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liveutk.sharepoint.com/sites/UT_DesktopMillingMachine/Shared Documents/General/GitHub-LC_CNC/LC-CNC/"/>
    </mc:Choice>
  </mc:AlternateContent>
  <xr:revisionPtr revIDLastSave="1071" documentId="11_FCC9E17DDF51C54A1A3D9BFC69DB0C4BF401B41C" xr6:coauthVersionLast="47" xr6:coauthVersionMax="47" xr10:uidLastSave="{64249E54-41C0-48D2-8121-8A119FB23E2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G38" i="1" s="1"/>
  <c r="E44" i="1"/>
  <c r="O76" i="1"/>
  <c r="G37" i="1"/>
  <c r="O81" i="1" l="1"/>
  <c r="O80" i="1"/>
  <c r="O79" i="1"/>
  <c r="O77" i="1"/>
  <c r="O75" i="1"/>
  <c r="O74" i="1"/>
  <c r="O73" i="1"/>
  <c r="O82" i="1" s="1"/>
  <c r="O65" i="1"/>
  <c r="E78" i="1"/>
  <c r="E48" i="1"/>
  <c r="E49" i="1"/>
  <c r="E50" i="1"/>
  <c r="G50" i="1" s="1"/>
  <c r="E52" i="1"/>
  <c r="E54" i="1"/>
  <c r="E55" i="1"/>
  <c r="E56" i="1"/>
  <c r="E60" i="1"/>
  <c r="E74" i="1"/>
  <c r="E75" i="1"/>
  <c r="E76" i="1"/>
  <c r="E77" i="1"/>
  <c r="E92" i="1"/>
  <c r="G92" i="1" s="1"/>
  <c r="E93" i="1"/>
  <c r="G93" i="1" s="1"/>
  <c r="E94" i="1"/>
  <c r="G94" i="1" s="1"/>
  <c r="E95" i="1"/>
  <c r="G95" i="1" s="1"/>
  <c r="E100" i="1"/>
  <c r="E96" i="1"/>
  <c r="G96" i="1" s="1"/>
  <c r="E90" i="1"/>
  <c r="E89" i="1"/>
  <c r="E88" i="1"/>
  <c r="E87" i="1"/>
  <c r="E86" i="1"/>
  <c r="E85" i="1"/>
  <c r="E84" i="1"/>
  <c r="E83" i="1"/>
  <c r="E82" i="1"/>
  <c r="E81" i="1"/>
  <c r="E80" i="1"/>
  <c r="E79" i="1"/>
  <c r="E73" i="1"/>
  <c r="E72" i="1"/>
  <c r="E71" i="1"/>
  <c r="E70" i="1"/>
  <c r="E69" i="1"/>
  <c r="E68" i="1"/>
  <c r="E67" i="1"/>
  <c r="E66" i="1"/>
  <c r="E65" i="1"/>
  <c r="G65" i="1" s="1"/>
  <c r="E64" i="1"/>
  <c r="E63" i="1"/>
  <c r="E62" i="1"/>
  <c r="E61" i="1"/>
  <c r="E59" i="1"/>
  <c r="E58" i="1"/>
  <c r="E57" i="1"/>
  <c r="E53" i="1"/>
  <c r="E51" i="1"/>
  <c r="E46" i="1"/>
  <c r="E22" i="1"/>
  <c r="E42" i="1"/>
  <c r="E43" i="1"/>
  <c r="E41" i="1"/>
  <c r="E40" i="1"/>
  <c r="E39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20" i="1"/>
  <c r="E19" i="1"/>
  <c r="E18" i="1"/>
  <c r="E17" i="1"/>
  <c r="E16" i="1"/>
  <c r="E15" i="1"/>
  <c r="E14" i="1"/>
  <c r="E98" i="1"/>
  <c r="E13" i="1"/>
  <c r="E6" i="1"/>
  <c r="E5" i="1"/>
  <c r="E12" i="1"/>
  <c r="E11" i="1"/>
  <c r="E10" i="1"/>
  <c r="E9" i="1"/>
  <c r="E8" i="1"/>
  <c r="O67" i="1"/>
  <c r="O66" i="1"/>
  <c r="O68" i="1" l="1"/>
  <c r="O14" i="1"/>
  <c r="G9" i="1"/>
  <c r="G11" i="1"/>
  <c r="G73" i="1"/>
  <c r="O59" i="1"/>
  <c r="G43" i="1"/>
  <c r="G41" i="1"/>
  <c r="G42" i="1"/>
  <c r="G44" i="1" l="1"/>
  <c r="G100" i="1"/>
  <c r="G40" i="1"/>
  <c r="O57" i="1"/>
  <c r="O55" i="1"/>
  <c r="G34" i="1" l="1"/>
  <c r="O44" i="1"/>
  <c r="O43" i="1"/>
  <c r="O42" i="1"/>
  <c r="O25" i="1"/>
  <c r="G80" i="1"/>
  <c r="G81" i="1"/>
  <c r="G79" i="1"/>
  <c r="G78" i="1"/>
  <c r="G77" i="1"/>
  <c r="G76" i="1"/>
  <c r="G75" i="1"/>
  <c r="G74" i="1"/>
  <c r="O33" i="1"/>
  <c r="O29" i="1"/>
  <c r="O30" i="1"/>
  <c r="G5" i="1"/>
  <c r="O17" i="1"/>
  <c r="O9" i="1"/>
  <c r="O8" i="1"/>
  <c r="O7" i="1"/>
  <c r="O35" i="1"/>
  <c r="O34" i="1"/>
  <c r="O32" i="1"/>
  <c r="O31" i="1"/>
  <c r="O28" i="1"/>
  <c r="O26" i="1"/>
  <c r="O24" i="1"/>
  <c r="O23" i="1"/>
  <c r="O21" i="1"/>
  <c r="O20" i="1"/>
  <c r="O16" i="1"/>
  <c r="O15" i="1"/>
  <c r="O13" i="1"/>
  <c r="O12" i="1"/>
  <c r="O11" i="1"/>
  <c r="O10" i="1"/>
  <c r="O5" i="1"/>
  <c r="G36" i="1"/>
  <c r="G35" i="1"/>
  <c r="G46" i="1"/>
  <c r="G33" i="1"/>
  <c r="O18" i="1"/>
  <c r="G39" i="1" l="1"/>
  <c r="G68" i="1" l="1"/>
  <c r="G31" i="1" l="1"/>
  <c r="G72" i="1" l="1"/>
  <c r="G63" i="1"/>
  <c r="G61" i="1"/>
  <c r="G57" i="1"/>
  <c r="G69" i="1"/>
  <c r="G67" i="1"/>
  <c r="G66" i="1"/>
  <c r="G64" i="1"/>
  <c r="G56" i="1"/>
  <c r="G62" i="1"/>
  <c r="G59" i="1"/>
  <c r="G60" i="1"/>
  <c r="G58" i="1"/>
  <c r="O36" i="1" l="1"/>
  <c r="G90" i="1"/>
  <c r="G89" i="1"/>
  <c r="G88" i="1"/>
  <c r="G87" i="1"/>
  <c r="G86" i="1"/>
  <c r="G85" i="1"/>
  <c r="G84" i="1"/>
  <c r="G83" i="1"/>
  <c r="G82" i="1"/>
  <c r="O46" i="1"/>
  <c r="O45" i="1"/>
  <c r="G71" i="1"/>
  <c r="G70" i="1"/>
  <c r="G55" i="1"/>
  <c r="O19" i="1"/>
  <c r="O37" i="1" s="1"/>
  <c r="G32" i="1"/>
  <c r="G30" i="1"/>
  <c r="G29" i="1"/>
  <c r="G54" i="1"/>
  <c r="G53" i="1"/>
  <c r="G52" i="1"/>
  <c r="G51" i="1"/>
  <c r="G49" i="1"/>
  <c r="G48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8" i="1"/>
  <c r="G13" i="1"/>
  <c r="G12" i="1"/>
  <c r="O6" i="1"/>
  <c r="G10" i="1"/>
  <c r="G8" i="1"/>
  <c r="G6" i="1"/>
  <c r="G101" i="1" l="1"/>
  <c r="G102" i="1"/>
  <c r="G103" i="1" s="1"/>
  <c r="O50" i="1"/>
</calcChain>
</file>

<file path=xl/sharedStrings.xml><?xml version="1.0" encoding="utf-8"?>
<sst xmlns="http://schemas.openxmlformats.org/spreadsheetml/2006/main" count="503" uniqueCount="325">
  <si>
    <t>Item</t>
  </si>
  <si>
    <t>Link</t>
  </si>
  <si>
    <t>Status</t>
  </si>
  <si>
    <t>Quantity</t>
  </si>
  <si>
    <t>Price/Item</t>
  </si>
  <si>
    <t>Total Price</t>
  </si>
  <si>
    <t xml:space="preserve">Makerstore </t>
  </si>
  <si>
    <t>Shielded 4 Core Cable – 22AWG</t>
  </si>
  <si>
    <t>https://makerstore.cc/product/elec-cable-4s-xtension/</t>
  </si>
  <si>
    <t>In Stock</t>
  </si>
  <si>
    <t>Shielded 2 Core Cable – 22AWG</t>
  </si>
  <si>
    <t>Amazon</t>
  </si>
  <si>
    <t>Ferrule connectors</t>
  </si>
  <si>
    <t>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</t>
  </si>
  <si>
    <t>Way Covers</t>
  </si>
  <si>
    <t>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#customerReviews</t>
  </si>
  <si>
    <t>Air blast</t>
  </si>
  <si>
    <t>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</t>
  </si>
  <si>
    <t>5 Pin connector</t>
  </si>
  <si>
    <t>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</si>
  <si>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3 Pin connector</t>
  </si>
  <si>
    <t>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</si>
  <si>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</t>
  </si>
  <si>
    <t>In stock</t>
  </si>
  <si>
    <t>Touch Probe</t>
  </si>
  <si>
    <t>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</t>
  </si>
  <si>
    <t>Fans</t>
  </si>
  <si>
    <t>Limit Switches</t>
  </si>
  <si>
    <t>PSU 0-48v 0-10A</t>
  </si>
  <si>
    <t>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</t>
  </si>
  <si>
    <t>300mm Ball screw</t>
  </si>
  <si>
    <t>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</si>
  <si>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450mm Ball screw</t>
  </si>
  <si>
    <t>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</si>
  <si>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48v to 12v step down</t>
  </si>
  <si>
    <t>4pcs 8 position grounding bar</t>
  </si>
  <si>
    <t>https://www.amazon.com/gp/product/B0CYHH6ZPM/ref=ewc_pr_img_8?smid=A2UXHIGK0EM1ZO&amp;psc=1</t>
  </si>
  <si>
    <t>4 pack DM566 drivers</t>
  </si>
  <si>
    <t>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</t>
  </si>
  <si>
    <t>300PCS Electrical Connectors Kit,</t>
  </si>
  <si>
    <t>https://www.amazon.com/gp/product/B086ZP4N7K/ref=ox_sc_act_title_7?smid=AON9H44N0KDA1&amp;th=1</t>
  </si>
  <si>
    <t>3'' Precision Screwless Vise</t>
  </si>
  <si>
    <t>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</t>
  </si>
  <si>
    <t>Digikey</t>
  </si>
  <si>
    <t>McMaster Carr</t>
  </si>
  <si>
    <t>IEC Receptical</t>
  </si>
  <si>
    <t>https://www.mcmaster.com/5428N111/</t>
  </si>
  <si>
    <t>IEC Cable</t>
  </si>
  <si>
    <t>https://www.mcmaster.com/71535K51/</t>
  </si>
  <si>
    <t>EP1 Grease</t>
  </si>
  <si>
    <t>Vibration-Damping Sandwich Mount with Stud&amp;Insert</t>
  </si>
  <si>
    <t>https://www.mcmaster.com/93945K155/</t>
  </si>
  <si>
    <t>https://www.mcmaster.com/99607A263/</t>
  </si>
  <si>
    <t>T-Nuts</t>
  </si>
  <si>
    <t xml:space="preserve">https://www.mcmaster.com/5537T651/ </t>
  </si>
  <si>
    <t>300mm Linear rails</t>
  </si>
  <si>
    <t>https://www.amazon.com/dp/B08HC8ZKGB?ref=ppx_yo2ov_dt_b_product_details&amp;th=1</t>
  </si>
  <si>
    <t>400mm Linear rails</t>
  </si>
  <si>
    <t>https://www.amazon.com/dp/B08HCQDF6X?ref=ppx_yo2ov_dt_b_product_details&amp;th=1</t>
  </si>
  <si>
    <t>500mm Linear rails</t>
  </si>
  <si>
    <t>https://www.amazon.com/dp/B0BKGDT455?psc=1&amp;ref=ppx_yo2ov_dt_b_product_details</t>
  </si>
  <si>
    <t>22awg wire</t>
  </si>
  <si>
    <t>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</t>
  </si>
  <si>
    <t>Ferrite beads</t>
  </si>
  <si>
    <t xml:space="preserve">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</t>
  </si>
  <si>
    <t>1/4-20 bolts -1.25in</t>
  </si>
  <si>
    <t>https://www.mcmaster.com/90128A250/</t>
  </si>
  <si>
    <t>1/4-20 bolts -.75in</t>
  </si>
  <si>
    <t>https://www.mcmaster.com/91251A540/</t>
  </si>
  <si>
    <t>https://www.mcmaster.com/90128A236/</t>
  </si>
  <si>
    <t>Polycarbonate sheet</t>
  </si>
  <si>
    <t>https://www.mcmaster.com/8574K53/</t>
  </si>
  <si>
    <t>1/4-20 bolts -1-5/8in</t>
  </si>
  <si>
    <t>https://www.mcmaster.com/91251A527/</t>
  </si>
  <si>
    <t>1/4-20 bolts -1in</t>
  </si>
  <si>
    <t>https://www.mcmaster.com/91251A542/</t>
  </si>
  <si>
    <t>Twin ferrule assortment</t>
  </si>
  <si>
    <t xml:space="preserve">https://www.mcmaster.com/9689K13/ </t>
  </si>
  <si>
    <t>Shim stock</t>
  </si>
  <si>
    <t xml:space="preserve">https://www.mcmaster.com/9504K321/ </t>
  </si>
  <si>
    <t>M3x10mm</t>
  </si>
  <si>
    <t xml:space="preserve">https://www.mcmaster.com/91290A115/ </t>
  </si>
  <si>
    <t xml:space="preserve">M4x16 mm </t>
  </si>
  <si>
    <t xml:space="preserve">https://www.mcmaster.com/91290A154/ </t>
  </si>
  <si>
    <t xml:space="preserve">M4 hex nut </t>
  </si>
  <si>
    <t xml:space="preserve">https://www.mcmaster.com/90591A255/ </t>
  </si>
  <si>
    <t>M5 hex nut</t>
  </si>
  <si>
    <t xml:space="preserve">https://www.mcmaster.com/90591A260/ </t>
  </si>
  <si>
    <t>Green 22 AWG Wire: Solid Core</t>
  </si>
  <si>
    <t>https://www.mcmaster.com/8251T2-8251T351/</t>
  </si>
  <si>
    <t>Red 22 AWG Wire: Solid Core</t>
  </si>
  <si>
    <t xml:space="preserve">https://www.mcmaster.com/8251T2-8251T391/ </t>
  </si>
  <si>
    <t>Blue 22 AWG Wire: Solid Core</t>
  </si>
  <si>
    <t xml:space="preserve">https://www.mcmaster.com/8251T2-8251T321/ </t>
  </si>
  <si>
    <t>Orange 22 AWG Wire: Solid Core</t>
  </si>
  <si>
    <t xml:space="preserve">https://www.mcmaster.com/8251T2-8251T371/ </t>
  </si>
  <si>
    <t>Black 16 AWG Wire: Stranded</t>
  </si>
  <si>
    <t>Red 16 AWG Wire: Stranded</t>
  </si>
  <si>
    <t xml:space="preserve">https://www.mcmaster.com/8054T16-8054T361/ </t>
  </si>
  <si>
    <t>White 16 AWG Wire: Stranded</t>
  </si>
  <si>
    <t xml:space="preserve">https://www.mcmaster.com/8054T16-8054T366/ </t>
  </si>
  <si>
    <t>Green 16 AWG Wire: Stranded</t>
  </si>
  <si>
    <t xml:space="preserve">https://www.mcmaster.com/8054T16-8054T338/ </t>
  </si>
  <si>
    <t>Emergency Stop</t>
  </si>
  <si>
    <t xml:space="preserve">https://www.mcmaster.com/6785K22/ </t>
  </si>
  <si>
    <t>Touch plate screw</t>
  </si>
  <si>
    <t>MSC</t>
  </si>
  <si>
    <t>Parallel set</t>
  </si>
  <si>
    <t xml:space="preserve">https://www.mscdirect.com/product/details/06820898 </t>
  </si>
  <si>
    <t xml:space="preserve">https://www.mcmaster.com/91290A232/ </t>
  </si>
  <si>
    <t>M5x12 mm bolts</t>
  </si>
  <si>
    <t>M5x16 mm bolts</t>
  </si>
  <si>
    <t>M5x25 mm bolts</t>
  </si>
  <si>
    <t xml:space="preserve">https://www.mcmaster.com/91290A252/ </t>
  </si>
  <si>
    <t>https://www.mcmaster.com/91290A196/</t>
  </si>
  <si>
    <t xml:space="preserve">M5x40 mm bolts </t>
  </si>
  <si>
    <t>Washer assortment</t>
  </si>
  <si>
    <t>https://www.mcmaster.com/91535A200/</t>
  </si>
  <si>
    <t xml:space="preserve">https://makerstore.cc/product/elec-cable-2s-xtension/ </t>
  </si>
  <si>
    <t xml:space="preserve">https://www.amazon.com/Shielded-Extreme-Flexible-Electrical-Machine/dp/B0C1YH4J1T?ref_=ast_sto_dp&amp;th=1 </t>
  </si>
  <si>
    <t>16awg 4 core wire 12ft</t>
  </si>
  <si>
    <t>Loctite-Blue</t>
  </si>
  <si>
    <t xml:space="preserve">https://www.amazon.com/Strong-120x120x25mm-Computer-Cooling-1600RPM/dp/B07D493BDX?ref_=ast_sto_dp&amp;th=1 </t>
  </si>
  <si>
    <t>4 In Stock (4-13-25)</t>
  </si>
  <si>
    <t>8 In Stock (4-13-25)</t>
  </si>
  <si>
    <t>https://www.amazon.com/KInuoxj-Converter-Regulator-Waterproof-Transformer/dp/B0CS2KJSKS?ref_=ast_sto_dp</t>
  </si>
  <si>
    <t>11 In Stock (4-13-25)</t>
  </si>
  <si>
    <t>16 In Stock (4-13-25)</t>
  </si>
  <si>
    <t>11 In Stock</t>
  </si>
  <si>
    <t xml:space="preserve">https://www.mcmaster.com/1416K41/ </t>
  </si>
  <si>
    <t>#6 screws</t>
  </si>
  <si>
    <t>5V Power Supply</t>
  </si>
  <si>
    <t xml:space="preserve">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</t>
  </si>
  <si>
    <t>Magnets</t>
  </si>
  <si>
    <t>Logic level shifter</t>
  </si>
  <si>
    <t>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</t>
  </si>
  <si>
    <t xml:space="preserve">https://www.amazon.com/AplysiaTech-N52-3-Powerful-Neodymium-Scientific/dp/B0DC65Z3SF?ref_=ast_sto_dp </t>
  </si>
  <si>
    <t>2 Pin PCB terminal block</t>
  </si>
  <si>
    <t xml:space="preserve">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</t>
  </si>
  <si>
    <t>10A 16awg fuse</t>
  </si>
  <si>
    <t xml:space="preserve">https://www.amazon.com/16-AWG-Inline-Fuse-Holder/dp/B08K3NFZCP?ref_=ast_sto_dp&amp;th=1 </t>
  </si>
  <si>
    <t>Optocoupler Isolation Board</t>
  </si>
  <si>
    <t>Tools</t>
  </si>
  <si>
    <t xml:space="preserve">Ferrule crimping tool </t>
  </si>
  <si>
    <t xml:space="preserve">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</t>
  </si>
  <si>
    <t xml:space="preserve">Heat shrink </t>
  </si>
  <si>
    <t>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</t>
  </si>
  <si>
    <t>Heat gun</t>
  </si>
  <si>
    <t>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</t>
  </si>
  <si>
    <t>Manual Wire stripper</t>
  </si>
  <si>
    <t>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</t>
  </si>
  <si>
    <t xml:space="preserve">Crimp tool </t>
  </si>
  <si>
    <t>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</t>
  </si>
  <si>
    <t>Screw driver set</t>
  </si>
  <si>
    <t>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</t>
  </si>
  <si>
    <t>Automatic Wire stripper</t>
  </si>
  <si>
    <t>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</t>
  </si>
  <si>
    <t>Hammer</t>
  </si>
  <si>
    <t>Multimeter</t>
  </si>
  <si>
    <t xml:space="preserve">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</t>
  </si>
  <si>
    <t>T handle</t>
  </si>
  <si>
    <t>Grease gun</t>
  </si>
  <si>
    <t xml:space="preserve">https://www.mcmaster.com/1190K37/ </t>
  </si>
  <si>
    <t>Allen key set</t>
  </si>
  <si>
    <t xml:space="preserve">https://www.mcmaster.com/5709A44/ </t>
  </si>
  <si>
    <t>1-2-3 setup block</t>
  </si>
  <si>
    <t xml:space="preserve">https://www.mscdirect.com/product/details/03433620 </t>
  </si>
  <si>
    <t xml:space="preserve">Gage pin </t>
  </si>
  <si>
    <t>https://www.mscdirect.com/product/details/89024806</t>
  </si>
  <si>
    <t>Indicator positioner</t>
  </si>
  <si>
    <t xml:space="preserve">https://www.mscdirect.com/product/details/94110061 </t>
  </si>
  <si>
    <t xml:space="preserve">Indicator </t>
  </si>
  <si>
    <t>Shop vac</t>
  </si>
  <si>
    <t xml:space="preserve">https://www.mscdirect.com/product/details/16520850 </t>
  </si>
  <si>
    <t>1/8th inch square endmill</t>
  </si>
  <si>
    <t xml:space="preserve">https://www.mscdirect.com/product/details/65249682 </t>
  </si>
  <si>
    <t>1/4th inch square endmill</t>
  </si>
  <si>
    <t xml:space="preserve">https://www.mscdirect.com/product/details/82976580 </t>
  </si>
  <si>
    <t>Soldering iron</t>
  </si>
  <si>
    <t>Solder</t>
  </si>
  <si>
    <t>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</t>
  </si>
  <si>
    <t xml:space="preserve">Soldering hands </t>
  </si>
  <si>
    <t xml:space="preserve">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 </t>
  </si>
  <si>
    <t xml:space="preserve">https://www.mscdirect.com/product/details/38353306 </t>
  </si>
  <si>
    <t xml:space="preserve">https://www.mcmaster.com/5374A56/ </t>
  </si>
  <si>
    <t xml:space="preserve">https://www.amazon.com/Neiko-02846A-Hammer-Orange-Handle/dp/B002GQ967Y?ref_=ast_sto_dp&amp;th=1 </t>
  </si>
  <si>
    <t>Compressor</t>
  </si>
  <si>
    <t xml:space="preserve">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</t>
  </si>
  <si>
    <t>Machine/Electrical Components:</t>
  </si>
  <si>
    <t>Number of Machines:</t>
  </si>
  <si>
    <t>Total:</t>
  </si>
  <si>
    <t xml:space="preserve"> </t>
  </si>
  <si>
    <t xml:space="preserve">https://www.mscdirect.com/product/details/86274404 </t>
  </si>
  <si>
    <t xml:space="preserve">https://www.mscdirect.com/product/details/86272507 </t>
  </si>
  <si>
    <t>Square Steel Gage: .35 in</t>
  </si>
  <si>
    <t>Square Steel Gage: .13 in</t>
  </si>
  <si>
    <t>Calipers</t>
  </si>
  <si>
    <t xml:space="preserve">https://www.mscdirect.com/product/details/62529482 </t>
  </si>
  <si>
    <t>Total</t>
  </si>
  <si>
    <t xml:space="preserve">https://www.mcmaster.com/6682T93/ </t>
  </si>
  <si>
    <t>Black DIN-Rail Terminal Block</t>
  </si>
  <si>
    <t>Orange DIN-Rail Terminal Block</t>
  </si>
  <si>
    <t>Yellow DIN-Rail Terminal Block</t>
  </si>
  <si>
    <t>White DIN-Rail Terminal Block</t>
  </si>
  <si>
    <t xml:space="preserve">https://www.mcmaster.com/7641K921-7641K928/ </t>
  </si>
  <si>
    <t xml:space="preserve">https://www.mcmaster.com/7641K921-7641K929/ </t>
  </si>
  <si>
    <t xml:space="preserve">https://www.mcmaster.com/7641K921-7641K927/ </t>
  </si>
  <si>
    <t xml:space="preserve">https://www.mcmaster.com/7641K921-7641K926/ </t>
  </si>
  <si>
    <t xml:space="preserve">Wire ducts </t>
  </si>
  <si>
    <t xml:space="preserve">https://www.mcmaster.com/7578K112-7578K725/ </t>
  </si>
  <si>
    <t>Zip tie anchor</t>
  </si>
  <si>
    <t xml:space="preserve">https://www.mcmaster.com/7566K205/ </t>
  </si>
  <si>
    <t>Thread forming M3 screws</t>
  </si>
  <si>
    <t xml:space="preserve">https://www.mcmaster.com/99461A942/ </t>
  </si>
  <si>
    <t>Cord grip</t>
  </si>
  <si>
    <t xml:space="preserve">https://www.mcmaster.com/69915K53/ </t>
  </si>
  <si>
    <t xml:space="preserve">https://www.amazon.com/dp/B07TCVTD2K?ref=ppx_yo2ov_dt_b_fed_asin_title&amp;th=1 </t>
  </si>
  <si>
    <t>Wire Stripper</t>
  </si>
  <si>
    <t xml:space="preserve">https://www.mcmaster.com/7312K11/ </t>
  </si>
  <si>
    <t>McMaster</t>
  </si>
  <si>
    <t xml:space="preserve">https://www.mcmaster.com/8662K88/ </t>
  </si>
  <si>
    <t xml:space="preserve">https://www.mcmaster.com/8975K12-8975K123/ </t>
  </si>
  <si>
    <t xml:space="preserve">https://www.mcmaster.com/9008K11-9008K113/ </t>
  </si>
  <si>
    <t>Crank Slider Stock</t>
  </si>
  <si>
    <t>Heat set assortment</t>
  </si>
  <si>
    <t xml:space="preserve">https://www.amazon.com/dp/B08ZJ6HNGK?ref_=ppx_hzsearch_conn_dt_b_fed_asin_title_1&amp;th=1 </t>
  </si>
  <si>
    <t>Recommendedations</t>
  </si>
  <si>
    <t>Table option 1</t>
  </si>
  <si>
    <t>Table option 2</t>
  </si>
  <si>
    <t xml:space="preserve">https://www.mscdirect.com/product/details/51724680 </t>
  </si>
  <si>
    <t xml:space="preserve">https://www.amazon.com/gp/product/B0CJR4Y192/ref=ox_sc_act_title_2?smid=A1NCCSMTWFDZ34&amp;psc=1 </t>
  </si>
  <si>
    <t xml:space="preserve">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</t>
  </si>
  <si>
    <t>Ethernet Kit</t>
  </si>
  <si>
    <t>DAYTON Definite Purpose Magnetic Contactor</t>
  </si>
  <si>
    <t xml:space="preserve">https://www.grainger.com/product/DAYTON-Definite-Purpose-Magnetic-783Y04 </t>
  </si>
  <si>
    <t xml:space="preserve">https://www.amazon.com/dp/B07PZ1WB8S?psc=1&amp;smid=A26VZBPE6PT1GF&amp;ref_=chk_typ_imgToDp </t>
  </si>
  <si>
    <t xml:space="preserve">https://www.amazon.com/dp/B07TF63R4C?ref_=ppx_hzsearch_conn_dt_b_fed_asin_title_1&amp;th=1 </t>
  </si>
  <si>
    <t>10mm to 10mm Shaft Coupling</t>
  </si>
  <si>
    <t xml:space="preserve">https://www.amazon.com/gp/product/B00PNEPW4C/ref=ox_sc_act_title_22?smid=AWQBCGWISS7BL&amp;psc=1 </t>
  </si>
  <si>
    <t>NEMA 23 Stepper motor 3N-m</t>
  </si>
  <si>
    <t>https://www.amazon.com/Jienk-KF2EDGK-Terminal-Connector-28-16AWG/dp/B09MHHPP25/ref=sr_1_1_sspa?crid=2AF6A8D8LGV1K&amp;dib=eyJ2IjoiMSJ9.q8IUsYwpHtwxUC4nKvpJJ5E3n8pZqTCBNDUZZZwpJz_cY5sNj3Fq76Fy-Qnl1SgjaCW2vPd-EN-SsNTXsL9li_txRXQWnoG51gzzu7XBZrvcrjbQGV51a41TxeymCRPUBDor-8_OKXwXbrqD6LX23dlwi0A05TCkdYOAKwf1qqH9OT2I9a3h0Ac3SfDbmvdbfLXlcB7ni4DL0bvN6Q3YXHRrUgVij9zRpT0E_MxOV6Sc2uY1_kpXSAUZYY2AG26Cmhr6jE0nPlKpJdHwt2ypNz4mNYmt0n1t5oVeAsT5yLw.bsp1pXhc1Is0gq2fnd2DtSPfsxI0LFXOwK2HSn65Ex0&amp;dib_tag=se&amp;keywords=KF2EDGK%2B3.5mm%2BPitch%2BScrew%2BTerminal%2BBlock&amp;qid=1752780492&amp;s=industrial&amp;sprefix=kf2edgk%2B3.5mm%2Bpitch%2Bscrew%2Bterminal%2Bblock%2Cindustrial%2C95&amp;sr=1-1-spons&amp;sp_csd=d2lkZ2V0TmFtZT1zcF9hdGY&amp;th=1</t>
  </si>
  <si>
    <t xml:space="preserve">4 Pin Terminal Block </t>
  </si>
  <si>
    <t>Teensy 4.1 Conrtoller</t>
  </si>
  <si>
    <t xml:space="preserve">https://www.amazon.com/gp/product/B08CTM3279/ref=ox_sc_act_title_5?smid=A2GTSJRNFEVVSP&amp;psc=1 </t>
  </si>
  <si>
    <t>Best Buy</t>
  </si>
  <si>
    <t xml:space="preserve">https://www.bestbuy.com/site/minix-z100-0db-fanless-mini-pc-intel-12th-gen-n100-16gb-ddr4-512gb-pcie-gen3-x-4-nvme-ssd-windows-11-pro-desktop-computer-black/6609470.p?skuId=6609470#tabbed-customerreviews </t>
  </si>
  <si>
    <t>Computer</t>
  </si>
  <si>
    <t xml:space="preserve">https://www.mcmaster.com/8961K84/ </t>
  </si>
  <si>
    <t>Steel DIN 3 Rail, 2" Length</t>
  </si>
  <si>
    <t>Grainger</t>
  </si>
  <si>
    <t>Ethernet cable</t>
  </si>
  <si>
    <t xml:space="preserve">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</t>
  </si>
  <si>
    <t>Electrical box</t>
  </si>
  <si>
    <t xml:space="preserve">https://www.amazon.com/Gratury-Waterproof-Enclosure-Electrical-510%C3%97410%C3%97200mm/dp/B0BFPW79LS?ref_=ast_sto_dp&amp;th=1 </t>
  </si>
  <si>
    <t>Breakout board</t>
  </si>
  <si>
    <t xml:space="preserve">https://www.amazon.com/gp/product/B0CJ26FGZC/ref=ox_sc_act_title_2?smid=A2IFOCZBWBH5F8&amp;th=1 </t>
  </si>
  <si>
    <t>110v Spindle Motor Kit，2.2Kw Square Air Cooled Spindle Motor 24000Rpm 400Hz ，VFD Variable Frequency Drive ，7 pcs ER11 Collets</t>
  </si>
  <si>
    <t xml:space="preserve">https://www.amazon.com/gp/product/B09VXH18J8/ref=ewc_pr_img_1?smid=A3E9T3KQ1YPBBY&amp;th=1 </t>
  </si>
  <si>
    <t>RATTMMOTOR 2.2KW VFD</t>
  </si>
  <si>
    <t>Stub Allen Key set</t>
  </si>
  <si>
    <t xml:space="preserve">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 </t>
  </si>
  <si>
    <t>ER20 Collet - 1/4 in</t>
  </si>
  <si>
    <t xml:space="preserve">https://www.mcmaster.com/1724N17/ </t>
  </si>
  <si>
    <t xml:space="preserve">https://www.mcmaster.com/1724N13/ </t>
  </si>
  <si>
    <t>ER20 Collet - 1/8 in</t>
  </si>
  <si>
    <t>Specialty Metals</t>
  </si>
  <si>
    <t>6061 1" x 6"</t>
  </si>
  <si>
    <t>6061 2.5" x 5"</t>
  </si>
  <si>
    <t>6061 3.5" x  6"</t>
  </si>
  <si>
    <t>Stock material</t>
  </si>
  <si>
    <t>N/a</t>
  </si>
  <si>
    <t>Hinges</t>
  </si>
  <si>
    <t xml:space="preserve">https://www.mcmaster.com/6812N511/ </t>
  </si>
  <si>
    <t>80/20</t>
  </si>
  <si>
    <t xml:space="preserve">https://8020.net/20-2020.html </t>
  </si>
  <si>
    <r>
      <t xml:space="preserve">20-2020 </t>
    </r>
    <r>
      <rPr>
        <b/>
        <sz val="10"/>
        <color theme="1"/>
        <rFont val="Calibri"/>
        <family val="2"/>
        <scheme val="minor"/>
      </rPr>
      <t>LENGTH: 596.6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</si>
  <si>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636.6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</si>
  <si>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593.6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</si>
  <si>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553.6 millimeters</t>
    </r>
  </si>
  <si>
    <t>Total per machine:</t>
  </si>
  <si>
    <t xml:space="preserve">https://www.mcmaster.com/8054T16-8054T317/ </t>
  </si>
  <si>
    <t>M3x10mm self tap</t>
  </si>
  <si>
    <t xml:space="preserve">https://www.mcmaster.com/90031A151/ </t>
  </si>
  <si>
    <t>Need to add:</t>
  </si>
  <si>
    <t>NOTE: Only one set of tools needed</t>
  </si>
  <si>
    <t>Base Stock 4ft</t>
  </si>
  <si>
    <t>NOTE: This qty will make 16 assemblies</t>
  </si>
  <si>
    <t>Crank Stock 3ft</t>
  </si>
  <si>
    <t>Slider Stock 3ft</t>
  </si>
  <si>
    <t>Component Total:</t>
  </si>
  <si>
    <t>Component Total per machine:</t>
  </si>
  <si>
    <t>1.5" x 3" ANSI Caution Safety Label: Eye protection required. (LB-0321)</t>
  </si>
  <si>
    <t>https://www.mysafetylabels.com/msl/caution-eye-protection-required-safety-label/sku-lb-0321</t>
  </si>
  <si>
    <t>.75" x .84" ANSI Z535.4 and ISO 3864-2 Warning (Triangle) Safety Label: ISO W017 - Burn Hazard / Hot Surface (LB-0290)</t>
  </si>
  <si>
    <t>https://www.mysafetylabels.com/warning-labels/burn-hazard-hot-surface-safety-label/sku-lb-0290</t>
  </si>
  <si>
    <t>MySafetyLabels</t>
  </si>
  <si>
    <t>NOTE: This qty is for 15 machines</t>
  </si>
  <si>
    <t>NOTE: Computer must have ethernet</t>
  </si>
  <si>
    <t>Safety Stickers/PPE</t>
  </si>
  <si>
    <t xml:space="preserve">https://www.uline.com/Product/Detail/S-13390C/Safety-Glasses/Ice-Wraparounds-Clear?model=S-13390C&amp;RootChecked=yes </t>
  </si>
  <si>
    <t>Safety glasses</t>
  </si>
  <si>
    <t xml:space="preserve">https://www.uline.com/Product/Detail/H-3437/Lockout-Tagout/Electrical-Plug-Prong-Lockout </t>
  </si>
  <si>
    <t>Lockout Tagout</t>
  </si>
  <si>
    <t>ULINE</t>
  </si>
  <si>
    <t>Padlock</t>
  </si>
  <si>
    <t xml:space="preserve">https://www.uline.com/Product/Detail/H-8621R/Lockout-Tagout/Uline-Lockout-Padlock-Keyed-Different-1-1-2-Shackle-Red?model=H-8621R&amp;RootChecked=yes </t>
  </si>
  <si>
    <t>NOTE: Local metal supplier to UTK; Price per 1 machine</t>
  </si>
  <si>
    <t xml:space="preserve">https://8020.net/14157.html </t>
  </si>
  <si>
    <r>
      <t xml:space="preserve">14157 </t>
    </r>
    <r>
      <rPr>
        <b/>
        <sz val="10"/>
        <color theme="1"/>
        <rFont val="Calibri"/>
        <family val="2"/>
        <scheme val="minor"/>
      </rPr>
      <t>LENGTH: 8 meters</t>
    </r>
  </si>
  <si>
    <t>super glue</t>
  </si>
  <si>
    <t>1CH Optocoupler isolation board</t>
  </si>
  <si>
    <t xml:space="preserve">https://www.amazon.com/dp/B01L1OI1HC?ref_=ppx_hzsearch_conn_dt_b_fed_asin_title_4&amp;th=1 </t>
  </si>
  <si>
    <t xml:space="preserve">https://www.mysafetylabels.com/do-not-open-while-machine-is-in-operation-warning-label/sku-lb-2432 </t>
  </si>
  <si>
    <t xml:space="preserve">https://www.mysafetylabels.com/warning-labels/rotating-cutter-safety-label/sku-lb-0199 </t>
  </si>
  <si>
    <t>1.5" x 3" Hand Cut Warning Label: Moving Parts Can Crush And Cut, Do Not Operate With Guard Removed, Lockout/Tagout Before Servicing (LB-0231)</t>
  </si>
  <si>
    <t>1.5" x 3" ANSI Warning Label: Do Not Open</t>
  </si>
  <si>
    <t xml:space="preserve">https://www.mysafetylabels.com/115-volts-ansi-danger-label/sku-lb-2396-115 </t>
  </si>
  <si>
    <t>2"x 3" ANSI Z535.4 and ISO 3864-2 Warning (Triangle) Safety Label: ISO W012 - Electrical Shock / Electrocution (LB-0012)</t>
  </si>
  <si>
    <t xml:space="preserve">https://czh-labs.com/products/terminal-block-breakout-board-module-for-teensy-41-screw-mount-version?gad_source=1&amp;gad_campaignid=17335691898&amp;gbraid=0AAAAADQKSWrLA97xSr9gmMM99UCSLmr58&amp;gclid=CjwKCAjwp_LDBhBCEiwAK7FnklUhjhvxFgmMMu0XiWu80nKxdv4QNWNVcUvZhioyk86weMe15LnzoRoClR4QAvD_BwE </t>
  </si>
  <si>
    <t>CZH-LABS</t>
  </si>
  <si>
    <t>L Connector brackets</t>
  </si>
  <si>
    <t xml:space="preserve">https://www.amazon.com/gp/product/B0BY51FJGY/ref=ewc_pr_img_1?smid=AO6JMNGOG26ZH&amp;th=1 </t>
  </si>
  <si>
    <t xml:space="preserve">  </t>
  </si>
  <si>
    <t>Old spindle</t>
  </si>
  <si>
    <t>old motors for x and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</si>
</sst>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1" xfId="0" applyFont="1" applyBorder="1"/>
    <xf numFmtId="0" fontId="6" fillId="0" borderId="2" xfId="0" applyFont="1" applyBorder="1"/>
    <xf numFmtId="0" fontId="7" fillId="0" borderId="3" xfId="1" applyFont="1" applyFill="1" applyBorder="1"/>
    <xf numFmtId="0" fontId="6" fillId="0" borderId="3" xfId="0" applyFont="1" applyBorder="1"/>
    <xf numFmtId="164" fontId="6" fillId="0" borderId="3" xfId="0" applyNumberFormat="1" applyFont="1" applyBorder="1"/>
    <xf numFmtId="164" fontId="6" fillId="0" borderId="4" xfId="0" applyNumberFormat="1" applyFont="1" applyBorder="1"/>
    <xf numFmtId="0" fontId="8" fillId="0" borderId="3" xfId="0" applyFont="1" applyBorder="1"/>
    <xf numFmtId="0" fontId="1" fillId="0" borderId="3" xfId="1" applyBorder="1"/>
    <xf numFmtId="0" fontId="7" fillId="0" borderId="3" xfId="1" applyFont="1" applyBorder="1"/>
    <xf numFmtId="0" fontId="7" fillId="0" borderId="3" xfId="1" applyFont="1" applyBorder="1" applyAlignment="1"/>
    <xf numFmtId="0" fontId="1" fillId="0" borderId="3" xfId="1" applyBorder="1" applyAlignment="1"/>
    <xf numFmtId="0" fontId="1" fillId="0" borderId="3" xfId="1" applyFill="1" applyBorder="1"/>
    <xf numFmtId="0" fontId="9" fillId="0" borderId="5" xfId="0" applyFont="1" applyBorder="1" applyAlignment="1">
      <alignment horizontal="left"/>
    </xf>
    <xf numFmtId="164" fontId="6" fillId="0" borderId="9" xfId="0" applyNumberFormat="1" applyFont="1" applyBorder="1"/>
    <xf numFmtId="0" fontId="1" fillId="0" borderId="0" xfId="1"/>
    <xf numFmtId="0" fontId="6" fillId="0" borderId="10" xfId="0" applyFont="1" applyBorder="1"/>
    <xf numFmtId="0" fontId="1" fillId="0" borderId="3" xfId="1" applyFill="1" applyBorder="1" applyAlignment="1"/>
    <xf numFmtId="0" fontId="1" fillId="0" borderId="3" xfId="1" applyBorder="1" applyAlignment="1">
      <alignment horizontal="fill"/>
    </xf>
    <xf numFmtId="0" fontId="10" fillId="3" borderId="13" xfId="0" applyFont="1" applyFill="1" applyBorder="1" applyAlignment="1">
      <alignment horizontal="center"/>
    </xf>
    <xf numFmtId="0" fontId="0" fillId="0" borderId="15" xfId="0" applyBorder="1"/>
    <xf numFmtId="164" fontId="6" fillId="0" borderId="16" xfId="0" applyNumberFormat="1" applyFont="1" applyBorder="1"/>
    <xf numFmtId="0" fontId="1" fillId="0" borderId="0" xfId="1" applyFill="1" applyBorder="1"/>
    <xf numFmtId="0" fontId="11" fillId="0" borderId="0" xfId="0" applyFont="1"/>
    <xf numFmtId="0" fontId="1" fillId="0" borderId="17" xfId="1" applyFill="1" applyBorder="1"/>
    <xf numFmtId="0" fontId="6" fillId="0" borderId="19" xfId="0" applyFont="1" applyBorder="1"/>
    <xf numFmtId="0" fontId="13" fillId="0" borderId="3" xfId="0" applyFont="1" applyBorder="1"/>
    <xf numFmtId="164" fontId="6" fillId="0" borderId="20" xfId="0" applyNumberFormat="1" applyFont="1" applyBorder="1"/>
    <xf numFmtId="0" fontId="6" fillId="0" borderId="21" xfId="0" applyFont="1" applyBorder="1"/>
    <xf numFmtId="0" fontId="13" fillId="0" borderId="22" xfId="0" applyFont="1" applyBorder="1"/>
    <xf numFmtId="0" fontId="6" fillId="0" borderId="22" xfId="0" applyFont="1" applyBorder="1"/>
    <xf numFmtId="164" fontId="6" fillId="0" borderId="22" xfId="0" applyNumberFormat="1" applyFont="1" applyBorder="1"/>
    <xf numFmtId="164" fontId="6" fillId="0" borderId="23" xfId="0" applyNumberFormat="1" applyFont="1" applyBorder="1"/>
    <xf numFmtId="164" fontId="6" fillId="0" borderId="24" xfId="0" applyNumberFormat="1" applyFont="1" applyBorder="1"/>
    <xf numFmtId="0" fontId="10" fillId="0" borderId="1" xfId="0" applyFont="1" applyBorder="1"/>
    <xf numFmtId="0" fontId="6" fillId="0" borderId="0" xfId="0" applyFont="1"/>
    <xf numFmtId="164" fontId="6" fillId="0" borderId="0" xfId="0" applyNumberFormat="1" applyFont="1"/>
    <xf numFmtId="0" fontId="0" fillId="0" borderId="17" xfId="0" applyBorder="1"/>
    <xf numFmtId="164" fontId="6" fillId="0" borderId="25" xfId="0" applyNumberFormat="1" applyFont="1" applyBorder="1"/>
    <xf numFmtId="0" fontId="0" fillId="0" borderId="26" xfId="0" applyBorder="1"/>
    <xf numFmtId="164" fontId="6" fillId="0" borderId="27" xfId="0" applyNumberFormat="1" applyFont="1" applyBorder="1"/>
    <xf numFmtId="0" fontId="0" fillId="0" borderId="28" xfId="0" applyBorder="1"/>
    <xf numFmtId="164" fontId="6" fillId="0" borderId="29" xfId="0" applyNumberFormat="1" applyFont="1" applyBorder="1"/>
    <xf numFmtId="0" fontId="1" fillId="0" borderId="0" xfId="1" applyBorder="1"/>
    <xf numFmtId="0" fontId="3" fillId="0" borderId="30" xfId="0" applyFont="1" applyBorder="1"/>
    <xf numFmtId="0" fontId="3" fillId="0" borderId="31" xfId="0" applyFont="1" applyBorder="1"/>
    <xf numFmtId="0" fontId="6" fillId="0" borderId="26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164" fontId="6" fillId="0" borderId="36" xfId="0" applyNumberFormat="1" applyFont="1" applyBorder="1"/>
    <xf numFmtId="8" fontId="0" fillId="0" borderId="0" xfId="0" applyNumberFormat="1"/>
    <xf numFmtId="164" fontId="6" fillId="0" borderId="37" xfId="0" applyNumberFormat="1" applyFont="1" applyBorder="1"/>
    <xf numFmtId="164" fontId="0" fillId="0" borderId="1" xfId="0" applyNumberFormat="1" applyBorder="1"/>
    <xf numFmtId="164" fontId="6" fillId="0" borderId="1" xfId="0" applyNumberFormat="1" applyFont="1" applyBorder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10" fillId="3" borderId="11" xfId="0" applyFont="1" applyFill="1" applyBorder="1" applyAlignment="1">
      <alignment horizontal="right"/>
    </xf>
    <xf numFmtId="0" fontId="10" fillId="3" borderId="12" xfId="0" applyFont="1" applyFill="1" applyBorder="1" applyAlignment="1">
      <alignment horizontal="right"/>
    </xf>
    <xf numFmtId="0" fontId="10" fillId="3" borderId="14" xfId="0" applyFont="1" applyFill="1" applyBorder="1" applyAlignment="1">
      <alignment horizontal="right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8" xfId="0" applyFont="1" applyFill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5" fillId="0" borderId="12" xfId="0" applyFont="1" applyBorder="1"/>
    <xf numFmtId="0" fontId="5" fillId="0" borderId="18" xfId="0" applyFont="1" applyBorder="1"/>
    <xf numFmtId="0" fontId="12" fillId="0" borderId="12" xfId="0" applyFont="1" applyBorder="1"/>
    <xf numFmtId="0" fontId="12" fillId="0" borderId="18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2" borderId="2" xfId="0" applyFont="1" applyFill="1" applyBorder="1"/>
    <xf numFmtId="0" fontId="5" fillId="0" borderId="3" xfId="0" applyFont="1" applyBorder="1"/>
    <xf numFmtId="0" fontId="5" fillId="0" borderId="3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8020.net/20-2020.html" TargetMode="External"/><Relationship Id="rId21" Type="http://schemas.openxmlformats.org/officeDocument/2006/relationships/hyperlink" Target="https://www.amazon.com/dp/B08HCQDF6X?ref=ppx_yo2ov_dt_b_product_details&amp;th=1" TargetMode="External"/><Relationship Id="rId42" Type="http://schemas.openxmlformats.org/officeDocument/2006/relationships/hyperlink" Target="https://www.mcmaster.com/91290A115/" TargetMode="External"/><Relationship Id="rId63" Type="http://schemas.openxmlformats.org/officeDocument/2006/relationships/hyperlink" Target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TargetMode="External"/><Relationship Id="rId84" Type="http://schemas.openxmlformats.org/officeDocument/2006/relationships/hyperlink" Target="https://www.mcmaster.com/7641K921-7641K929/" TargetMode="External"/><Relationship Id="rId16" Type="http://schemas.openxmlformats.org/officeDocument/2006/relationships/hyperlink" Target="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107" Type="http://schemas.openxmlformats.org/officeDocument/2006/relationships/hyperlink" Target="https://www.bestbuy.com/site/minix-z100-0db-fanless-mini-pc-intel-12th-gen-n100-16gb-ddr4-512gb-pcie-gen3-x-4-nvme-ssd-windows-11-pro-desktop-computer-black/6609470.p?skuId=6609470" TargetMode="External"/><Relationship Id="rId11" Type="http://schemas.openxmlformats.org/officeDocument/2006/relationships/hyperlink" Target="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" TargetMode="External"/><Relationship Id="rId32" Type="http://schemas.openxmlformats.org/officeDocument/2006/relationships/hyperlink" Target="https://www.mcmaster.com/8054T16-8054T361/" TargetMode="External"/><Relationship Id="rId37" Type="http://schemas.openxmlformats.org/officeDocument/2006/relationships/hyperlink" Target="https://www.mcmaster.com/90128A250/" TargetMode="External"/><Relationship Id="rId53" Type="http://schemas.openxmlformats.org/officeDocument/2006/relationships/hyperlink" Target="https://www.mcmaster.com/1416K41/" TargetMode="External"/><Relationship Id="rId58" Type="http://schemas.openxmlformats.org/officeDocument/2006/relationships/hyperlink" Target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" TargetMode="External"/><Relationship Id="rId74" Type="http://schemas.openxmlformats.org/officeDocument/2006/relationships/hyperlink" Target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TargetMode="External"/><Relationship Id="rId79" Type="http://schemas.openxmlformats.org/officeDocument/2006/relationships/hyperlink" Target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" TargetMode="External"/><Relationship Id="rId102" Type="http://schemas.openxmlformats.org/officeDocument/2006/relationships/hyperlink" Target="https://www.grainger.com/product/DAYTON-Definite-Purpose-Magnetic-783Y04" TargetMode="External"/><Relationship Id="rId123" Type="http://schemas.openxmlformats.org/officeDocument/2006/relationships/hyperlink" Target="https://www.mcmaster.com/8662K88/" TargetMode="External"/><Relationship Id="rId128" Type="http://schemas.openxmlformats.org/officeDocument/2006/relationships/hyperlink" Target="https://www.uline.com/Product/Detail/H-8621R/Lockout-Tagout/Uline-Lockout-Padlock-Keyed-Different-1-1-2-Shackle-Red?model=H-8621R&amp;RootChecked=yes" TargetMode="External"/><Relationship Id="rId5" Type="http://schemas.openxmlformats.org/officeDocument/2006/relationships/hyperlink" Target="https://www.mcmaster.com/99607A263/" TargetMode="External"/><Relationship Id="rId90" Type="http://schemas.openxmlformats.org/officeDocument/2006/relationships/hyperlink" Target="https://www.mcmaster.com/69915K53/" TargetMode="External"/><Relationship Id="rId95" Type="http://schemas.openxmlformats.org/officeDocument/2006/relationships/hyperlink" Target="https://www.mscdirect.com/product/details/65249682" TargetMode="External"/><Relationship Id="rId22" Type="http://schemas.openxmlformats.org/officeDocument/2006/relationships/hyperlink" Target="https://www.amazon.com/dp/B08HC8ZKGB?ref=ppx_yo2ov_dt_b_product_details&amp;th=1" TargetMode="External"/><Relationship Id="rId27" Type="http://schemas.openxmlformats.org/officeDocument/2006/relationships/hyperlink" Target="https://www.mcmaster.com/9689K13/" TargetMode="External"/><Relationship Id="rId43" Type="http://schemas.openxmlformats.org/officeDocument/2006/relationships/hyperlink" Target="https://www.mcmaster.com/91290A154/" TargetMode="External"/><Relationship Id="rId48" Type="http://schemas.openxmlformats.org/officeDocument/2006/relationships/hyperlink" Target="https://makerstore.cc/product/elec-cable-2s-xtension/" TargetMode="External"/><Relationship Id="rId64" Type="http://schemas.openxmlformats.org/officeDocument/2006/relationships/hyperlink" Target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TargetMode="External"/><Relationship Id="rId69" Type="http://schemas.openxmlformats.org/officeDocument/2006/relationships/hyperlink" Target="https://www.mscdirect.com/product/details/94110061" TargetMode="External"/><Relationship Id="rId113" Type="http://schemas.openxmlformats.org/officeDocument/2006/relationships/hyperlink" Target="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" TargetMode="External"/><Relationship Id="rId118" Type="http://schemas.openxmlformats.org/officeDocument/2006/relationships/hyperlink" Target="https://8020.net/20-2020.html" TargetMode="External"/><Relationship Id="rId134" Type="http://schemas.openxmlformats.org/officeDocument/2006/relationships/hyperlink" Target="https://czh-labs.com/products/terminal-block-breakout-board-module-for-teensy-41-screw-mount-version?gad_source=1&amp;gad_campaignid=17335691898&amp;gbraid=0AAAAADQKSWrLA97xSr9gmMM99UCSLmr58&amp;gclid=CjwKCAjwp_LDBhBCEiwAK7FnklUhjhvxFgmMMu0XiWu80nKxdv4QNWNVcUvZhioyk86weMe15LnzoRoClR4QAvD_BwE" TargetMode="External"/><Relationship Id="rId80" Type="http://schemas.openxmlformats.org/officeDocument/2006/relationships/hyperlink" Target="https://www.mscdirect.com/product/details/86274404" TargetMode="External"/><Relationship Id="rId85" Type="http://schemas.openxmlformats.org/officeDocument/2006/relationships/hyperlink" Target="https://www.mcmaster.com/7641K921-7641K927/" TargetMode="External"/><Relationship Id="rId12" Type="http://schemas.openxmlformats.org/officeDocument/2006/relationships/hyperlink" Target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TargetMode="External"/><Relationship Id="rId17" Type="http://schemas.openxmlformats.org/officeDocument/2006/relationships/hyperlink" Target="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" TargetMode="External"/><Relationship Id="rId33" Type="http://schemas.openxmlformats.org/officeDocument/2006/relationships/hyperlink" Target="https://www.mcmaster.com/8054T16-8054T366/" TargetMode="External"/><Relationship Id="rId38" Type="http://schemas.openxmlformats.org/officeDocument/2006/relationships/hyperlink" Target="https://www.mcmaster.com/91251A540/" TargetMode="External"/><Relationship Id="rId59" Type="http://schemas.openxmlformats.org/officeDocument/2006/relationships/hyperlink" Target="https://www.amazon.com/16-AWG-Inline-Fuse-Holder/dp/B08K3NFZCP?ref_=ast_sto_dp&amp;th=1" TargetMode="External"/><Relationship Id="rId103" Type="http://schemas.openxmlformats.org/officeDocument/2006/relationships/hyperlink" Target="https://www.amazon.com/dp/B07PZ1WB8S?psc=1&amp;smid=A26VZBPE6PT1GF&amp;ref_=chk_typ_imgToDp" TargetMode="External"/><Relationship Id="rId108" Type="http://schemas.openxmlformats.org/officeDocument/2006/relationships/hyperlink" Target="https://www.mcmaster.com/8961K84/" TargetMode="External"/><Relationship Id="rId124" Type="http://schemas.openxmlformats.org/officeDocument/2006/relationships/hyperlink" Target="https://www.mysafetylabels.com/msl/caution-eye-protection-required-safety-label/sku-lb-0321" TargetMode="External"/><Relationship Id="rId129" Type="http://schemas.openxmlformats.org/officeDocument/2006/relationships/hyperlink" Target="https://8020.net/14157.html" TargetMode="External"/><Relationship Id="rId54" Type="http://schemas.openxmlformats.org/officeDocument/2006/relationships/hyperlink" Target="https://www.mcmaster.com/90591A260/" TargetMode="External"/><Relationship Id="rId70" Type="http://schemas.openxmlformats.org/officeDocument/2006/relationships/hyperlink" Target="https://www.mcmaster.com/1190K37/" TargetMode="External"/><Relationship Id="rId75" Type="http://schemas.openxmlformats.org/officeDocument/2006/relationships/hyperlink" Target="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" TargetMode="External"/><Relationship Id="rId91" Type="http://schemas.openxmlformats.org/officeDocument/2006/relationships/hyperlink" Target="https://www.amazon.com/dp/B07TCVTD2K?ref=ppx_yo2ov_dt_b_fed_asin_title&amp;th=1" TargetMode="External"/><Relationship Id="rId96" Type="http://schemas.openxmlformats.org/officeDocument/2006/relationships/hyperlink" Target="https://www.mscdirect.com/product/details/82976580" TargetMode="External"/><Relationship Id="rId1" Type="http://schemas.openxmlformats.org/officeDocument/2006/relationships/hyperlink" Target="https://makerstore.cc/product/elec-cable-4s-xtension/" TargetMode="External"/><Relationship Id="rId6" Type="http://schemas.openxmlformats.org/officeDocument/2006/relationships/hyperlink" Target="https://www.amazon.com/gp/product/B0CYHH6ZPM/ref=ewc_pr_img_8?smid=A2UXHIGK0EM1ZO&amp;psc=1" TargetMode="External"/><Relationship Id="rId23" Type="http://schemas.openxmlformats.org/officeDocument/2006/relationships/hyperlink" Target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TargetMode="External"/><Relationship Id="rId28" Type="http://schemas.openxmlformats.org/officeDocument/2006/relationships/hyperlink" Target="https://www.mcmaster.com/8251T2-8251T351/" TargetMode="External"/><Relationship Id="rId49" Type="http://schemas.openxmlformats.org/officeDocument/2006/relationships/hyperlink" Target="https://www.amazon.com/Shielded-Extreme-Flexible-Electrical-Machine/dp/B0C1YH4J1T?ref_=ast_sto_dp&amp;th=1" TargetMode="External"/><Relationship Id="rId114" Type="http://schemas.openxmlformats.org/officeDocument/2006/relationships/hyperlink" Target="https://www.mcmaster.com/1724N17/" TargetMode="External"/><Relationship Id="rId119" Type="http://schemas.openxmlformats.org/officeDocument/2006/relationships/hyperlink" Target="https://8020.net/20-2020.html" TargetMode="External"/><Relationship Id="rId44" Type="http://schemas.openxmlformats.org/officeDocument/2006/relationships/hyperlink" Target="https://www.mcmaster.com/90591A255/" TargetMode="External"/><Relationship Id="rId60" Type="http://schemas.openxmlformats.org/officeDocument/2006/relationships/hyperlink" Target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" TargetMode="External"/><Relationship Id="rId65" Type="http://schemas.openxmlformats.org/officeDocument/2006/relationships/hyperlink" Target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TargetMode="External"/><Relationship Id="rId81" Type="http://schemas.openxmlformats.org/officeDocument/2006/relationships/hyperlink" Target="https://www.mscdirect.com/product/details/86272507" TargetMode="External"/><Relationship Id="rId86" Type="http://schemas.openxmlformats.org/officeDocument/2006/relationships/hyperlink" Target="https://www.mcmaster.com/7641K921-7641K926/" TargetMode="External"/><Relationship Id="rId130" Type="http://schemas.openxmlformats.org/officeDocument/2006/relationships/hyperlink" Target="https://www.amazon.com/dp/B01L1OI1HC?ref_=ppx_hzsearch_conn_dt_b_fed_asin_title_4&amp;th=1" TargetMode="External"/><Relationship Id="rId135" Type="http://schemas.openxmlformats.org/officeDocument/2006/relationships/hyperlink" Target="https://www.amazon.com/gp/product/B0BY51FJGY/ref=ewc_pr_img_1?smid=AO6JMNGOG26ZH&amp;th=1" TargetMode="External"/><Relationship Id="rId13" Type="http://schemas.openxmlformats.org/officeDocument/2006/relationships/hyperlink" Target="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18" Type="http://schemas.openxmlformats.org/officeDocument/2006/relationships/hyperlink" Target="https://www.amazon.com/gp/product/B086ZP4N7K/ref=ox_sc_act_title_7?smid=AON9H44N0KDA1&amp;th=1" TargetMode="External"/><Relationship Id="rId39" Type="http://schemas.openxmlformats.org/officeDocument/2006/relationships/hyperlink" Target="https://www.mcmaster.com/91251A527/" TargetMode="External"/><Relationship Id="rId109" Type="http://schemas.openxmlformats.org/officeDocument/2006/relationships/hyperlink" Target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" TargetMode="External"/><Relationship Id="rId34" Type="http://schemas.openxmlformats.org/officeDocument/2006/relationships/hyperlink" Target="https://www.mcmaster.com/8054T16-8054T338/" TargetMode="External"/><Relationship Id="rId50" Type="http://schemas.openxmlformats.org/officeDocument/2006/relationships/hyperlink" Target="https://www.amazon.com/Strong-120x120x25mm-Computer-Cooling-1600RPM/dp/B07D493BDX?ref_=ast_sto_dp&amp;th=1" TargetMode="External"/><Relationship Id="rId55" Type="http://schemas.openxmlformats.org/officeDocument/2006/relationships/hyperlink" Target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" TargetMode="External"/><Relationship Id="rId76" Type="http://schemas.openxmlformats.org/officeDocument/2006/relationships/hyperlink" Target="https://www.mscdirect.com/product/details/38353306" TargetMode="External"/><Relationship Id="rId97" Type="http://schemas.openxmlformats.org/officeDocument/2006/relationships/hyperlink" Target="https://www.amazon.com/dp/B08ZJ6HNGK?ref_=ppx_hzsearch_conn_dt_b_fed_asin_title_1&amp;th=1" TargetMode="External"/><Relationship Id="rId104" Type="http://schemas.openxmlformats.org/officeDocument/2006/relationships/hyperlink" Target="https://www.amazon.com/dp/B07TF63R4C?ref_=ppx_hzsearch_conn_dt_b_fed_asin_title_1&amp;th=1" TargetMode="External"/><Relationship Id="rId120" Type="http://schemas.openxmlformats.org/officeDocument/2006/relationships/hyperlink" Target="https://www.mcmaster.com/8054T16-8054T317/" TargetMode="External"/><Relationship Id="rId125" Type="http://schemas.openxmlformats.org/officeDocument/2006/relationships/hyperlink" Target="https://www.mysafetylabels.com/warning-labels/burn-hazard-hot-surface-safety-label/sku-lb-0290" TargetMode="External"/><Relationship Id="rId7" Type="http://schemas.openxmlformats.org/officeDocument/2006/relationships/hyperlink" Target="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" TargetMode="External"/><Relationship Id="rId71" Type="http://schemas.openxmlformats.org/officeDocument/2006/relationships/hyperlink" Target="https://www.mcmaster.com/5709A44/" TargetMode="External"/><Relationship Id="rId92" Type="http://schemas.openxmlformats.org/officeDocument/2006/relationships/hyperlink" Target="https://www.mcmaster.com/7312K11/" TargetMode="External"/><Relationship Id="rId2" Type="http://schemas.openxmlformats.org/officeDocument/2006/relationships/hyperlink" Target="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" TargetMode="External"/><Relationship Id="rId29" Type="http://schemas.openxmlformats.org/officeDocument/2006/relationships/hyperlink" Target="https://www.mcmaster.com/8251T2-8251T391/" TargetMode="External"/><Relationship Id="rId24" Type="http://schemas.openxmlformats.org/officeDocument/2006/relationships/hyperlink" Target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" TargetMode="External"/><Relationship Id="rId40" Type="http://schemas.openxmlformats.org/officeDocument/2006/relationships/hyperlink" Target="https://www.mcmaster.com/91251A542/" TargetMode="External"/><Relationship Id="rId45" Type="http://schemas.openxmlformats.org/officeDocument/2006/relationships/hyperlink" Target="https://www.mcmaster.com/91290A232/" TargetMode="External"/><Relationship Id="rId66" Type="http://schemas.openxmlformats.org/officeDocument/2006/relationships/hyperlink" Target="https://www.mscdirect.com/product/details/16520850" TargetMode="External"/><Relationship Id="rId87" Type="http://schemas.openxmlformats.org/officeDocument/2006/relationships/hyperlink" Target="https://www.mcmaster.com/7578K112-7578K725/" TargetMode="External"/><Relationship Id="rId110" Type="http://schemas.openxmlformats.org/officeDocument/2006/relationships/hyperlink" Target="https://www.amazon.com/Gratury-Waterproof-Enclosure-Electrical-510%C3%97410%C3%97200mm/dp/B0BFPW79LS?ref_=ast_sto_dp&amp;th=1" TargetMode="External"/><Relationship Id="rId115" Type="http://schemas.openxmlformats.org/officeDocument/2006/relationships/hyperlink" Target="https://www.mcmaster.com/1724N13/" TargetMode="External"/><Relationship Id="rId131" Type="http://schemas.openxmlformats.org/officeDocument/2006/relationships/hyperlink" Target="https://www.mysafetylabels.com/do-not-open-while-machine-is-in-operation-warning-label/sku-lb-2432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TargetMode="External"/><Relationship Id="rId82" Type="http://schemas.openxmlformats.org/officeDocument/2006/relationships/hyperlink" Target="https://www.mscdirect.com/product/details/62529482" TargetMode="External"/><Relationship Id="rId19" Type="http://schemas.openxmlformats.org/officeDocument/2006/relationships/hyperlink" Target="https://www.mcmaster.com/5428N111/" TargetMode="External"/><Relationship Id="rId14" Type="http://schemas.openxmlformats.org/officeDocument/2006/relationships/hyperlink" Target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TargetMode="External"/><Relationship Id="rId30" Type="http://schemas.openxmlformats.org/officeDocument/2006/relationships/hyperlink" Target="https://www.mcmaster.com/8251T2-8251T321/" TargetMode="External"/><Relationship Id="rId35" Type="http://schemas.openxmlformats.org/officeDocument/2006/relationships/hyperlink" Target="https://www.mcmaster.com/6785K22/" TargetMode="External"/><Relationship Id="rId56" Type="http://schemas.openxmlformats.org/officeDocument/2006/relationships/hyperlink" Target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TargetMode="External"/><Relationship Id="rId77" Type="http://schemas.openxmlformats.org/officeDocument/2006/relationships/hyperlink" Target="https://www.mcmaster.com/5374A56/" TargetMode="External"/><Relationship Id="rId100" Type="http://schemas.openxmlformats.org/officeDocument/2006/relationships/hyperlink" Target="https://www.amazon.com/gp/product/B0CJR4Y192/ref=ox_sc_act_title_2?smid=A1NCCSMTWFDZ34&amp;psc=1" TargetMode="External"/><Relationship Id="rId105" Type="http://schemas.openxmlformats.org/officeDocument/2006/relationships/hyperlink" Target="https://www.amazon.com/gp/product/B00PNEPW4C/ref=ox_sc_act_title_22?smid=AWQBCGWISS7BL&amp;psc=1" TargetMode="External"/><Relationship Id="rId126" Type="http://schemas.openxmlformats.org/officeDocument/2006/relationships/hyperlink" Target="https://www.uline.com/Product/Detail/S-13390C/Safety-Glasses/Ice-Wraparounds-Clear?model=S-13390C&amp;RootChecked=yes" TargetMode="External"/><Relationship Id="rId8" Type="http://schemas.openxmlformats.org/officeDocument/2006/relationships/hyperlink" Target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TargetMode="External"/><Relationship Id="rId51" Type="http://schemas.openxmlformats.org/officeDocument/2006/relationships/hyperlink" Target="https://www.amazon.com/KInuoxj-Converter-Regulator-Waterproof-Transformer/dp/B0CS2KJSKS?ref_=ast_sto_dp" TargetMode="External"/><Relationship Id="rId72" Type="http://schemas.openxmlformats.org/officeDocument/2006/relationships/hyperlink" Target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" TargetMode="External"/><Relationship Id="rId93" Type="http://schemas.openxmlformats.org/officeDocument/2006/relationships/hyperlink" Target="https://www.mcmaster.com/8975K12-8975K123/" TargetMode="External"/><Relationship Id="rId98" Type="http://schemas.openxmlformats.org/officeDocument/2006/relationships/hyperlink" Target="https://www.mcmaster.com/6682T93/" TargetMode="External"/><Relationship Id="rId121" Type="http://schemas.openxmlformats.org/officeDocument/2006/relationships/hyperlink" Target="https://www.mcmaster.com/99461A942/" TargetMode="External"/><Relationship Id="rId3" Type="http://schemas.openxmlformats.org/officeDocument/2006/relationships/hyperlink" Target="https://www.mcmaster.com/71535K51/" TargetMode="External"/><Relationship Id="rId25" Type="http://schemas.openxmlformats.org/officeDocument/2006/relationships/hyperlink" Target="https://www.mcmaster.com/8574K53/" TargetMode="External"/><Relationship Id="rId46" Type="http://schemas.openxmlformats.org/officeDocument/2006/relationships/hyperlink" Target="https://www.mcmaster.com/91290A252/" TargetMode="External"/><Relationship Id="rId67" Type="http://schemas.openxmlformats.org/officeDocument/2006/relationships/hyperlink" Target="https://www.mscdirect.com/product/details/89024806" TargetMode="External"/><Relationship Id="rId116" Type="http://schemas.openxmlformats.org/officeDocument/2006/relationships/hyperlink" Target="https://www.mcmaster.com/6812N511/" TargetMode="External"/><Relationship Id="rId20" Type="http://schemas.openxmlformats.org/officeDocument/2006/relationships/hyperlink" Target="https://www.mcmaster.com/5537T651/" TargetMode="External"/><Relationship Id="rId41" Type="http://schemas.openxmlformats.org/officeDocument/2006/relationships/hyperlink" Target="https://www.mcmaster.com/90128A236/" TargetMode="External"/><Relationship Id="rId62" Type="http://schemas.openxmlformats.org/officeDocument/2006/relationships/hyperlink" Target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TargetMode="External"/><Relationship Id="rId83" Type="http://schemas.openxmlformats.org/officeDocument/2006/relationships/hyperlink" Target="https://www.mcmaster.com/7641K921-7641K928/" TargetMode="External"/><Relationship Id="rId88" Type="http://schemas.openxmlformats.org/officeDocument/2006/relationships/hyperlink" Target="https://www.mcmaster.com/7566K205/" TargetMode="External"/><Relationship Id="rId111" Type="http://schemas.openxmlformats.org/officeDocument/2006/relationships/hyperlink" Target="https://www.amazon.com/gp/product/B0CJ26FGZC/ref=ox_sc_act_title_2?smid=A2IFOCZBWBH5F8&amp;th=1" TargetMode="External"/><Relationship Id="rId132" Type="http://schemas.openxmlformats.org/officeDocument/2006/relationships/hyperlink" Target="https://www.mysafetylabels.com/warning-labels/rotating-cutter-safety-label/sku-lb-0199" TargetMode="External"/><Relationship Id="rId15" Type="http://schemas.openxmlformats.org/officeDocument/2006/relationships/hyperlink" Target="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36" Type="http://schemas.openxmlformats.org/officeDocument/2006/relationships/hyperlink" Target="https://www.mscdirect.com/product/details/06820898" TargetMode="External"/><Relationship Id="rId57" Type="http://schemas.openxmlformats.org/officeDocument/2006/relationships/hyperlink" Target="https://www.amazon.com/AplysiaTech-N52-3-Powerful-Neodymium-Scientific/dp/B0DC65Z3SF?ref_=ast_sto_dp" TargetMode="External"/><Relationship Id="rId106" Type="http://schemas.openxmlformats.org/officeDocument/2006/relationships/hyperlink" Target="https://www.amazon.com/gp/product/B08CTM3279/ref=ox_sc_act_title_5?smid=A2GTSJRNFEVVSP&amp;psc=1" TargetMode="External"/><Relationship Id="rId127" Type="http://schemas.openxmlformats.org/officeDocument/2006/relationships/hyperlink" Target="https://www.uline.com/Product/Detail/H-3437/Lockout-Tagout/Electrical-Plug-Prong-Lockout" TargetMode="External"/><Relationship Id="rId10" Type="http://schemas.openxmlformats.org/officeDocument/2006/relationships/hyperlink" Target="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" TargetMode="External"/><Relationship Id="rId31" Type="http://schemas.openxmlformats.org/officeDocument/2006/relationships/hyperlink" Target="https://www.mcmaster.com/8251T2-8251T371/" TargetMode="External"/><Relationship Id="rId52" Type="http://schemas.openxmlformats.org/officeDocument/2006/relationships/hyperlink" Target="https://www.amazon.com/dp/B0BKGDT455?psc=1&amp;ref=ppx_yo2ov_dt_b_product_details" TargetMode="External"/><Relationship Id="rId73" Type="http://schemas.openxmlformats.org/officeDocument/2006/relationships/hyperlink" Target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TargetMode="External"/><Relationship Id="rId78" Type="http://schemas.openxmlformats.org/officeDocument/2006/relationships/hyperlink" Target="https://www.amazon.com/Neiko-02846A-Hammer-Orange-Handle/dp/B002GQ967Y?ref_=ast_sto_dp&amp;th=1" TargetMode="External"/><Relationship Id="rId94" Type="http://schemas.openxmlformats.org/officeDocument/2006/relationships/hyperlink" Target="https://www.mcmaster.com/9008K11-9008K113/" TargetMode="External"/><Relationship Id="rId99" Type="http://schemas.openxmlformats.org/officeDocument/2006/relationships/hyperlink" Target="https://www.mscdirect.com/product/details/51724680" TargetMode="External"/><Relationship Id="rId101" Type="http://schemas.openxmlformats.org/officeDocument/2006/relationships/hyperlink" Target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" TargetMode="External"/><Relationship Id="rId122" Type="http://schemas.openxmlformats.org/officeDocument/2006/relationships/hyperlink" Target="https://www.mcmaster.com/90031A151/" TargetMode="External"/><Relationship Id="rId4" Type="http://schemas.openxmlformats.org/officeDocument/2006/relationships/hyperlink" Target="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9" Type="http://schemas.openxmlformats.org/officeDocument/2006/relationships/hyperlink" Target="https://www.mcmaster.com/93945K155/" TargetMode="External"/><Relationship Id="rId26" Type="http://schemas.openxmlformats.org/officeDocument/2006/relationships/hyperlink" Target="https://www.mcmaster.com/9504K321/" TargetMode="External"/><Relationship Id="rId47" Type="http://schemas.openxmlformats.org/officeDocument/2006/relationships/hyperlink" Target="https://www.mcmaster.com/91290A196/" TargetMode="External"/><Relationship Id="rId68" Type="http://schemas.openxmlformats.org/officeDocument/2006/relationships/hyperlink" Target="https://www.mscdirect.com/product/details/03433620" TargetMode="External"/><Relationship Id="rId89" Type="http://schemas.openxmlformats.org/officeDocument/2006/relationships/hyperlink" Target="https://www.mcmaster.com/99461A942/" TargetMode="External"/><Relationship Id="rId112" Type="http://schemas.openxmlformats.org/officeDocument/2006/relationships/hyperlink" Target="https://www.amazon.com/gp/product/B09VXH18J8/ref=ewc_pr_img_1?smid=A3E9T3KQ1YPBBY&amp;th=1" TargetMode="External"/><Relationship Id="rId133" Type="http://schemas.openxmlformats.org/officeDocument/2006/relationships/hyperlink" Target="https://www.mysafetylabels.com/115-volts-ansi-danger-label/sku-lb-2396-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8"/>
  <sheetViews>
    <sheetView tabSelected="1" zoomScale="85" zoomScaleNormal="85" workbookViewId="0">
      <selection activeCell="V27" sqref="V27"/>
    </sheetView>
  </sheetViews>
  <sheetFormatPr defaultRowHeight="15" x14ac:dyDescent="0.25"/>
  <cols>
    <col min="2" max="2" width="46" customWidth="1"/>
    <col min="3" max="3" width="9.7109375" customWidth="1"/>
    <col min="4" max="4" width="9" customWidth="1"/>
    <col min="5" max="5" width="10" customWidth="1"/>
    <col min="7" max="7" width="9.85546875" bestFit="1" customWidth="1"/>
    <col min="10" max="10" width="23.5703125" customWidth="1"/>
    <col min="15" max="15" width="15.42578125" customWidth="1"/>
    <col min="22" max="22" width="24.140625" customWidth="1"/>
  </cols>
  <sheetData>
    <row r="1" spans="2:15" ht="15.75" thickBot="1" x14ac:dyDescent="0.3"/>
    <row r="2" spans="2:15" ht="16.5" thickBot="1" x14ac:dyDescent="0.3">
      <c r="B2" s="1" t="s">
        <v>188</v>
      </c>
      <c r="D2" s="59" t="s">
        <v>189</v>
      </c>
      <c r="E2" s="60"/>
      <c r="F2" s="61"/>
      <c r="G2" s="19">
        <v>1</v>
      </c>
      <c r="J2" s="1" t="s">
        <v>142</v>
      </c>
      <c r="K2" s="72" t="s">
        <v>284</v>
      </c>
      <c r="L2" s="73"/>
      <c r="M2" s="73"/>
      <c r="N2" s="73"/>
      <c r="O2" s="74"/>
    </row>
    <row r="3" spans="2:15" ht="15.75" thickBot="1" x14ac:dyDescent="0.3">
      <c r="B3" s="44" t="s">
        <v>0</v>
      </c>
      <c r="C3" s="45" t="s">
        <v>1</v>
      </c>
      <c r="D3" s="44" t="s">
        <v>2</v>
      </c>
      <c r="E3" s="44" t="s">
        <v>3</v>
      </c>
      <c r="F3" s="44" t="s">
        <v>4</v>
      </c>
      <c r="G3" s="44" t="s">
        <v>5</v>
      </c>
      <c r="J3" s="44" t="s">
        <v>0</v>
      </c>
      <c r="K3" s="44" t="s">
        <v>1</v>
      </c>
      <c r="L3" s="44" t="s">
        <v>2</v>
      </c>
      <c r="M3" s="44" t="s">
        <v>3</v>
      </c>
      <c r="N3" s="44" t="s">
        <v>4</v>
      </c>
      <c r="O3" s="44" t="s">
        <v>5</v>
      </c>
    </row>
    <row r="4" spans="2:15" ht="15.75" thickBot="1" x14ac:dyDescent="0.3">
      <c r="B4" s="62" t="s">
        <v>6</v>
      </c>
      <c r="C4" s="68"/>
      <c r="D4" s="68"/>
      <c r="E4" s="68"/>
      <c r="F4" s="68"/>
      <c r="G4" s="69"/>
      <c r="J4" s="62" t="s">
        <v>11</v>
      </c>
      <c r="K4" s="63"/>
      <c r="L4" s="63"/>
      <c r="M4" s="63"/>
      <c r="N4" s="63"/>
      <c r="O4" s="64"/>
    </row>
    <row r="5" spans="2:15" x14ac:dyDescent="0.25">
      <c r="B5" s="2" t="s">
        <v>7</v>
      </c>
      <c r="C5" s="3" t="s">
        <v>8</v>
      </c>
      <c r="D5" s="4" t="s">
        <v>9</v>
      </c>
      <c r="E5" s="39">
        <f>G2*10</f>
        <v>10</v>
      </c>
      <c r="F5" s="5">
        <v>3.33</v>
      </c>
      <c r="G5" s="40">
        <f>E5*F5</f>
        <v>33.299999999999997</v>
      </c>
      <c r="J5" s="2" t="s">
        <v>143</v>
      </c>
      <c r="K5" s="12" t="s">
        <v>144</v>
      </c>
      <c r="L5" s="4" t="s">
        <v>9</v>
      </c>
      <c r="M5" s="4">
        <v>1</v>
      </c>
      <c r="N5" s="5">
        <v>20.99</v>
      </c>
      <c r="O5" s="40">
        <f t="shared" ref="O5:O14" si="0">M5*N5</f>
        <v>20.99</v>
      </c>
    </row>
    <row r="6" spans="2:15" ht="15.75" thickBot="1" x14ac:dyDescent="0.3">
      <c r="B6" s="16" t="s">
        <v>10</v>
      </c>
      <c r="C6" s="43" t="s">
        <v>118</v>
      </c>
      <c r="D6" s="35" t="s">
        <v>9</v>
      </c>
      <c r="E6" s="37">
        <f>G2*10</f>
        <v>10</v>
      </c>
      <c r="F6" s="36">
        <v>1.73</v>
      </c>
      <c r="G6" s="38">
        <f t="shared" ref="G6" si="1">E6*F6</f>
        <v>17.3</v>
      </c>
      <c r="J6" s="2" t="s">
        <v>12</v>
      </c>
      <c r="K6" s="8" t="s">
        <v>13</v>
      </c>
      <c r="L6" s="4" t="s">
        <v>9</v>
      </c>
      <c r="M6" s="20">
        <v>1</v>
      </c>
      <c r="N6" s="5">
        <v>14.99</v>
      </c>
      <c r="O6" s="6">
        <f>M6*N6</f>
        <v>14.99</v>
      </c>
    </row>
    <row r="7" spans="2:15" ht="15.75" thickBot="1" x14ac:dyDescent="0.3">
      <c r="B7" s="62" t="s">
        <v>11</v>
      </c>
      <c r="C7" s="63"/>
      <c r="D7" s="63"/>
      <c r="E7" s="63"/>
      <c r="F7" s="63"/>
      <c r="G7" s="64"/>
      <c r="J7" s="2" t="s">
        <v>178</v>
      </c>
      <c r="K7" s="12" t="s">
        <v>230</v>
      </c>
      <c r="L7" s="4" t="s">
        <v>9</v>
      </c>
      <c r="M7" s="4">
        <v>1</v>
      </c>
      <c r="N7" s="5">
        <v>19.989999999999998</v>
      </c>
      <c r="O7" s="6">
        <f t="shared" si="0"/>
        <v>19.989999999999998</v>
      </c>
    </row>
    <row r="8" spans="2:15" x14ac:dyDescent="0.25">
      <c r="B8" s="2" t="s">
        <v>256</v>
      </c>
      <c r="C8" s="12" t="s">
        <v>255</v>
      </c>
      <c r="D8" s="4" t="s">
        <v>9</v>
      </c>
      <c r="E8" s="39">
        <f>G2*1</f>
        <v>1</v>
      </c>
      <c r="F8" s="5">
        <v>209.99</v>
      </c>
      <c r="G8" s="40">
        <f t="shared" ref="G8:G15" si="2">E8*F8</f>
        <v>209.99</v>
      </c>
      <c r="J8" s="2" t="s">
        <v>179</v>
      </c>
      <c r="K8" s="12" t="s">
        <v>180</v>
      </c>
      <c r="L8" s="4" t="s">
        <v>9</v>
      </c>
      <c r="M8" s="4">
        <v>1</v>
      </c>
      <c r="N8" s="5">
        <v>8.99</v>
      </c>
      <c r="O8" s="6">
        <f t="shared" si="0"/>
        <v>8.99</v>
      </c>
    </row>
    <row r="9" spans="2:15" x14ac:dyDescent="0.25">
      <c r="B9" s="2" t="s">
        <v>258</v>
      </c>
      <c r="C9" s="12" t="s">
        <v>257</v>
      </c>
      <c r="D9" s="4" t="s">
        <v>9</v>
      </c>
      <c r="E9" s="20">
        <f>G2*1</f>
        <v>1</v>
      </c>
      <c r="F9" s="5">
        <v>90</v>
      </c>
      <c r="G9" s="6">
        <f t="shared" si="2"/>
        <v>90</v>
      </c>
      <c r="J9" s="2" t="s">
        <v>181</v>
      </c>
      <c r="K9" s="12" t="s">
        <v>182</v>
      </c>
      <c r="L9" s="4" t="s">
        <v>9</v>
      </c>
      <c r="M9" s="4">
        <v>1</v>
      </c>
      <c r="N9" s="5">
        <v>16.989999999999998</v>
      </c>
      <c r="O9" s="6">
        <f t="shared" si="0"/>
        <v>16.989999999999998</v>
      </c>
    </row>
    <row r="10" spans="2:15" x14ac:dyDescent="0.25">
      <c r="B10" s="2" t="s">
        <v>120</v>
      </c>
      <c r="C10" s="8" t="s">
        <v>119</v>
      </c>
      <c r="D10" s="4" t="s">
        <v>9</v>
      </c>
      <c r="E10" s="20">
        <f>G2*1</f>
        <v>1</v>
      </c>
      <c r="F10" s="5">
        <v>30.99</v>
      </c>
      <c r="G10" s="6">
        <f t="shared" si="2"/>
        <v>30.99</v>
      </c>
      <c r="J10" s="2" t="s">
        <v>145</v>
      </c>
      <c r="K10" s="12" t="s">
        <v>146</v>
      </c>
      <c r="L10" s="4" t="s">
        <v>9</v>
      </c>
      <c r="M10" s="4">
        <v>1</v>
      </c>
      <c r="N10" s="5">
        <v>6.99</v>
      </c>
      <c r="O10" s="6">
        <f t="shared" si="0"/>
        <v>6.99</v>
      </c>
    </row>
    <row r="11" spans="2:15" x14ac:dyDescent="0.25">
      <c r="B11" s="2" t="s">
        <v>252</v>
      </c>
      <c r="C11" s="8" t="s">
        <v>253</v>
      </c>
      <c r="D11" s="4" t="s">
        <v>9</v>
      </c>
      <c r="E11" s="20">
        <f>G2*1</f>
        <v>1</v>
      </c>
      <c r="F11" s="5">
        <v>129.49</v>
      </c>
      <c r="G11" s="6">
        <f t="shared" si="2"/>
        <v>129.49</v>
      </c>
      <c r="J11" s="2" t="s">
        <v>147</v>
      </c>
      <c r="K11" s="12" t="s">
        <v>148</v>
      </c>
      <c r="L11" s="4" t="s">
        <v>9</v>
      </c>
      <c r="M11" s="4">
        <v>1</v>
      </c>
      <c r="N11" s="5">
        <v>27.99</v>
      </c>
      <c r="O11" s="6">
        <f t="shared" si="0"/>
        <v>27.99</v>
      </c>
    </row>
    <row r="12" spans="2:15" x14ac:dyDescent="0.25">
      <c r="B12" s="2" t="s">
        <v>14</v>
      </c>
      <c r="C12" s="7" t="s">
        <v>15</v>
      </c>
      <c r="D12" s="4" t="s">
        <v>9</v>
      </c>
      <c r="E12" s="20">
        <f>G2*4</f>
        <v>4</v>
      </c>
      <c r="F12" s="5">
        <v>20.18</v>
      </c>
      <c r="G12" s="6">
        <f t="shared" si="2"/>
        <v>80.72</v>
      </c>
      <c r="J12" s="2" t="s">
        <v>149</v>
      </c>
      <c r="K12" s="12" t="s">
        <v>150</v>
      </c>
      <c r="L12" s="4" t="s">
        <v>9</v>
      </c>
      <c r="M12" s="4">
        <v>1</v>
      </c>
      <c r="N12" s="5">
        <v>13.33</v>
      </c>
      <c r="O12" s="6">
        <f t="shared" si="0"/>
        <v>13.33</v>
      </c>
    </row>
    <row r="13" spans="2:15" x14ac:dyDescent="0.25">
      <c r="B13" s="2" t="s">
        <v>16</v>
      </c>
      <c r="C13" s="7" t="s">
        <v>17</v>
      </c>
      <c r="D13" s="4" t="s">
        <v>9</v>
      </c>
      <c r="E13" s="20">
        <f>G2*1</f>
        <v>1</v>
      </c>
      <c r="F13" s="5">
        <v>18.88</v>
      </c>
      <c r="G13" s="6">
        <f t="shared" si="2"/>
        <v>18.88</v>
      </c>
      <c r="J13" s="2" t="s">
        <v>151</v>
      </c>
      <c r="K13" s="12" t="s">
        <v>152</v>
      </c>
      <c r="L13" s="4" t="s">
        <v>9</v>
      </c>
      <c r="M13" s="4">
        <v>1</v>
      </c>
      <c r="N13" s="5">
        <v>18.690000000000001</v>
      </c>
      <c r="O13" s="6">
        <f t="shared" si="0"/>
        <v>18.690000000000001</v>
      </c>
    </row>
    <row r="14" spans="2:15" x14ac:dyDescent="0.25">
      <c r="B14" s="2" t="s">
        <v>18</v>
      </c>
      <c r="C14" s="7" t="s">
        <v>19</v>
      </c>
      <c r="D14" s="4" t="s">
        <v>9</v>
      </c>
      <c r="E14" s="20">
        <f>G2*1</f>
        <v>1</v>
      </c>
      <c r="F14" s="5">
        <v>16.989999999999998</v>
      </c>
      <c r="G14" s="6">
        <f t="shared" si="2"/>
        <v>16.989999999999998</v>
      </c>
      <c r="J14" s="2" t="s">
        <v>259</v>
      </c>
      <c r="K14" s="12" t="s">
        <v>260</v>
      </c>
      <c r="L14" s="4" t="s">
        <v>9</v>
      </c>
      <c r="M14" s="4">
        <v>1</v>
      </c>
      <c r="N14" s="5">
        <v>24.99</v>
      </c>
      <c r="O14" s="6">
        <f t="shared" si="0"/>
        <v>24.99</v>
      </c>
    </row>
    <row r="15" spans="2:15" x14ac:dyDescent="0.25">
      <c r="B15" s="2" t="s">
        <v>20</v>
      </c>
      <c r="C15" s="7" t="s">
        <v>21</v>
      </c>
      <c r="D15" s="4" t="s">
        <v>9</v>
      </c>
      <c r="E15" s="20">
        <f>G2*1</f>
        <v>1</v>
      </c>
      <c r="F15" s="5">
        <v>16.989999999999998</v>
      </c>
      <c r="G15" s="6">
        <f t="shared" si="2"/>
        <v>16.989999999999998</v>
      </c>
      <c r="J15" s="2" t="s">
        <v>153</v>
      </c>
      <c r="K15" s="12" t="s">
        <v>154</v>
      </c>
      <c r="L15" s="4" t="s">
        <v>9</v>
      </c>
      <c r="M15" s="4">
        <v>1</v>
      </c>
      <c r="N15" s="5">
        <v>15.09</v>
      </c>
      <c r="O15" s="6">
        <f t="shared" ref="O15:O21" si="3">M15*N15</f>
        <v>15.09</v>
      </c>
    </row>
    <row r="16" spans="2:15" x14ac:dyDescent="0.25">
      <c r="B16" s="2" t="s">
        <v>121</v>
      </c>
      <c r="C16" s="9" t="s">
        <v>22</v>
      </c>
      <c r="D16" s="4" t="s">
        <v>23</v>
      </c>
      <c r="E16" s="20">
        <f>G2*1</f>
        <v>1</v>
      </c>
      <c r="F16" s="5">
        <v>7.24</v>
      </c>
      <c r="G16" s="6">
        <f>E16*F16</f>
        <v>7.24</v>
      </c>
      <c r="J16" s="2" t="s">
        <v>155</v>
      </c>
      <c r="K16" s="12" t="s">
        <v>156</v>
      </c>
      <c r="L16" s="4" t="s">
        <v>9</v>
      </c>
      <c r="M16" s="4">
        <v>1</v>
      </c>
      <c r="N16" s="5">
        <v>25.5</v>
      </c>
      <c r="O16" s="6">
        <f t="shared" si="3"/>
        <v>25.5</v>
      </c>
    </row>
    <row r="17" spans="2:22" x14ac:dyDescent="0.25">
      <c r="B17" s="2" t="s">
        <v>24</v>
      </c>
      <c r="C17" s="7" t="s">
        <v>25</v>
      </c>
      <c r="D17" s="4" t="s">
        <v>23</v>
      </c>
      <c r="E17" s="20">
        <f>G2*1</f>
        <v>1</v>
      </c>
      <c r="F17" s="5">
        <v>67.989999999999995</v>
      </c>
      <c r="G17" s="6">
        <f>E17*F17</f>
        <v>67.989999999999995</v>
      </c>
      <c r="J17" s="2" t="s">
        <v>186</v>
      </c>
      <c r="K17" s="12" t="s">
        <v>187</v>
      </c>
      <c r="L17" s="4" t="s">
        <v>9</v>
      </c>
      <c r="M17" s="4">
        <v>1</v>
      </c>
      <c r="N17" s="5">
        <v>162</v>
      </c>
      <c r="O17" s="6">
        <f t="shared" si="3"/>
        <v>162</v>
      </c>
    </row>
    <row r="18" spans="2:22" x14ac:dyDescent="0.25">
      <c r="B18" s="2" t="s">
        <v>250</v>
      </c>
      <c r="C18" s="8" t="s">
        <v>251</v>
      </c>
      <c r="D18" s="4" t="s">
        <v>9</v>
      </c>
      <c r="E18" s="20">
        <f>G2*1</f>
        <v>1</v>
      </c>
      <c r="F18" s="5">
        <v>6.39</v>
      </c>
      <c r="G18" s="6">
        <f t="shared" ref="G18:G23" si="4">E18*F18</f>
        <v>6.39</v>
      </c>
      <c r="J18" s="2" t="s">
        <v>133</v>
      </c>
      <c r="K18" s="11" t="s">
        <v>136</v>
      </c>
      <c r="L18" s="4" t="s">
        <v>9</v>
      </c>
      <c r="M18" s="20">
        <v>1</v>
      </c>
      <c r="N18" s="5">
        <v>23.99</v>
      </c>
      <c r="O18" s="6">
        <f t="shared" si="3"/>
        <v>23.99</v>
      </c>
    </row>
    <row r="19" spans="2:22" x14ac:dyDescent="0.25">
      <c r="B19" s="2" t="s">
        <v>26</v>
      </c>
      <c r="C19" s="8" t="s">
        <v>122</v>
      </c>
      <c r="D19" s="4" t="s">
        <v>9</v>
      </c>
      <c r="E19" s="20">
        <f>G2*1</f>
        <v>1</v>
      </c>
      <c r="F19" s="5">
        <v>12.99</v>
      </c>
      <c r="G19" s="6">
        <f t="shared" si="4"/>
        <v>12.99</v>
      </c>
      <c r="J19" s="2" t="s">
        <v>63</v>
      </c>
      <c r="K19" s="12" t="s">
        <v>64</v>
      </c>
      <c r="L19" s="4" t="s">
        <v>9</v>
      </c>
      <c r="M19" s="20">
        <v>1</v>
      </c>
      <c r="N19" s="5">
        <v>13.99</v>
      </c>
      <c r="O19" s="6">
        <f t="shared" si="3"/>
        <v>13.99</v>
      </c>
      <c r="V19" s="23" t="s">
        <v>283</v>
      </c>
    </row>
    <row r="20" spans="2:22" x14ac:dyDescent="0.25">
      <c r="B20" s="2" t="s">
        <v>27</v>
      </c>
      <c r="C20" s="8" t="s">
        <v>235</v>
      </c>
      <c r="D20" s="4" t="s">
        <v>9</v>
      </c>
      <c r="E20" s="20">
        <f>G2*2</f>
        <v>2</v>
      </c>
      <c r="F20" s="5">
        <v>9.99</v>
      </c>
      <c r="G20" s="6">
        <f t="shared" si="4"/>
        <v>19.98</v>
      </c>
      <c r="J20" s="2" t="s">
        <v>157</v>
      </c>
      <c r="K20" s="12" t="s">
        <v>185</v>
      </c>
      <c r="L20" s="4" t="s">
        <v>9</v>
      </c>
      <c r="M20" s="4">
        <v>1</v>
      </c>
      <c r="N20" s="5">
        <v>12.81</v>
      </c>
      <c r="O20" s="6">
        <f t="shared" si="3"/>
        <v>12.81</v>
      </c>
      <c r="V20" t="s">
        <v>309</v>
      </c>
    </row>
    <row r="21" spans="2:22" ht="15.75" thickBot="1" x14ac:dyDescent="0.3">
      <c r="B21" s="2" t="s">
        <v>28</v>
      </c>
      <c r="C21" s="7" t="s">
        <v>29</v>
      </c>
      <c r="D21" s="4" t="s">
        <v>9</v>
      </c>
      <c r="E21" s="20">
        <f>G2*1</f>
        <v>1</v>
      </c>
      <c r="F21" s="5">
        <v>39.99</v>
      </c>
      <c r="G21" s="6">
        <f t="shared" si="4"/>
        <v>39.99</v>
      </c>
      <c r="J21" s="16" t="s">
        <v>158</v>
      </c>
      <c r="K21" s="22" t="s">
        <v>159</v>
      </c>
      <c r="L21" s="35" t="s">
        <v>9</v>
      </c>
      <c r="M21" s="35">
        <v>1</v>
      </c>
      <c r="N21" s="36">
        <v>34.97</v>
      </c>
      <c r="O21" s="38">
        <f t="shared" si="3"/>
        <v>34.97</v>
      </c>
      <c r="V21" t="s">
        <v>323</v>
      </c>
    </row>
    <row r="22" spans="2:22" ht="15.75" thickBot="1" x14ac:dyDescent="0.3">
      <c r="B22" s="2" t="s">
        <v>30</v>
      </c>
      <c r="C22" s="7" t="s">
        <v>31</v>
      </c>
      <c r="D22" s="4" t="s">
        <v>123</v>
      </c>
      <c r="E22" s="20">
        <f>G2*2</f>
        <v>2</v>
      </c>
      <c r="F22" s="5">
        <v>34.69</v>
      </c>
      <c r="G22" s="6">
        <f t="shared" si="4"/>
        <v>69.38</v>
      </c>
      <c r="J22" s="62" t="s">
        <v>44</v>
      </c>
      <c r="K22" s="63"/>
      <c r="L22" s="63"/>
      <c r="M22" s="63"/>
      <c r="N22" s="63"/>
      <c r="O22" s="64"/>
      <c r="V22" t="s">
        <v>324</v>
      </c>
    </row>
    <row r="23" spans="2:22" x14ac:dyDescent="0.25">
      <c r="B23" s="2" t="s">
        <v>32</v>
      </c>
      <c r="C23" s="7" t="s">
        <v>33</v>
      </c>
      <c r="D23" s="4" t="s">
        <v>124</v>
      </c>
      <c r="E23" s="20">
        <f>G2*1</f>
        <v>1</v>
      </c>
      <c r="F23" s="5">
        <v>40.39</v>
      </c>
      <c r="G23" s="6">
        <f t="shared" si="4"/>
        <v>40.39</v>
      </c>
      <c r="J23" s="2" t="s">
        <v>160</v>
      </c>
      <c r="K23" s="12" t="s">
        <v>184</v>
      </c>
      <c r="L23" s="4" t="s">
        <v>9</v>
      </c>
      <c r="M23" s="4">
        <v>1</v>
      </c>
      <c r="N23" s="5">
        <v>9.5399999999999991</v>
      </c>
      <c r="O23" s="40">
        <f t="shared" ref="O23:O26" si="5">M23*N23</f>
        <v>9.5399999999999991</v>
      </c>
    </row>
    <row r="24" spans="2:22" x14ac:dyDescent="0.25">
      <c r="B24" s="2" t="s">
        <v>34</v>
      </c>
      <c r="C24" s="17" t="s">
        <v>125</v>
      </c>
      <c r="D24" s="4" t="s">
        <v>9</v>
      </c>
      <c r="E24" s="20">
        <f>G2*1</f>
        <v>1</v>
      </c>
      <c r="F24" s="5">
        <v>16.989999999999998</v>
      </c>
      <c r="G24" s="6">
        <f>E24*F24</f>
        <v>16.989999999999998</v>
      </c>
      <c r="J24" s="2" t="s">
        <v>161</v>
      </c>
      <c r="K24" s="12" t="s">
        <v>162</v>
      </c>
      <c r="L24" s="4" t="s">
        <v>9</v>
      </c>
      <c r="M24" s="4">
        <v>1</v>
      </c>
      <c r="N24" s="5">
        <v>41.86</v>
      </c>
      <c r="O24" s="6">
        <f t="shared" si="5"/>
        <v>41.86</v>
      </c>
    </row>
    <row r="25" spans="2:22" x14ac:dyDescent="0.25">
      <c r="B25" s="2" t="s">
        <v>35</v>
      </c>
      <c r="C25" s="10" t="s">
        <v>36</v>
      </c>
      <c r="D25" s="4" t="s">
        <v>9</v>
      </c>
      <c r="E25" s="20">
        <f>G2*1</f>
        <v>1</v>
      </c>
      <c r="F25" s="5">
        <v>8.99</v>
      </c>
      <c r="G25" s="6">
        <f t="shared" ref="G25:G44" si="6">E25*F25</f>
        <v>8.99</v>
      </c>
      <c r="J25" s="2" t="s">
        <v>217</v>
      </c>
      <c r="K25" s="12" t="s">
        <v>218</v>
      </c>
      <c r="L25" s="4" t="s">
        <v>9</v>
      </c>
      <c r="M25" s="4">
        <v>1</v>
      </c>
      <c r="N25" s="5">
        <v>36.15</v>
      </c>
      <c r="O25" s="6">
        <f t="shared" si="5"/>
        <v>36.15</v>
      </c>
    </row>
    <row r="26" spans="2:22" ht="15.75" thickBot="1" x14ac:dyDescent="0.3">
      <c r="B26" s="2" t="s">
        <v>37</v>
      </c>
      <c r="C26" s="7" t="s">
        <v>38</v>
      </c>
      <c r="D26" s="4" t="s">
        <v>126</v>
      </c>
      <c r="E26" s="20">
        <f>G2*1</f>
        <v>1</v>
      </c>
      <c r="F26" s="5">
        <v>48.99</v>
      </c>
      <c r="G26" s="6">
        <f t="shared" si="6"/>
        <v>48.99</v>
      </c>
      <c r="J26" s="16" t="s">
        <v>163</v>
      </c>
      <c r="K26" s="22" t="s">
        <v>164</v>
      </c>
      <c r="L26" s="35" t="s">
        <v>9</v>
      </c>
      <c r="M26" s="35">
        <v>1</v>
      </c>
      <c r="N26" s="36">
        <v>7.55</v>
      </c>
      <c r="O26" s="38">
        <f t="shared" si="5"/>
        <v>7.55</v>
      </c>
      <c r="R26" t="s">
        <v>191</v>
      </c>
    </row>
    <row r="27" spans="2:22" ht="15.75" thickBot="1" x14ac:dyDescent="0.3">
      <c r="B27" s="2" t="s">
        <v>39</v>
      </c>
      <c r="C27" s="11" t="s">
        <v>40</v>
      </c>
      <c r="D27" s="4" t="s">
        <v>9</v>
      </c>
      <c r="E27" s="20">
        <f>G2*1</f>
        <v>1</v>
      </c>
      <c r="F27" s="5">
        <v>8.99</v>
      </c>
      <c r="G27" s="6">
        <f t="shared" si="6"/>
        <v>8.99</v>
      </c>
      <c r="J27" s="62" t="s">
        <v>106</v>
      </c>
      <c r="K27" s="63"/>
      <c r="L27" s="63"/>
      <c r="M27" s="63"/>
      <c r="N27" s="63"/>
      <c r="O27" s="64"/>
    </row>
    <row r="28" spans="2:22" x14ac:dyDescent="0.25">
      <c r="B28" s="2" t="s">
        <v>41</v>
      </c>
      <c r="C28" s="11" t="s">
        <v>42</v>
      </c>
      <c r="D28" s="4" t="s">
        <v>127</v>
      </c>
      <c r="E28" s="20">
        <f>G2*1</f>
        <v>1</v>
      </c>
      <c r="F28" s="5">
        <v>124</v>
      </c>
      <c r="G28" s="6">
        <f t="shared" si="6"/>
        <v>124</v>
      </c>
      <c r="J28" s="2" t="s">
        <v>165</v>
      </c>
      <c r="K28" s="12" t="s">
        <v>166</v>
      </c>
      <c r="L28" s="4" t="s">
        <v>9</v>
      </c>
      <c r="M28" s="4">
        <v>1</v>
      </c>
      <c r="N28" s="5">
        <v>55.35</v>
      </c>
      <c r="O28" s="40">
        <f>M28*N28</f>
        <v>55.35</v>
      </c>
    </row>
    <row r="29" spans="2:22" x14ac:dyDescent="0.25">
      <c r="B29" s="2" t="s">
        <v>55</v>
      </c>
      <c r="C29" s="7" t="s">
        <v>56</v>
      </c>
      <c r="D29" s="4" t="s">
        <v>127</v>
      </c>
      <c r="E29" s="20">
        <f>G2*1</f>
        <v>1</v>
      </c>
      <c r="F29" s="5">
        <v>45.34</v>
      </c>
      <c r="G29" s="6">
        <f t="shared" si="6"/>
        <v>45.34</v>
      </c>
      <c r="J29" s="2" t="s">
        <v>194</v>
      </c>
      <c r="K29" s="12" t="s">
        <v>192</v>
      </c>
      <c r="L29" s="4" t="s">
        <v>9</v>
      </c>
      <c r="M29" s="4">
        <v>1</v>
      </c>
      <c r="N29" s="5">
        <v>35.76</v>
      </c>
      <c r="O29" s="6">
        <f t="shared" ref="O29:O30" si="7">M29*N29</f>
        <v>35.76</v>
      </c>
    </row>
    <row r="30" spans="2:22" x14ac:dyDescent="0.25">
      <c r="B30" s="2" t="s">
        <v>57</v>
      </c>
      <c r="C30" s="7" t="s">
        <v>58</v>
      </c>
      <c r="D30" s="4" t="s">
        <v>9</v>
      </c>
      <c r="E30" s="20">
        <f>G2*1</f>
        <v>1</v>
      </c>
      <c r="F30" s="5">
        <v>48.58</v>
      </c>
      <c r="G30" s="6">
        <f>E30*F30</f>
        <v>48.58</v>
      </c>
      <c r="J30" s="2" t="s">
        <v>195</v>
      </c>
      <c r="K30" s="12" t="s">
        <v>193</v>
      </c>
      <c r="L30" s="4" t="s">
        <v>9</v>
      </c>
      <c r="M30" s="4">
        <v>1</v>
      </c>
      <c r="N30" s="5">
        <v>30.07</v>
      </c>
      <c r="O30" s="6">
        <f t="shared" si="7"/>
        <v>30.07</v>
      </c>
    </row>
    <row r="31" spans="2:22" x14ac:dyDescent="0.25">
      <c r="B31" s="2" t="s">
        <v>59</v>
      </c>
      <c r="C31" s="8" t="s">
        <v>60</v>
      </c>
      <c r="D31" s="4" t="s">
        <v>128</v>
      </c>
      <c r="E31" s="20">
        <f>G2*1</f>
        <v>1</v>
      </c>
      <c r="F31" s="5">
        <v>51.74</v>
      </c>
      <c r="G31" s="6">
        <f t="shared" ref="G31" si="8">E31*F31</f>
        <v>51.74</v>
      </c>
      <c r="J31" s="2" t="s">
        <v>167</v>
      </c>
      <c r="K31" s="12" t="s">
        <v>168</v>
      </c>
      <c r="L31" s="4" t="s">
        <v>9</v>
      </c>
      <c r="M31" s="4">
        <v>1</v>
      </c>
      <c r="N31" s="5">
        <v>3.8</v>
      </c>
      <c r="O31" s="6">
        <f>M31*N31</f>
        <v>3.8</v>
      </c>
    </row>
    <row r="32" spans="2:22" x14ac:dyDescent="0.25">
      <c r="B32" s="2" t="s">
        <v>61</v>
      </c>
      <c r="C32" s="12" t="s">
        <v>62</v>
      </c>
      <c r="D32" s="4" t="s">
        <v>9</v>
      </c>
      <c r="E32" s="20">
        <f>G2*1</f>
        <v>1</v>
      </c>
      <c r="F32" s="5">
        <v>15.99</v>
      </c>
      <c r="G32" s="6">
        <f t="shared" si="6"/>
        <v>15.99</v>
      </c>
      <c r="J32" s="2" t="s">
        <v>169</v>
      </c>
      <c r="K32" s="12" t="s">
        <v>170</v>
      </c>
      <c r="L32" s="4" t="s">
        <v>9</v>
      </c>
      <c r="M32" s="4">
        <v>1</v>
      </c>
      <c r="N32" s="5">
        <v>87.75</v>
      </c>
      <c r="O32" s="6">
        <f>M32*N32</f>
        <v>87.75</v>
      </c>
    </row>
    <row r="33" spans="2:15" x14ac:dyDescent="0.25">
      <c r="B33" s="2" t="s">
        <v>134</v>
      </c>
      <c r="C33" s="12" t="s">
        <v>135</v>
      </c>
      <c r="D33" s="4" t="s">
        <v>9</v>
      </c>
      <c r="E33" s="20">
        <f>G2*1</f>
        <v>1</v>
      </c>
      <c r="F33" s="5">
        <v>7.69</v>
      </c>
      <c r="G33" s="6">
        <f t="shared" si="6"/>
        <v>7.69</v>
      </c>
      <c r="J33" s="2" t="s">
        <v>196</v>
      </c>
      <c r="K33" s="12" t="s">
        <v>197</v>
      </c>
      <c r="L33" s="4" t="s">
        <v>9</v>
      </c>
      <c r="M33" s="4">
        <v>1</v>
      </c>
      <c r="N33" s="5">
        <v>148.53</v>
      </c>
      <c r="O33" s="6">
        <f>M33*N33</f>
        <v>148.53</v>
      </c>
    </row>
    <row r="34" spans="2:15" x14ac:dyDescent="0.25">
      <c r="B34" s="2" t="s">
        <v>224</v>
      </c>
      <c r="C34" s="11" t="s">
        <v>225</v>
      </c>
      <c r="D34" s="4" t="s">
        <v>9</v>
      </c>
      <c r="E34" s="20">
        <f>G2*1</f>
        <v>1</v>
      </c>
      <c r="F34" s="5">
        <v>11.47</v>
      </c>
      <c r="G34" s="6">
        <f t="shared" si="6"/>
        <v>11.47</v>
      </c>
      <c r="J34" s="2" t="s">
        <v>171</v>
      </c>
      <c r="K34" s="12" t="s">
        <v>183</v>
      </c>
      <c r="L34" s="4" t="s">
        <v>9</v>
      </c>
      <c r="M34" s="4">
        <v>1</v>
      </c>
      <c r="N34" s="5">
        <v>171</v>
      </c>
      <c r="O34" s="6">
        <f>M34*N34</f>
        <v>171</v>
      </c>
    </row>
    <row r="35" spans="2:15" x14ac:dyDescent="0.25">
      <c r="B35" s="2" t="s">
        <v>139</v>
      </c>
      <c r="C35" s="11" t="s">
        <v>140</v>
      </c>
      <c r="D35" s="4" t="s">
        <v>9</v>
      </c>
      <c r="E35" s="20">
        <f>G2*1</f>
        <v>1</v>
      </c>
      <c r="F35" s="5">
        <v>12.99</v>
      </c>
      <c r="G35" s="6">
        <f t="shared" ref="G35" si="9">E35*F35</f>
        <v>12.99</v>
      </c>
      <c r="J35" s="2" t="s">
        <v>172</v>
      </c>
      <c r="K35" s="12" t="s">
        <v>173</v>
      </c>
      <c r="L35" s="4" t="s">
        <v>9</v>
      </c>
      <c r="M35" s="4">
        <v>1</v>
      </c>
      <c r="N35" s="5">
        <v>84.66</v>
      </c>
      <c r="O35" s="6">
        <f t="shared" ref="O35" si="10">M35*N35</f>
        <v>84.66</v>
      </c>
    </row>
    <row r="36" spans="2:15" ht="15.75" thickBot="1" x14ac:dyDescent="0.3">
      <c r="B36" s="2" t="s">
        <v>141</v>
      </c>
      <c r="C36" s="11" t="s">
        <v>216</v>
      </c>
      <c r="D36" s="4" t="s">
        <v>9</v>
      </c>
      <c r="E36" s="20">
        <f>G2*1</f>
        <v>1</v>
      </c>
      <c r="F36" s="5">
        <v>7.99</v>
      </c>
      <c r="G36" s="6">
        <f>E36*F36</f>
        <v>7.99</v>
      </c>
      <c r="J36" s="2" t="s">
        <v>107</v>
      </c>
      <c r="K36" s="12" t="s">
        <v>108</v>
      </c>
      <c r="L36" s="4" t="s">
        <v>9</v>
      </c>
      <c r="M36" s="4">
        <v>1</v>
      </c>
      <c r="N36" s="5">
        <v>102.36</v>
      </c>
      <c r="O36" s="6">
        <f t="shared" ref="O36" si="11">M36*N36</f>
        <v>102.36</v>
      </c>
    </row>
    <row r="37" spans="2:15" ht="15.75" thickBot="1" x14ac:dyDescent="0.3">
      <c r="B37" s="2" t="s">
        <v>310</v>
      </c>
      <c r="C37" s="12" t="s">
        <v>311</v>
      </c>
      <c r="D37" s="4" t="s">
        <v>9</v>
      </c>
      <c r="E37" s="20">
        <v>1</v>
      </c>
      <c r="F37" s="5">
        <v>13.99</v>
      </c>
      <c r="G37" s="6">
        <f t="shared" ref="G37:G38" si="12">E37*F37</f>
        <v>13.99</v>
      </c>
      <c r="J37" s="65" t="s">
        <v>198</v>
      </c>
      <c r="K37" s="66"/>
      <c r="L37" s="66"/>
      <c r="M37" s="66"/>
      <c r="N37" s="67"/>
      <c r="O37" s="14">
        <f>SUM(O5:O36)</f>
        <v>1276.6699999999998</v>
      </c>
    </row>
    <row r="38" spans="2:15" ht="15.75" thickBot="1" x14ac:dyDescent="0.3">
      <c r="B38" s="2" t="s">
        <v>320</v>
      </c>
      <c r="C38" s="12" t="s">
        <v>321</v>
      </c>
      <c r="D38" s="4" t="s">
        <v>9</v>
      </c>
      <c r="E38" s="20">
        <f>G2*2</f>
        <v>2</v>
      </c>
      <c r="F38" s="5">
        <v>19.989999999999998</v>
      </c>
      <c r="G38" s="6">
        <f t="shared" si="12"/>
        <v>39.979999999999997</v>
      </c>
    </row>
    <row r="39" spans="2:15" ht="16.5" thickBot="1" x14ac:dyDescent="0.3">
      <c r="B39" s="2" t="s">
        <v>131</v>
      </c>
      <c r="C39" s="18" t="s">
        <v>132</v>
      </c>
      <c r="D39" s="4" t="s">
        <v>9</v>
      </c>
      <c r="E39" s="20">
        <f>G2*1</f>
        <v>1</v>
      </c>
      <c r="F39" s="5">
        <v>10.07</v>
      </c>
      <c r="G39" s="6">
        <f>E39*F39</f>
        <v>10.07</v>
      </c>
      <c r="J39" s="1" t="s">
        <v>223</v>
      </c>
      <c r="K39" s="72" t="s">
        <v>286</v>
      </c>
      <c r="L39" s="73"/>
      <c r="M39" s="73"/>
      <c r="N39" s="73"/>
      <c r="O39" s="74"/>
    </row>
    <row r="40" spans="2:15" ht="16.5" thickTop="1" thickBot="1" x14ac:dyDescent="0.3">
      <c r="B40" s="2" t="s">
        <v>232</v>
      </c>
      <c r="C40" s="18" t="s">
        <v>231</v>
      </c>
      <c r="D40" s="4" t="s">
        <v>9</v>
      </c>
      <c r="E40" s="20">
        <f>G2*1</f>
        <v>1</v>
      </c>
      <c r="F40" s="5">
        <v>8.5399999999999991</v>
      </c>
      <c r="G40" s="6">
        <f>E40*F40</f>
        <v>8.5399999999999991</v>
      </c>
      <c r="J40" s="47" t="s">
        <v>0</v>
      </c>
      <c r="K40" s="44" t="s">
        <v>1</v>
      </c>
      <c r="L40" s="44" t="s">
        <v>2</v>
      </c>
      <c r="M40" s="44" t="s">
        <v>3</v>
      </c>
      <c r="N40" s="44" t="s">
        <v>4</v>
      </c>
      <c r="O40" s="44" t="s">
        <v>5</v>
      </c>
    </row>
    <row r="41" spans="2:15" ht="15.75" thickBot="1" x14ac:dyDescent="0.3">
      <c r="B41" s="2" t="s">
        <v>241</v>
      </c>
      <c r="C41" s="18" t="s">
        <v>240</v>
      </c>
      <c r="D41" s="4" t="s">
        <v>9</v>
      </c>
      <c r="E41" s="20">
        <f>G2*1</f>
        <v>1</v>
      </c>
      <c r="F41" s="5">
        <v>9.99</v>
      </c>
      <c r="G41" s="6">
        <f t="shared" ref="G41:G43" si="13">E41*F41</f>
        <v>9.99</v>
      </c>
      <c r="J41" s="62" t="s">
        <v>219</v>
      </c>
      <c r="K41" s="68"/>
      <c r="L41" s="68"/>
      <c r="M41" s="68"/>
      <c r="N41" s="68"/>
      <c r="O41" s="69"/>
    </row>
    <row r="42" spans="2:15" x14ac:dyDescent="0.25">
      <c r="B42" s="2" t="s">
        <v>239</v>
      </c>
      <c r="C42" s="24" t="s">
        <v>238</v>
      </c>
      <c r="D42" s="4" t="s">
        <v>9</v>
      </c>
      <c r="E42" s="20">
        <f>G2*3</f>
        <v>3</v>
      </c>
      <c r="F42" s="5">
        <v>39.99</v>
      </c>
      <c r="G42" s="6">
        <f t="shared" si="13"/>
        <v>119.97</v>
      </c>
      <c r="J42" s="2" t="s">
        <v>285</v>
      </c>
      <c r="K42" s="8" t="s">
        <v>220</v>
      </c>
      <c r="L42" s="4" t="s">
        <v>9</v>
      </c>
      <c r="M42" s="4">
        <v>1</v>
      </c>
      <c r="N42" s="5">
        <v>77.319999999999993</v>
      </c>
      <c r="O42" s="40">
        <f t="shared" ref="O42:O43" si="14">M42*N42</f>
        <v>77.319999999999993</v>
      </c>
    </row>
    <row r="43" spans="2:15" x14ac:dyDescent="0.25">
      <c r="B43" s="2" t="s">
        <v>242</v>
      </c>
      <c r="C43" s="22" t="s">
        <v>243</v>
      </c>
      <c r="D43" s="4" t="s">
        <v>9</v>
      </c>
      <c r="E43" s="20">
        <f>G2*1</f>
        <v>1</v>
      </c>
      <c r="F43" s="5">
        <v>44.15</v>
      </c>
      <c r="G43" s="6">
        <f t="shared" si="13"/>
        <v>44.15</v>
      </c>
      <c r="J43" s="2" t="s">
        <v>287</v>
      </c>
      <c r="K43" s="8" t="s">
        <v>221</v>
      </c>
      <c r="L43" s="4" t="s">
        <v>9</v>
      </c>
      <c r="M43" s="4">
        <v>1</v>
      </c>
      <c r="N43" s="5">
        <v>22.81</v>
      </c>
      <c r="O43" s="6">
        <f t="shared" si="14"/>
        <v>22.81</v>
      </c>
    </row>
    <row r="44" spans="2:15" ht="15.75" thickBot="1" x14ac:dyDescent="0.3">
      <c r="B44" s="2" t="s">
        <v>237</v>
      </c>
      <c r="C44" s="12" t="s">
        <v>236</v>
      </c>
      <c r="D44" s="4" t="s">
        <v>9</v>
      </c>
      <c r="E44" s="20">
        <f>G2*2</f>
        <v>2</v>
      </c>
      <c r="F44" s="5">
        <v>12.99</v>
      </c>
      <c r="G44" s="6">
        <f t="shared" si="6"/>
        <v>25.98</v>
      </c>
      <c r="J44" s="2" t="s">
        <v>288</v>
      </c>
      <c r="K44" s="12" t="s">
        <v>222</v>
      </c>
      <c r="L44" s="4" t="s">
        <v>9</v>
      </c>
      <c r="M44" s="4">
        <v>1</v>
      </c>
      <c r="N44" s="5">
        <v>16.12</v>
      </c>
      <c r="O44" s="6">
        <f>M44*N44</f>
        <v>16.12</v>
      </c>
    </row>
    <row r="45" spans="2:15" ht="15.75" thickBot="1" x14ac:dyDescent="0.3">
      <c r="B45" s="62" t="s">
        <v>43</v>
      </c>
      <c r="C45" s="68"/>
      <c r="D45" s="68"/>
      <c r="E45" s="68"/>
      <c r="F45" s="68"/>
      <c r="G45" s="69"/>
      <c r="J45" s="2" t="s">
        <v>261</v>
      </c>
      <c r="K45" s="12" t="s">
        <v>262</v>
      </c>
      <c r="L45" s="4" t="s">
        <v>9</v>
      </c>
      <c r="M45" s="20">
        <v>1</v>
      </c>
      <c r="N45" s="5">
        <v>53</v>
      </c>
      <c r="O45" s="6">
        <f>M45*N45</f>
        <v>53</v>
      </c>
    </row>
    <row r="46" spans="2:15" ht="15.75" thickBot="1" x14ac:dyDescent="0.3">
      <c r="B46" s="16" t="s">
        <v>137</v>
      </c>
      <c r="C46" s="22" t="s">
        <v>138</v>
      </c>
      <c r="D46" s="35" t="s">
        <v>9</v>
      </c>
      <c r="E46" s="41">
        <f>G2*10</f>
        <v>10</v>
      </c>
      <c r="F46" s="36">
        <v>0.88560000000000005</v>
      </c>
      <c r="G46" s="42">
        <f>E46*F46</f>
        <v>8.8559999999999999</v>
      </c>
      <c r="J46" s="16" t="s">
        <v>264</v>
      </c>
      <c r="K46" s="22" t="s">
        <v>263</v>
      </c>
      <c r="L46" s="35" t="s">
        <v>9</v>
      </c>
      <c r="M46" s="37">
        <v>1</v>
      </c>
      <c r="N46" s="36">
        <v>53</v>
      </c>
      <c r="O46" s="38">
        <f>M46*N46</f>
        <v>53</v>
      </c>
    </row>
    <row r="47" spans="2:15" ht="15.75" thickBot="1" x14ac:dyDescent="0.3">
      <c r="B47" s="62" t="s">
        <v>44</v>
      </c>
      <c r="C47" s="63"/>
      <c r="D47" s="63"/>
      <c r="E47" s="63"/>
      <c r="F47" s="63"/>
      <c r="G47" s="64"/>
      <c r="J47" s="62" t="s">
        <v>106</v>
      </c>
      <c r="K47" s="68"/>
      <c r="L47" s="68"/>
      <c r="M47" s="68"/>
      <c r="N47" s="68"/>
      <c r="O47" s="69"/>
    </row>
    <row r="48" spans="2:15" x14ac:dyDescent="0.25">
      <c r="B48" s="2" t="s">
        <v>45</v>
      </c>
      <c r="C48" s="9" t="s">
        <v>46</v>
      </c>
      <c r="D48" s="4" t="s">
        <v>9</v>
      </c>
      <c r="E48" s="39">
        <f>G2*2</f>
        <v>2</v>
      </c>
      <c r="F48" s="5">
        <v>14.77</v>
      </c>
      <c r="G48" s="40">
        <f t="shared" ref="G48:G100" si="15">E48*F48</f>
        <v>29.54</v>
      </c>
      <c r="J48" s="2" t="s">
        <v>174</v>
      </c>
      <c r="K48" s="8" t="s">
        <v>175</v>
      </c>
      <c r="L48" s="4" t="s">
        <v>9</v>
      </c>
      <c r="M48" s="4">
        <v>2</v>
      </c>
      <c r="N48" s="5">
        <v>19.63</v>
      </c>
      <c r="O48" s="40">
        <v>39.26</v>
      </c>
    </row>
    <row r="49" spans="2:15" ht="15.75" thickBot="1" x14ac:dyDescent="0.3">
      <c r="B49" s="2" t="s">
        <v>47</v>
      </c>
      <c r="C49" s="7" t="s">
        <v>48</v>
      </c>
      <c r="D49" s="4" t="s">
        <v>9</v>
      </c>
      <c r="E49" s="20">
        <f>G2*2</f>
        <v>2</v>
      </c>
      <c r="F49" s="5">
        <v>7.8</v>
      </c>
      <c r="G49" s="6">
        <f t="shared" si="15"/>
        <v>15.6</v>
      </c>
      <c r="J49" s="2" t="s">
        <v>176</v>
      </c>
      <c r="K49" s="12" t="s">
        <v>177</v>
      </c>
      <c r="L49" s="4" t="s">
        <v>9</v>
      </c>
      <c r="M49" s="4">
        <v>2</v>
      </c>
      <c r="N49" s="5">
        <v>28.81</v>
      </c>
      <c r="O49" s="6">
        <v>57.62</v>
      </c>
    </row>
    <row r="50" spans="2:15" ht="15.75" thickBot="1" x14ac:dyDescent="0.3">
      <c r="B50" s="2" t="s">
        <v>271</v>
      </c>
      <c r="C50" s="8" t="s">
        <v>272</v>
      </c>
      <c r="D50" s="4" t="s">
        <v>9</v>
      </c>
      <c r="E50" s="20">
        <f>G2*2</f>
        <v>2</v>
      </c>
      <c r="F50" s="5">
        <v>13.05</v>
      </c>
      <c r="G50" s="6">
        <f t="shared" si="15"/>
        <v>26.1</v>
      </c>
      <c r="J50" s="65" t="s">
        <v>190</v>
      </c>
      <c r="K50" s="66"/>
      <c r="L50" s="66"/>
      <c r="M50" s="66"/>
      <c r="N50" s="67"/>
      <c r="O50" s="14">
        <f>SUM(O41:O49)</f>
        <v>319.13</v>
      </c>
    </row>
    <row r="51" spans="2:15" ht="15.75" thickBot="1" x14ac:dyDescent="0.3">
      <c r="B51" s="2" t="s">
        <v>49</v>
      </c>
      <c r="C51" s="8" t="s">
        <v>129</v>
      </c>
      <c r="D51" s="4" t="s">
        <v>9</v>
      </c>
      <c r="E51" s="20">
        <f>G2*1</f>
        <v>1</v>
      </c>
      <c r="F51" s="5">
        <v>9.01</v>
      </c>
      <c r="G51" s="6">
        <f t="shared" si="15"/>
        <v>9.01</v>
      </c>
    </row>
    <row r="52" spans="2:15" ht="16.5" thickBot="1" x14ac:dyDescent="0.3">
      <c r="B52" s="2" t="s">
        <v>50</v>
      </c>
      <c r="C52" s="7" t="s">
        <v>51</v>
      </c>
      <c r="D52" s="4" t="s">
        <v>9</v>
      </c>
      <c r="E52" s="20">
        <f>G2*4</f>
        <v>4</v>
      </c>
      <c r="F52" s="5">
        <v>3.81</v>
      </c>
      <c r="G52" s="6">
        <f t="shared" si="15"/>
        <v>15.24</v>
      </c>
      <c r="J52" s="1" t="s">
        <v>226</v>
      </c>
      <c r="K52" s="72" t="s">
        <v>297</v>
      </c>
      <c r="L52" s="73"/>
      <c r="M52" s="73"/>
      <c r="N52" s="73"/>
      <c r="O52" s="74"/>
    </row>
    <row r="53" spans="2:15" ht="16.5" thickTop="1" thickBot="1" x14ac:dyDescent="0.3">
      <c r="B53" s="2" t="s">
        <v>105</v>
      </c>
      <c r="C53" s="9" t="s">
        <v>52</v>
      </c>
      <c r="D53" s="4" t="s">
        <v>9</v>
      </c>
      <c r="E53" s="20">
        <f>G2*1</f>
        <v>1</v>
      </c>
      <c r="F53" s="5">
        <v>5.29</v>
      </c>
      <c r="G53" s="6">
        <f t="shared" si="15"/>
        <v>5.29</v>
      </c>
      <c r="J53" s="47" t="s">
        <v>0</v>
      </c>
      <c r="K53" s="45" t="s">
        <v>1</v>
      </c>
      <c r="L53" s="45" t="s">
        <v>2</v>
      </c>
      <c r="M53" s="45" t="s">
        <v>3</v>
      </c>
      <c r="N53" s="45" t="s">
        <v>4</v>
      </c>
      <c r="O53" s="45" t="s">
        <v>5</v>
      </c>
    </row>
    <row r="54" spans="2:15" ht="15.75" thickBot="1" x14ac:dyDescent="0.3">
      <c r="B54" s="2" t="s">
        <v>53</v>
      </c>
      <c r="C54" s="8" t="s">
        <v>54</v>
      </c>
      <c r="D54" s="4" t="s">
        <v>9</v>
      </c>
      <c r="E54" s="20">
        <f>G2*10</f>
        <v>10</v>
      </c>
      <c r="F54" s="5">
        <v>4.18</v>
      </c>
      <c r="G54" s="6">
        <f t="shared" si="15"/>
        <v>41.8</v>
      </c>
      <c r="J54" s="62" t="s">
        <v>219</v>
      </c>
      <c r="K54" s="68"/>
      <c r="L54" s="68"/>
      <c r="M54" s="68"/>
      <c r="N54" s="68"/>
      <c r="O54" s="69"/>
    </row>
    <row r="55" spans="2:15" ht="15.75" thickBot="1" x14ac:dyDescent="0.3">
      <c r="B55" s="2" t="s">
        <v>70</v>
      </c>
      <c r="C55" s="7" t="s">
        <v>71</v>
      </c>
      <c r="D55" s="4" t="s">
        <v>9</v>
      </c>
      <c r="E55" s="20">
        <f>G2*2</f>
        <v>2</v>
      </c>
      <c r="F55" s="5">
        <v>30.67</v>
      </c>
      <c r="G55" s="6">
        <f t="shared" si="15"/>
        <v>61.34</v>
      </c>
      <c r="J55" s="16" t="s">
        <v>227</v>
      </c>
      <c r="K55" s="22" t="s">
        <v>199</v>
      </c>
      <c r="L55" s="35" t="s">
        <v>9</v>
      </c>
      <c r="M55" s="35">
        <v>1</v>
      </c>
      <c r="N55" s="36">
        <v>721.96</v>
      </c>
      <c r="O55" s="42">
        <f t="shared" ref="O55:O57" si="16">M55*N55</f>
        <v>721.96</v>
      </c>
    </row>
    <row r="56" spans="2:15" ht="15.75" thickBot="1" x14ac:dyDescent="0.3">
      <c r="B56" s="2" t="s">
        <v>110</v>
      </c>
      <c r="C56" s="7" t="s">
        <v>69</v>
      </c>
      <c r="D56" s="4" t="s">
        <v>9</v>
      </c>
      <c r="E56" s="20">
        <f>G2*2</f>
        <v>2</v>
      </c>
      <c r="F56" s="5">
        <v>9.5500000000000007</v>
      </c>
      <c r="G56" s="6">
        <f t="shared" ref="G56:G63" si="17">E56*F56</f>
        <v>19.100000000000001</v>
      </c>
      <c r="J56" s="62" t="s">
        <v>106</v>
      </c>
      <c r="K56" s="68"/>
      <c r="L56" s="68"/>
      <c r="M56" s="68"/>
      <c r="N56" s="68"/>
      <c r="O56" s="69"/>
    </row>
    <row r="57" spans="2:15" ht="15.75" thickBot="1" x14ac:dyDescent="0.3">
      <c r="B57" s="2" t="s">
        <v>111</v>
      </c>
      <c r="C57" s="15" t="s">
        <v>109</v>
      </c>
      <c r="D57" s="4" t="s">
        <v>9</v>
      </c>
      <c r="E57" s="20">
        <f>G2*1</f>
        <v>1</v>
      </c>
      <c r="F57" s="5">
        <v>16.87</v>
      </c>
      <c r="G57" s="6">
        <f t="shared" si="17"/>
        <v>16.87</v>
      </c>
      <c r="J57" s="16" t="s">
        <v>228</v>
      </c>
      <c r="K57" s="43" t="s">
        <v>229</v>
      </c>
      <c r="L57" s="35" t="s">
        <v>9</v>
      </c>
      <c r="M57" s="35">
        <v>1</v>
      </c>
      <c r="N57" s="36">
        <v>367.84</v>
      </c>
      <c r="O57" s="42">
        <f t="shared" si="16"/>
        <v>367.84</v>
      </c>
    </row>
    <row r="58" spans="2:15" ht="15.75" thickBot="1" x14ac:dyDescent="0.3">
      <c r="B58" s="2" t="s">
        <v>65</v>
      </c>
      <c r="C58" s="7" t="s">
        <v>66</v>
      </c>
      <c r="D58" s="4" t="s">
        <v>9</v>
      </c>
      <c r="E58" s="20">
        <f>G2*1</f>
        <v>1</v>
      </c>
      <c r="F58" s="5">
        <v>8.33</v>
      </c>
      <c r="G58" s="6">
        <f t="shared" si="17"/>
        <v>8.33</v>
      </c>
      <c r="J58" s="62" t="s">
        <v>244</v>
      </c>
      <c r="K58" s="68"/>
      <c r="L58" s="68"/>
      <c r="M58" s="68"/>
      <c r="N58" s="68"/>
      <c r="O58" s="69"/>
    </row>
    <row r="59" spans="2:15" ht="15.75" thickBot="1" x14ac:dyDescent="0.3">
      <c r="B59" s="13" t="s">
        <v>72</v>
      </c>
      <c r="C59" s="7" t="s">
        <v>73</v>
      </c>
      <c r="D59" s="4" t="s">
        <v>9</v>
      </c>
      <c r="E59" s="20">
        <f>G2*1</f>
        <v>1</v>
      </c>
      <c r="F59" s="5">
        <v>20.87</v>
      </c>
      <c r="G59" s="6">
        <f t="shared" si="17"/>
        <v>20.87</v>
      </c>
      <c r="J59" s="2" t="s">
        <v>246</v>
      </c>
      <c r="K59" s="12" t="s">
        <v>245</v>
      </c>
      <c r="L59" s="4" t="s">
        <v>9</v>
      </c>
      <c r="M59" s="4">
        <v>1</v>
      </c>
      <c r="N59" s="5">
        <v>239.99</v>
      </c>
      <c r="O59" s="40">
        <f t="shared" ref="O59" si="18">M59*N59</f>
        <v>239.99</v>
      </c>
    </row>
    <row r="60" spans="2:15" ht="15.75" thickBot="1" x14ac:dyDescent="0.3">
      <c r="B60" s="2" t="s">
        <v>67</v>
      </c>
      <c r="C60" s="7" t="s">
        <v>68</v>
      </c>
      <c r="D60" s="4" t="s">
        <v>9</v>
      </c>
      <c r="E60" s="20">
        <f>G2*2</f>
        <v>2</v>
      </c>
      <c r="F60" s="5">
        <v>11.38</v>
      </c>
      <c r="G60" s="6">
        <f t="shared" si="17"/>
        <v>22.76</v>
      </c>
      <c r="J60" s="65" t="s">
        <v>190</v>
      </c>
      <c r="K60" s="66"/>
      <c r="L60" s="66"/>
      <c r="M60" s="66"/>
      <c r="N60" s="67"/>
      <c r="O60" s="14" t="s">
        <v>322</v>
      </c>
    </row>
    <row r="61" spans="2:15" ht="15.75" thickBot="1" x14ac:dyDescent="0.3">
      <c r="B61" s="16" t="s">
        <v>112</v>
      </c>
      <c r="C61" s="15" t="s">
        <v>113</v>
      </c>
      <c r="D61" s="4" t="s">
        <v>9</v>
      </c>
      <c r="E61" s="20">
        <f>G2*1</f>
        <v>1</v>
      </c>
      <c r="F61" s="5">
        <v>10.71</v>
      </c>
      <c r="G61" s="6">
        <f t="shared" si="17"/>
        <v>10.71</v>
      </c>
    </row>
    <row r="62" spans="2:15" ht="15.75" thickBot="1" x14ac:dyDescent="0.3">
      <c r="B62" s="2" t="s">
        <v>74</v>
      </c>
      <c r="C62" s="7" t="s">
        <v>75</v>
      </c>
      <c r="D62" s="4" t="s">
        <v>9</v>
      </c>
      <c r="E62" s="20">
        <f>G2*1</f>
        <v>1</v>
      </c>
      <c r="F62" s="5">
        <v>12.36</v>
      </c>
      <c r="G62" s="6">
        <f t="shared" si="17"/>
        <v>12.36</v>
      </c>
      <c r="J62" s="34" t="s">
        <v>269</v>
      </c>
      <c r="K62" s="72" t="s">
        <v>306</v>
      </c>
      <c r="L62" s="73"/>
      <c r="M62" s="73"/>
      <c r="N62" s="73"/>
      <c r="O62" s="74"/>
    </row>
    <row r="63" spans="2:15" ht="15.75" thickBot="1" x14ac:dyDescent="0.3">
      <c r="B63" s="2" t="s">
        <v>115</v>
      </c>
      <c r="C63" s="8" t="s">
        <v>114</v>
      </c>
      <c r="D63" s="4" t="s">
        <v>9</v>
      </c>
      <c r="E63" s="20">
        <f>G2*1</f>
        <v>1</v>
      </c>
      <c r="F63" s="5">
        <v>7.78</v>
      </c>
      <c r="G63" s="6">
        <f t="shared" si="17"/>
        <v>7.78</v>
      </c>
      <c r="J63" s="48" t="s">
        <v>0</v>
      </c>
      <c r="K63" s="49" t="s">
        <v>1</v>
      </c>
      <c r="L63" s="49" t="s">
        <v>2</v>
      </c>
      <c r="M63" s="49" t="s">
        <v>3</v>
      </c>
      <c r="N63" s="49" t="s">
        <v>4</v>
      </c>
      <c r="O63" s="50" t="s">
        <v>5</v>
      </c>
    </row>
    <row r="64" spans="2:15" ht="15.75" thickBot="1" x14ac:dyDescent="0.3">
      <c r="B64" s="2" t="s">
        <v>80</v>
      </c>
      <c r="C64" s="12" t="s">
        <v>81</v>
      </c>
      <c r="D64" s="4" t="s">
        <v>9</v>
      </c>
      <c r="E64" s="20">
        <f>G2*1</f>
        <v>1</v>
      </c>
      <c r="F64" s="5">
        <v>12.92</v>
      </c>
      <c r="G64" s="6">
        <f t="shared" ref="G64:G69" si="19">E64*F64</f>
        <v>12.92</v>
      </c>
      <c r="J64" s="62" t="s">
        <v>265</v>
      </c>
      <c r="K64" s="70"/>
      <c r="L64" s="70"/>
      <c r="M64" s="70"/>
      <c r="N64" s="70"/>
      <c r="O64" s="71"/>
    </row>
    <row r="65" spans="2:15" x14ac:dyDescent="0.25">
      <c r="B65" s="2" t="s">
        <v>281</v>
      </c>
      <c r="C65" s="12" t="s">
        <v>213</v>
      </c>
      <c r="D65" s="4" t="s">
        <v>9</v>
      </c>
      <c r="E65" s="20">
        <f>G2*1</f>
        <v>1</v>
      </c>
      <c r="F65" s="5">
        <v>8</v>
      </c>
      <c r="G65" s="6">
        <f t="shared" si="19"/>
        <v>8</v>
      </c>
      <c r="J65" s="25" t="s">
        <v>266</v>
      </c>
      <c r="K65" s="26" t="s">
        <v>270</v>
      </c>
      <c r="L65" s="4" t="s">
        <v>9</v>
      </c>
      <c r="M65" s="4">
        <v>1</v>
      </c>
      <c r="N65" s="5">
        <v>135</v>
      </c>
      <c r="O65" s="51">
        <f t="shared" ref="O65:O66" si="20">M65*N65</f>
        <v>135</v>
      </c>
    </row>
    <row r="66" spans="2:15" x14ac:dyDescent="0.25">
      <c r="B66" s="2" t="s">
        <v>82</v>
      </c>
      <c r="C66" s="12" t="s">
        <v>83</v>
      </c>
      <c r="D66" s="4" t="s">
        <v>9</v>
      </c>
      <c r="E66" s="20">
        <f>G2*1</f>
        <v>1</v>
      </c>
      <c r="F66" s="5">
        <v>13.4</v>
      </c>
      <c r="G66" s="6">
        <f t="shared" si="19"/>
        <v>13.4</v>
      </c>
      <c r="J66" s="25" t="s">
        <v>267</v>
      </c>
      <c r="K66" s="26" t="s">
        <v>270</v>
      </c>
      <c r="L66" s="4" t="s">
        <v>9</v>
      </c>
      <c r="M66" s="4">
        <v>1</v>
      </c>
      <c r="N66" s="5">
        <v>280</v>
      </c>
      <c r="O66" s="27">
        <f t="shared" si="20"/>
        <v>280</v>
      </c>
    </row>
    <row r="67" spans="2:15" ht="15.75" thickBot="1" x14ac:dyDescent="0.3">
      <c r="B67" s="2" t="s">
        <v>84</v>
      </c>
      <c r="C67" s="12" t="s">
        <v>85</v>
      </c>
      <c r="D67" s="4" t="s">
        <v>9</v>
      </c>
      <c r="E67" s="20">
        <f>G2*1</f>
        <v>1</v>
      </c>
      <c r="F67" s="5">
        <v>3.11</v>
      </c>
      <c r="G67" s="6">
        <f t="shared" si="19"/>
        <v>3.11</v>
      </c>
      <c r="J67" s="28" t="s">
        <v>268</v>
      </c>
      <c r="K67" s="29" t="s">
        <v>270</v>
      </c>
      <c r="L67" s="30" t="s">
        <v>9</v>
      </c>
      <c r="M67" s="30">
        <v>1</v>
      </c>
      <c r="N67" s="31">
        <v>102</v>
      </c>
      <c r="O67" s="32">
        <f>M67*N67</f>
        <v>102</v>
      </c>
    </row>
    <row r="68" spans="2:15" ht="15.75" thickBot="1" x14ac:dyDescent="0.3">
      <c r="B68" s="2" t="s">
        <v>86</v>
      </c>
      <c r="C68" s="12" t="s">
        <v>87</v>
      </c>
      <c r="D68" s="4" t="s">
        <v>9</v>
      </c>
      <c r="E68" s="20">
        <f>G2*1</f>
        <v>1</v>
      </c>
      <c r="F68" s="5">
        <v>3.56</v>
      </c>
      <c r="G68" s="6">
        <f t="shared" ref="G68" si="21">E68*F68</f>
        <v>3.56</v>
      </c>
      <c r="J68" s="65" t="s">
        <v>190</v>
      </c>
      <c r="K68" s="66"/>
      <c r="L68" s="66"/>
      <c r="M68" s="66"/>
      <c r="N68" s="67"/>
      <c r="O68" s="33">
        <f>SUM(O65:O67)</f>
        <v>517</v>
      </c>
    </row>
    <row r="69" spans="2:15" ht="15.75" thickBot="1" x14ac:dyDescent="0.3">
      <c r="B69" s="2" t="s">
        <v>130</v>
      </c>
      <c r="C69" s="12" t="s">
        <v>282</v>
      </c>
      <c r="D69" s="4" t="s">
        <v>9</v>
      </c>
      <c r="E69" s="20">
        <f>G2*1</f>
        <v>1</v>
      </c>
      <c r="F69" s="5">
        <v>6.69</v>
      </c>
      <c r="G69" s="6">
        <f t="shared" si="19"/>
        <v>6.69</v>
      </c>
    </row>
    <row r="70" spans="2:15" ht="15.75" thickBot="1" x14ac:dyDescent="0.3">
      <c r="B70" s="2" t="s">
        <v>76</v>
      </c>
      <c r="C70" s="12" t="s">
        <v>77</v>
      </c>
      <c r="D70" s="4" t="s">
        <v>9</v>
      </c>
      <c r="E70" s="20">
        <f>G2*1</f>
        <v>1</v>
      </c>
      <c r="F70" s="5">
        <v>27.76</v>
      </c>
      <c r="G70" s="6">
        <f t="shared" si="15"/>
        <v>27.76</v>
      </c>
      <c r="J70" s="34" t="s">
        <v>298</v>
      </c>
      <c r="K70" s="72" t="s">
        <v>296</v>
      </c>
      <c r="L70" s="73"/>
      <c r="M70" s="73"/>
      <c r="N70" s="73"/>
      <c r="O70" s="74"/>
    </row>
    <row r="71" spans="2:15" x14ac:dyDescent="0.25">
      <c r="B71" s="2" t="s">
        <v>78</v>
      </c>
      <c r="C71" s="12" t="s">
        <v>79</v>
      </c>
      <c r="D71" s="4" t="s">
        <v>9</v>
      </c>
      <c r="E71" s="20">
        <f>G2*1</f>
        <v>1</v>
      </c>
      <c r="F71" s="5">
        <v>15.31</v>
      </c>
      <c r="G71" s="6">
        <f t="shared" si="15"/>
        <v>15.31</v>
      </c>
      <c r="J71" s="48" t="s">
        <v>0</v>
      </c>
      <c r="K71" s="49" t="s">
        <v>1</v>
      </c>
      <c r="L71" s="49" t="s">
        <v>2</v>
      </c>
      <c r="M71" s="49" t="s">
        <v>3</v>
      </c>
      <c r="N71" s="49" t="s">
        <v>4</v>
      </c>
      <c r="O71" s="50" t="s">
        <v>5</v>
      </c>
    </row>
    <row r="72" spans="2:15" x14ac:dyDescent="0.25">
      <c r="B72" s="2" t="s">
        <v>116</v>
      </c>
      <c r="C72" s="12" t="s">
        <v>117</v>
      </c>
      <c r="D72" s="4" t="s">
        <v>9</v>
      </c>
      <c r="E72" s="20">
        <f>G2*1</f>
        <v>1</v>
      </c>
      <c r="F72" s="5">
        <v>20</v>
      </c>
      <c r="G72" s="6">
        <f t="shared" si="15"/>
        <v>20</v>
      </c>
      <c r="J72" s="75" t="s">
        <v>295</v>
      </c>
      <c r="K72" s="76"/>
      <c r="L72" s="76"/>
      <c r="M72" s="76"/>
      <c r="N72" s="76"/>
      <c r="O72" s="77"/>
    </row>
    <row r="73" spans="2:15" x14ac:dyDescent="0.25">
      <c r="B73" s="2" t="s">
        <v>248</v>
      </c>
      <c r="C73" s="12" t="s">
        <v>247</v>
      </c>
      <c r="D73" s="4" t="s">
        <v>9</v>
      </c>
      <c r="E73" s="20">
        <f>G2*1</f>
        <v>1</v>
      </c>
      <c r="F73" s="5">
        <v>3.9</v>
      </c>
      <c r="G73" s="6">
        <f t="shared" si="15"/>
        <v>3.9</v>
      </c>
      <c r="J73" s="2" t="s">
        <v>291</v>
      </c>
      <c r="K73" s="12" t="s">
        <v>292</v>
      </c>
      <c r="L73" s="4" t="s">
        <v>9</v>
      </c>
      <c r="M73" s="4">
        <v>15</v>
      </c>
      <c r="N73" s="5">
        <v>2.3199999999999998</v>
      </c>
      <c r="O73" s="6">
        <f t="shared" ref="O73:O77" si="22">M73*N73</f>
        <v>34.799999999999997</v>
      </c>
    </row>
    <row r="74" spans="2:15" x14ac:dyDescent="0.25">
      <c r="B74" s="2" t="s">
        <v>200</v>
      </c>
      <c r="C74" s="12" t="s">
        <v>205</v>
      </c>
      <c r="D74" s="4" t="s">
        <v>9</v>
      </c>
      <c r="E74" s="20">
        <f>G2*2</f>
        <v>2</v>
      </c>
      <c r="F74" s="5">
        <v>2.34</v>
      </c>
      <c r="G74" s="6">
        <f t="shared" si="15"/>
        <v>4.68</v>
      </c>
      <c r="J74" s="2" t="s">
        <v>314</v>
      </c>
      <c r="K74" s="12" t="s">
        <v>313</v>
      </c>
      <c r="L74" s="4" t="s">
        <v>9</v>
      </c>
      <c r="M74" s="4">
        <v>15</v>
      </c>
      <c r="N74" s="5">
        <v>2.3199999999999998</v>
      </c>
      <c r="O74" s="6">
        <f t="shared" si="22"/>
        <v>34.799999999999997</v>
      </c>
    </row>
    <row r="75" spans="2:15" ht="15.75" thickBot="1" x14ac:dyDescent="0.3">
      <c r="B75" s="2" t="s">
        <v>201</v>
      </c>
      <c r="C75" s="12" t="s">
        <v>204</v>
      </c>
      <c r="D75" s="4" t="s">
        <v>9</v>
      </c>
      <c r="E75" s="20">
        <f>G2*3</f>
        <v>3</v>
      </c>
      <c r="F75" s="5">
        <v>2.34</v>
      </c>
      <c r="G75" s="6">
        <f t="shared" ref="G75:G81" si="23">E75*F75</f>
        <v>7.02</v>
      </c>
      <c r="J75" s="2" t="s">
        <v>293</v>
      </c>
      <c r="K75" s="12" t="s">
        <v>294</v>
      </c>
      <c r="L75" s="30" t="s">
        <v>9</v>
      </c>
      <c r="M75" s="4">
        <v>24</v>
      </c>
      <c r="N75" s="5">
        <v>1.79</v>
      </c>
      <c r="O75" s="6">
        <f t="shared" si="22"/>
        <v>42.96</v>
      </c>
    </row>
    <row r="76" spans="2:15" x14ac:dyDescent="0.25">
      <c r="B76" s="2" t="s">
        <v>202</v>
      </c>
      <c r="C76" s="12" t="s">
        <v>206</v>
      </c>
      <c r="D76" s="4" t="s">
        <v>9</v>
      </c>
      <c r="E76" s="20">
        <f>G2*3</f>
        <v>3</v>
      </c>
      <c r="F76" s="5">
        <v>2.34</v>
      </c>
      <c r="G76" s="6">
        <f t="shared" si="23"/>
        <v>7.02</v>
      </c>
      <c r="J76" s="2" t="s">
        <v>315</v>
      </c>
      <c r="K76" s="12" t="s">
        <v>312</v>
      </c>
      <c r="L76" s="4" t="s">
        <v>9</v>
      </c>
      <c r="M76" s="4">
        <v>15</v>
      </c>
      <c r="N76" s="5">
        <v>2.3199999999999998</v>
      </c>
      <c r="O76" s="6">
        <f t="shared" si="22"/>
        <v>34.799999999999997</v>
      </c>
    </row>
    <row r="77" spans="2:15" x14ac:dyDescent="0.25">
      <c r="B77" s="2" t="s">
        <v>203</v>
      </c>
      <c r="C77" s="12" t="s">
        <v>207</v>
      </c>
      <c r="D77" s="4" t="s">
        <v>9</v>
      </c>
      <c r="E77" s="20">
        <f>G2*2</f>
        <v>2</v>
      </c>
      <c r="F77" s="5">
        <v>2.34</v>
      </c>
      <c r="G77" s="6">
        <f t="shared" si="23"/>
        <v>4.68</v>
      </c>
      <c r="J77" s="2" t="s">
        <v>317</v>
      </c>
      <c r="K77" s="12" t="s">
        <v>316</v>
      </c>
      <c r="L77" s="4" t="s">
        <v>9</v>
      </c>
      <c r="M77" s="4">
        <v>24</v>
      </c>
      <c r="N77" s="5">
        <v>1.1100000000000001</v>
      </c>
      <c r="O77" s="6">
        <f t="shared" si="22"/>
        <v>26.64</v>
      </c>
    </row>
    <row r="78" spans="2:15" x14ac:dyDescent="0.25">
      <c r="B78" s="2" t="s">
        <v>208</v>
      </c>
      <c r="C78" s="12" t="s">
        <v>209</v>
      </c>
      <c r="D78" s="4" t="s">
        <v>9</v>
      </c>
      <c r="E78" s="20">
        <f>G2*1</f>
        <v>1</v>
      </c>
      <c r="F78" s="5">
        <v>23.68</v>
      </c>
      <c r="G78" s="6">
        <f t="shared" si="23"/>
        <v>23.68</v>
      </c>
      <c r="J78" s="75" t="s">
        <v>303</v>
      </c>
      <c r="K78" s="76"/>
      <c r="L78" s="76"/>
      <c r="M78" s="76"/>
      <c r="N78" s="76"/>
      <c r="O78" s="77"/>
    </row>
    <row r="79" spans="2:15" ht="15.75" thickBot="1" x14ac:dyDescent="0.3">
      <c r="B79" s="2" t="s">
        <v>210</v>
      </c>
      <c r="C79" s="12" t="s">
        <v>211</v>
      </c>
      <c r="D79" s="4" t="s">
        <v>9</v>
      </c>
      <c r="E79" s="20">
        <f>G2*1</f>
        <v>1</v>
      </c>
      <c r="F79" s="5">
        <v>15.54</v>
      </c>
      <c r="G79" s="6">
        <f t="shared" si="23"/>
        <v>15.54</v>
      </c>
      <c r="J79" s="16" t="s">
        <v>300</v>
      </c>
      <c r="K79" s="15" t="s">
        <v>299</v>
      </c>
      <c r="L79" s="30" t="s">
        <v>9</v>
      </c>
      <c r="M79" s="35">
        <v>15</v>
      </c>
      <c r="N79" s="36">
        <v>2.5</v>
      </c>
      <c r="O79" s="42">
        <f>M79*N79</f>
        <v>37.5</v>
      </c>
    </row>
    <row r="80" spans="2:15" ht="15.75" thickBot="1" x14ac:dyDescent="0.3">
      <c r="B80" s="2" t="s">
        <v>214</v>
      </c>
      <c r="C80" s="12" t="s">
        <v>215</v>
      </c>
      <c r="D80" s="4" t="s">
        <v>9</v>
      </c>
      <c r="E80" s="20">
        <f>G2*1</f>
        <v>1</v>
      </c>
      <c r="F80" s="5">
        <v>4.79</v>
      </c>
      <c r="G80" s="6">
        <f t="shared" si="23"/>
        <v>4.79</v>
      </c>
      <c r="J80" s="16" t="s">
        <v>302</v>
      </c>
      <c r="K80" s="15" t="s">
        <v>301</v>
      </c>
      <c r="L80" s="30" t="s">
        <v>9</v>
      </c>
      <c r="M80" s="35">
        <v>8</v>
      </c>
      <c r="N80" s="36">
        <v>14</v>
      </c>
      <c r="O80" s="42">
        <f>M80*N80</f>
        <v>112</v>
      </c>
    </row>
    <row r="81" spans="2:15" ht="15.75" thickBot="1" x14ac:dyDescent="0.3">
      <c r="B81" s="2" t="s">
        <v>212</v>
      </c>
      <c r="C81" s="12" t="s">
        <v>213</v>
      </c>
      <c r="D81" s="4" t="s">
        <v>9</v>
      </c>
      <c r="E81" s="20">
        <f>G2*1</f>
        <v>1</v>
      </c>
      <c r="F81" s="5">
        <v>8</v>
      </c>
      <c r="G81" s="6">
        <f t="shared" si="23"/>
        <v>8</v>
      </c>
      <c r="J81" s="16" t="s">
        <v>304</v>
      </c>
      <c r="K81" s="15" t="s">
        <v>305</v>
      </c>
      <c r="L81" s="30" t="s">
        <v>9</v>
      </c>
      <c r="M81" s="35">
        <v>8</v>
      </c>
      <c r="N81" s="36">
        <v>11</v>
      </c>
      <c r="O81" s="42">
        <f>M81*N81</f>
        <v>88</v>
      </c>
    </row>
    <row r="82" spans="2:15" ht="15.75" thickBot="1" x14ac:dyDescent="0.3">
      <c r="B82" s="2" t="s">
        <v>88</v>
      </c>
      <c r="C82" s="12" t="s">
        <v>89</v>
      </c>
      <c r="D82" s="4" t="s">
        <v>9</v>
      </c>
      <c r="E82" s="20">
        <f>G2*1</f>
        <v>1</v>
      </c>
      <c r="F82" s="5">
        <v>3.64</v>
      </c>
      <c r="G82" s="6">
        <f t="shared" si="15"/>
        <v>3.64</v>
      </c>
      <c r="J82" s="65" t="s">
        <v>190</v>
      </c>
      <c r="K82" s="66"/>
      <c r="L82" s="66"/>
      <c r="M82" s="66"/>
      <c r="N82" s="66"/>
      <c r="O82" s="55">
        <f>SUM(O73:O81)</f>
        <v>411.5</v>
      </c>
    </row>
    <row r="83" spans="2:15" x14ac:dyDescent="0.25">
      <c r="B83" s="2" t="s">
        <v>90</v>
      </c>
      <c r="C83" s="12" t="s">
        <v>91</v>
      </c>
      <c r="D83" s="4" t="s">
        <v>9</v>
      </c>
      <c r="E83" s="20">
        <f>G2*1</f>
        <v>1</v>
      </c>
      <c r="F83" s="5">
        <v>3.64</v>
      </c>
      <c r="G83" s="6">
        <f t="shared" si="15"/>
        <v>3.64</v>
      </c>
    </row>
    <row r="84" spans="2:15" x14ac:dyDescent="0.25">
      <c r="B84" s="2" t="s">
        <v>92</v>
      </c>
      <c r="C84" s="12" t="s">
        <v>93</v>
      </c>
      <c r="D84" s="4" t="s">
        <v>9</v>
      </c>
      <c r="E84" s="20">
        <f>G2*1</f>
        <v>1</v>
      </c>
      <c r="F84" s="5">
        <v>3.64</v>
      </c>
      <c r="G84" s="6">
        <f t="shared" si="15"/>
        <v>3.64</v>
      </c>
    </row>
    <row r="85" spans="2:15" x14ac:dyDescent="0.25">
      <c r="B85" s="2" t="s">
        <v>94</v>
      </c>
      <c r="C85" s="12" t="s">
        <v>95</v>
      </c>
      <c r="D85" s="4" t="s">
        <v>9</v>
      </c>
      <c r="E85" s="20">
        <f>G2*1</f>
        <v>1</v>
      </c>
      <c r="F85" s="5">
        <v>3.64</v>
      </c>
      <c r="G85" s="6">
        <f t="shared" si="15"/>
        <v>3.64</v>
      </c>
    </row>
    <row r="86" spans="2:15" x14ac:dyDescent="0.25">
      <c r="B86" s="2" t="s">
        <v>96</v>
      </c>
      <c r="C86" s="12" t="s">
        <v>280</v>
      </c>
      <c r="D86" s="4" t="s">
        <v>9</v>
      </c>
      <c r="E86" s="20">
        <f>G2*1</f>
        <v>1</v>
      </c>
      <c r="F86" s="5">
        <v>15.26</v>
      </c>
      <c r="G86" s="6">
        <f t="shared" si="15"/>
        <v>15.26</v>
      </c>
    </row>
    <row r="87" spans="2:15" x14ac:dyDescent="0.25">
      <c r="B87" s="2" t="s">
        <v>97</v>
      </c>
      <c r="C87" s="12" t="s">
        <v>98</v>
      </c>
      <c r="D87" s="4" t="s">
        <v>9</v>
      </c>
      <c r="E87" s="20">
        <f>G2*1</f>
        <v>1</v>
      </c>
      <c r="F87" s="5">
        <v>8.16</v>
      </c>
      <c r="G87" s="6">
        <f t="shared" si="15"/>
        <v>8.16</v>
      </c>
    </row>
    <row r="88" spans="2:15" x14ac:dyDescent="0.25">
      <c r="B88" s="2" t="s">
        <v>99</v>
      </c>
      <c r="C88" s="12" t="s">
        <v>100</v>
      </c>
      <c r="D88" s="4" t="s">
        <v>9</v>
      </c>
      <c r="E88" s="20">
        <f>G2*1</f>
        <v>1</v>
      </c>
      <c r="F88" s="5">
        <v>8.16</v>
      </c>
      <c r="G88" s="6">
        <f t="shared" si="15"/>
        <v>8.16</v>
      </c>
    </row>
    <row r="89" spans="2:15" x14ac:dyDescent="0.25">
      <c r="B89" s="2" t="s">
        <v>101</v>
      </c>
      <c r="C89" s="12" t="s">
        <v>102</v>
      </c>
      <c r="D89" s="4" t="s">
        <v>9</v>
      </c>
      <c r="E89" s="20">
        <f>G2*1</f>
        <v>1</v>
      </c>
      <c r="F89" s="5">
        <v>8.16</v>
      </c>
      <c r="G89" s="6">
        <f t="shared" si="15"/>
        <v>8.16</v>
      </c>
    </row>
    <row r="90" spans="2:15" ht="15.75" thickBot="1" x14ac:dyDescent="0.3">
      <c r="B90" s="16" t="s">
        <v>103</v>
      </c>
      <c r="C90" s="22" t="s">
        <v>104</v>
      </c>
      <c r="D90" s="35" t="s">
        <v>9</v>
      </c>
      <c r="E90" s="37">
        <f>G2*1</f>
        <v>1</v>
      </c>
      <c r="F90" s="36">
        <v>85.17</v>
      </c>
      <c r="G90" s="38">
        <f>E90*F90</f>
        <v>85.17</v>
      </c>
    </row>
    <row r="91" spans="2:15" ht="15.75" thickBot="1" x14ac:dyDescent="0.3">
      <c r="B91" s="62" t="s">
        <v>273</v>
      </c>
      <c r="C91" s="63"/>
      <c r="D91" s="63"/>
      <c r="E91" s="63"/>
      <c r="F91" s="63"/>
      <c r="G91" s="64"/>
    </row>
    <row r="92" spans="2:15" x14ac:dyDescent="0.25">
      <c r="B92" s="16" t="s">
        <v>275</v>
      </c>
      <c r="C92" s="22" t="s">
        <v>274</v>
      </c>
      <c r="D92" s="35" t="s">
        <v>9</v>
      </c>
      <c r="E92" s="37">
        <f>G2*8</f>
        <v>8</v>
      </c>
      <c r="F92" s="36">
        <v>9.07</v>
      </c>
      <c r="G92" s="38">
        <f>E92*F92</f>
        <v>72.56</v>
      </c>
    </row>
    <row r="93" spans="2:15" x14ac:dyDescent="0.25">
      <c r="B93" s="16" t="s">
        <v>276</v>
      </c>
      <c r="C93" s="22" t="s">
        <v>274</v>
      </c>
      <c r="D93" s="35" t="s">
        <v>9</v>
      </c>
      <c r="E93" s="37">
        <f>G2*4</f>
        <v>4</v>
      </c>
      <c r="F93" s="36">
        <v>9.49</v>
      </c>
      <c r="G93" s="38">
        <f>E93*F93</f>
        <v>37.96</v>
      </c>
    </row>
    <row r="94" spans="2:15" x14ac:dyDescent="0.25">
      <c r="B94" s="16" t="s">
        <v>277</v>
      </c>
      <c r="C94" s="22" t="s">
        <v>274</v>
      </c>
      <c r="D94" s="35" t="s">
        <v>9</v>
      </c>
      <c r="E94" s="37">
        <f>G2*2</f>
        <v>2</v>
      </c>
      <c r="F94" s="36">
        <v>9.0399999999999991</v>
      </c>
      <c r="G94" s="38">
        <f>E94*F94</f>
        <v>18.079999999999998</v>
      </c>
    </row>
    <row r="95" spans="2:15" x14ac:dyDescent="0.25">
      <c r="B95" s="16" t="s">
        <v>278</v>
      </c>
      <c r="C95" s="22" t="s">
        <v>274</v>
      </c>
      <c r="D95" s="35" t="s">
        <v>9</v>
      </c>
      <c r="E95" s="37">
        <f>G2*2</f>
        <v>2</v>
      </c>
      <c r="F95" s="36">
        <v>8.6300000000000008</v>
      </c>
      <c r="G95" s="38">
        <f>E95*F95</f>
        <v>17.260000000000002</v>
      </c>
    </row>
    <row r="96" spans="2:15" ht="15.75" thickBot="1" x14ac:dyDescent="0.3">
      <c r="B96" s="16" t="s">
        <v>308</v>
      </c>
      <c r="C96" s="22" t="s">
        <v>307</v>
      </c>
      <c r="D96" s="35" t="s">
        <v>9</v>
      </c>
      <c r="E96" s="37">
        <f>G2*1</f>
        <v>1</v>
      </c>
      <c r="F96" s="36">
        <v>28.24</v>
      </c>
      <c r="G96" s="38">
        <f>E96*F96</f>
        <v>28.24</v>
      </c>
    </row>
    <row r="97" spans="2:9" ht="15.75" thickBot="1" x14ac:dyDescent="0.3">
      <c r="B97" s="62" t="s">
        <v>319</v>
      </c>
      <c r="C97" s="63"/>
      <c r="D97" s="63"/>
      <c r="E97" s="63"/>
      <c r="F97" s="63"/>
      <c r="G97" s="64"/>
    </row>
    <row r="98" spans="2:9" ht="15.75" thickBot="1" x14ac:dyDescent="0.3">
      <c r="B98" s="2" t="s">
        <v>254</v>
      </c>
      <c r="C98" s="8" t="s">
        <v>318</v>
      </c>
      <c r="D98" s="4" t="s">
        <v>9</v>
      </c>
      <c r="E98" s="20">
        <f>G2*1</f>
        <v>1</v>
      </c>
      <c r="F98" s="5">
        <v>20.9</v>
      </c>
      <c r="G98" s="6">
        <f>E98*F98</f>
        <v>20.9</v>
      </c>
    </row>
    <row r="99" spans="2:9" ht="15.75" thickBot="1" x14ac:dyDescent="0.3">
      <c r="B99" s="62" t="s">
        <v>249</v>
      </c>
      <c r="C99" s="63"/>
      <c r="D99" s="63"/>
      <c r="E99" s="63"/>
      <c r="F99" s="63"/>
      <c r="G99" s="64"/>
    </row>
    <row r="100" spans="2:9" ht="15.75" thickBot="1" x14ac:dyDescent="0.3">
      <c r="B100" s="2" t="s">
        <v>233</v>
      </c>
      <c r="C100" s="12" t="s">
        <v>234</v>
      </c>
      <c r="D100" s="4" t="s">
        <v>23</v>
      </c>
      <c r="E100" s="46">
        <f>G2*1</f>
        <v>1</v>
      </c>
      <c r="F100" s="5">
        <v>30.21</v>
      </c>
      <c r="G100" s="40">
        <f t="shared" si="15"/>
        <v>30.21</v>
      </c>
    </row>
    <row r="101" spans="2:9" ht="15.75" thickBot="1" x14ac:dyDescent="0.3">
      <c r="B101" s="56" t="s">
        <v>289</v>
      </c>
      <c r="C101" s="57"/>
      <c r="D101" s="57"/>
      <c r="E101" s="57"/>
      <c r="F101" s="58"/>
      <c r="G101" s="21">
        <f>SUM(G5:G100)</f>
        <v>2477.7159999999985</v>
      </c>
    </row>
    <row r="102" spans="2:9" ht="15.75" thickBot="1" x14ac:dyDescent="0.3">
      <c r="B102" s="56" t="s">
        <v>290</v>
      </c>
      <c r="C102" s="57"/>
      <c r="D102" s="57"/>
      <c r="E102" s="57"/>
      <c r="F102" s="58"/>
      <c r="G102" s="53">
        <f>(SUM(G5:G100))/G2</f>
        <v>2477.7159999999985</v>
      </c>
    </row>
    <row r="103" spans="2:9" ht="15.75" thickBot="1" x14ac:dyDescent="0.3">
      <c r="B103" s="56" t="s">
        <v>279</v>
      </c>
      <c r="C103" s="57"/>
      <c r="D103" s="57"/>
      <c r="E103" s="57"/>
      <c r="F103" s="58"/>
      <c r="G103" s="54">
        <f>G102+O68</f>
        <v>2994.7159999999985</v>
      </c>
    </row>
    <row r="106" spans="2:9" x14ac:dyDescent="0.25">
      <c r="G106" s="52"/>
    </row>
    <row r="108" spans="2:9" x14ac:dyDescent="0.25">
      <c r="I108" s="52"/>
    </row>
  </sheetData>
  <mergeCells count="32">
    <mergeCell ref="K2:O2"/>
    <mergeCell ref="B91:G91"/>
    <mergeCell ref="J68:N68"/>
    <mergeCell ref="B102:F102"/>
    <mergeCell ref="J50:N50"/>
    <mergeCell ref="J54:O54"/>
    <mergeCell ref="J56:O56"/>
    <mergeCell ref="J58:O58"/>
    <mergeCell ref="J60:N60"/>
    <mergeCell ref="J72:O72"/>
    <mergeCell ref="K70:O70"/>
    <mergeCell ref="J82:N82"/>
    <mergeCell ref="K52:O52"/>
    <mergeCell ref="K39:O39"/>
    <mergeCell ref="J78:O78"/>
    <mergeCell ref="B97:G97"/>
    <mergeCell ref="B103:F103"/>
    <mergeCell ref="D2:F2"/>
    <mergeCell ref="B101:F101"/>
    <mergeCell ref="J4:O4"/>
    <mergeCell ref="J22:O22"/>
    <mergeCell ref="J27:O27"/>
    <mergeCell ref="J37:N37"/>
    <mergeCell ref="B4:G4"/>
    <mergeCell ref="B7:G7"/>
    <mergeCell ref="B45:G45"/>
    <mergeCell ref="B47:G47"/>
    <mergeCell ref="B99:G99"/>
    <mergeCell ref="J41:O41"/>
    <mergeCell ref="J47:O47"/>
    <mergeCell ref="J64:O64"/>
    <mergeCell ref="K62:O62"/>
  </mergeCells>
  <hyperlinks>
    <hyperlink ref="C5" r:id="rId1" xr:uid="{182E6AD4-2BF8-453D-8168-0C5471656634}"/>
    <hyperlink ref="C17" r:id="rId2" xr:uid="{C0F4C0B5-36EF-43C3-B339-AACD5F5C72D4}"/>
    <hyperlink ref="C49" r:id="rId3" xr:uid="{4723D3D0-CD4D-4359-8424-14CD9D28018C}"/>
    <hyperlink ref="C14" r:id="rId4" xr:uid="{7199B3E1-AB52-4D30-8183-99799A857909}"/>
    <hyperlink ref="C53" r:id="rId5" xr:uid="{EFD4686C-AD95-420F-B095-B339D96CC0D7}"/>
    <hyperlink ref="C25" r:id="rId6" xr:uid="{5BD6981B-839D-4A2C-87F6-A3A00277C1E1}"/>
    <hyperlink ref="C26" r:id="rId7" xr:uid="{83DDA003-7213-4872-9D45-C4AF554BCA16}"/>
    <hyperlink ref="C28" r:id="rId8" display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xr:uid="{4D66E69B-DE62-4D72-8B93-7F2E10874F91}"/>
    <hyperlink ref="C52" r:id="rId9" xr:uid="{195A8F65-5906-4CC2-8230-372547AF30BC}"/>
    <hyperlink ref="C13" r:id="rId10" xr:uid="{68F00171-2727-43C8-B806-6B84C0184221}"/>
    <hyperlink ref="C12" r:id="rId11" location="customerReviews" xr:uid="{1A30128C-4F39-476D-97A8-AD250362EF88}"/>
    <hyperlink ref="K6" r:id="rId12" display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xr:uid="{505E1876-1438-44B0-8CE3-B5857B28634C}"/>
    <hyperlink ref="C15" r:id="rId13" xr:uid="{FA4CA7FD-1413-48D6-A00B-E08323B4381E}"/>
    <hyperlink ref="C16" r:id="rId14" display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xr:uid="{A4A2ACCE-75FA-4F0A-A6ED-6E694951C1BF}"/>
    <hyperlink ref="C23" r:id="rId15" xr:uid="{98B272A5-456A-4782-A895-5401E9A8D7C1}"/>
    <hyperlink ref="C22" r:id="rId16" xr:uid="{BA6B4435-5F59-4C51-B877-F6D2850A5686}"/>
    <hyperlink ref="C21" r:id="rId17" xr:uid="{A44AC21F-D9EC-4BA8-8CB3-CDF163864C7A}"/>
    <hyperlink ref="C27" r:id="rId18" xr:uid="{3ACBC04B-80B5-483C-B223-DCC06D04EB43}"/>
    <hyperlink ref="C48" r:id="rId19" xr:uid="{AB2A0A29-8665-4F12-85CA-729F9AEF1954}"/>
    <hyperlink ref="C54" r:id="rId20" xr:uid="{DF72ED0E-A6AE-405C-A831-47EAF4A0978E}"/>
    <hyperlink ref="C30" r:id="rId21" xr:uid="{3D2201C7-6C8A-4773-B48C-DEC55AB9CE5D}"/>
    <hyperlink ref="C29" r:id="rId22" xr:uid="{A7E3198B-4B0E-463C-BC5D-907882FF4F1D}"/>
    <hyperlink ref="C32" r:id="rId23" display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xr:uid="{E82B0C83-0745-457F-853F-CF7C98A9BBAF}"/>
    <hyperlink ref="K19" r:id="rId24" display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" xr:uid="{3624AB78-BD37-43C7-ABBC-ABDD2D49F1BD}"/>
    <hyperlink ref="C55" r:id="rId25" xr:uid="{32DB5FB3-622F-4B80-98A2-9D63982309B9}"/>
    <hyperlink ref="C71" r:id="rId26" xr:uid="{E95793D2-E192-4066-88A4-5B88C4EB6441}"/>
    <hyperlink ref="C70" r:id="rId27" xr:uid="{89E89EFA-A33B-49E7-9CA3-3AA3F3B2419C}"/>
    <hyperlink ref="C82" r:id="rId28" xr:uid="{C0887221-10A6-49C9-9592-F29719AB1146}"/>
    <hyperlink ref="C83" r:id="rId29" xr:uid="{5D432ACC-1036-40C7-BAF5-8E7A9DEE269C}"/>
    <hyperlink ref="C84" r:id="rId30" xr:uid="{373A1D9B-E52A-4919-BF46-F0054AD0383E}"/>
    <hyperlink ref="C85" r:id="rId31" xr:uid="{67F0F7A2-8F53-4145-AE23-1984596864D2}"/>
    <hyperlink ref="C87" r:id="rId32" xr:uid="{0AE9CA58-FE72-4AAA-B4AE-ED28FC16E141}"/>
    <hyperlink ref="C88" r:id="rId33" xr:uid="{649DFB24-658E-46D9-8DD3-8968123090EE}"/>
    <hyperlink ref="C89" r:id="rId34" xr:uid="{41AC74BE-2B55-4941-9CA1-1FB8B496080B}"/>
    <hyperlink ref="C90" r:id="rId35" xr:uid="{673DF358-F6E2-431B-8C25-0F1712C2A5BE}"/>
    <hyperlink ref="K36" r:id="rId36" xr:uid="{F7DD1C65-60DD-46DD-9FE7-6744F8BA03E7}"/>
    <hyperlink ref="C58" r:id="rId37" xr:uid="{EF358443-AF57-40E1-92E1-8BF6DD299077}"/>
    <hyperlink ref="C60" r:id="rId38" xr:uid="{12762096-DC6B-44F2-8ADB-0F58C1B3AEEF}"/>
    <hyperlink ref="C59" r:id="rId39" xr:uid="{3EFF0D79-73FC-4F62-B070-424FEA2B0998}"/>
    <hyperlink ref="C62" r:id="rId40" xr:uid="{4C882C61-8A3D-4FF6-8AA2-3CFEBE6A8E31}"/>
    <hyperlink ref="C56" r:id="rId41" xr:uid="{8C08A008-7728-44D3-BA67-48DB3EEFA7BB}"/>
    <hyperlink ref="C64" r:id="rId42" xr:uid="{1E69FF1B-0FFD-4B85-B8D4-6662499D5EC6}"/>
    <hyperlink ref="C66" r:id="rId43" xr:uid="{7C60CB7E-E2C1-46DC-BD3E-B770093F52D5}"/>
    <hyperlink ref="C67" r:id="rId44" xr:uid="{3FB0574C-FDA6-4DB0-863A-DD9D050D7C39}"/>
    <hyperlink ref="C57" r:id="rId45" xr:uid="{CFDEAC1B-A32C-4050-8273-2439C47581BB}"/>
    <hyperlink ref="C61" r:id="rId46" xr:uid="{9A55F38E-8B5A-4A95-8F81-373F25553D76}"/>
    <hyperlink ref="C63" r:id="rId47" xr:uid="{78F0AA91-375E-4C85-9A3E-A171D50577BA}"/>
    <hyperlink ref="C6" r:id="rId48" xr:uid="{AED92118-DDB2-4EF3-AC67-4C4C07E0C841}"/>
    <hyperlink ref="C10" r:id="rId49" xr:uid="{FE9C3C2A-AF4A-4E14-BBDB-335DF3BC0F13}"/>
    <hyperlink ref="C19" r:id="rId50" xr:uid="{94451722-66BC-4F98-8B43-3E0FC394E5EA}"/>
    <hyperlink ref="C24" r:id="rId51" xr:uid="{8B80B60C-F876-4871-8577-DC9ACEA588AC}"/>
    <hyperlink ref="C31" r:id="rId52" xr:uid="{0492A76A-498E-4001-829F-D792C40ACDBA}"/>
    <hyperlink ref="C51" r:id="rId53" xr:uid="{D6C0DDCE-AD68-4B51-98DF-B171BC702B91}"/>
    <hyperlink ref="C68" r:id="rId54" xr:uid="{68484166-BD87-4E39-9BD4-46B04DB0A082}"/>
    <hyperlink ref="C39" r:id="rId55" display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" xr:uid="{88BB23CD-312A-41E1-B370-C0D92A466099}"/>
    <hyperlink ref="C33" r:id="rId56" display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xr:uid="{AA94D625-0126-47B8-979E-9BE236BAD9AD}"/>
    <hyperlink ref="K18" r:id="rId57" xr:uid="{0F474C1B-53F3-45D5-A2EC-5FEABEC629CC}"/>
    <hyperlink ref="C46" r:id="rId58" display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" xr:uid="{DCE5683A-0BC1-49BA-8FB0-36DC1C1C9A9C}"/>
    <hyperlink ref="C35" r:id="rId59" xr:uid="{A29FBA48-6899-42FA-AA59-0FC1E2A5A45B}"/>
    <hyperlink ref="K5" r:id="rId60" display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" xr:uid="{CEBE3ECF-00C1-476F-B5EA-6B34F3C440E0}"/>
    <hyperlink ref="K10" r:id="rId61" display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xr:uid="{332F4161-5937-4DDE-ABA6-DACEB1F4794A}"/>
    <hyperlink ref="K11" r:id="rId62" display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xr:uid="{F5E05831-9E24-43B9-94F1-B4BC1AC96D82}"/>
    <hyperlink ref="K12" r:id="rId63" display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xr:uid="{CD595E57-DC94-4850-8524-5A1DEB057175}"/>
    <hyperlink ref="K13" r:id="rId64" display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xr:uid="{85E51D7B-B8E9-4DCD-BD2E-91CCEC064732}"/>
    <hyperlink ref="K16" r:id="rId65" display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xr:uid="{861EFE74-739C-4CD2-9085-6EFE07B3481C}"/>
    <hyperlink ref="K35" r:id="rId66" xr:uid="{77D63543-B36B-4B98-A73E-F3857D81E695}"/>
    <hyperlink ref="K31" r:id="rId67" xr:uid="{1BB7CBF3-BD44-4F4B-8FC4-904F64FC7D13}"/>
    <hyperlink ref="K28" r:id="rId68" xr:uid="{FF699E51-8F2F-483B-80C4-2D079998FED3}"/>
    <hyperlink ref="K32" r:id="rId69" xr:uid="{A1F8AA51-ED01-4671-ADB1-5036FF8B669F}"/>
    <hyperlink ref="K24" r:id="rId70" xr:uid="{B44ED290-8CBF-48A9-8EFB-3CB4B0760A72}"/>
    <hyperlink ref="K26" r:id="rId71" xr:uid="{EDDA737D-4038-4DB0-B323-C2D73FD73576}"/>
    <hyperlink ref="K21" r:id="rId72" display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" xr:uid="{6844E477-F27E-4A9B-B552-C8FC9B6A7C36}"/>
    <hyperlink ref="K15" r:id="rId73" display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xr:uid="{998DFED7-FD15-4152-BFA6-54275B60F63A}"/>
    <hyperlink ref="K8" r:id="rId74" display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xr:uid="{0357DF8A-D0E5-42BB-92C4-6DBD9C45345F}"/>
    <hyperlink ref="K9" r:id="rId75" display="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 " xr:uid="{E0ADA9D1-38ED-47EA-897D-01A145BED4ED}"/>
    <hyperlink ref="K34" r:id="rId76" xr:uid="{99D8A20C-917E-4522-83A0-C319C991F299}"/>
    <hyperlink ref="K23" r:id="rId77" xr:uid="{294EC5C0-0591-4D84-BD56-9ACE6CDE80BA}"/>
    <hyperlink ref="K20" r:id="rId78" xr:uid="{CF48C670-F50C-4DF9-B593-ED5D439D7822}"/>
    <hyperlink ref="K17" r:id="rId79" display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" xr:uid="{1D205F97-D9EF-4167-A62C-09373C316758}"/>
    <hyperlink ref="K29" r:id="rId80" xr:uid="{5F7730D8-6AC1-4AFC-BDF9-357875FD1123}"/>
    <hyperlink ref="K30" r:id="rId81" xr:uid="{7D645F8A-33CD-418D-8D23-F32705DFD52D}"/>
    <hyperlink ref="K33" r:id="rId82" xr:uid="{72352CC7-698C-4AF0-BCF4-715EF6461852}"/>
    <hyperlink ref="C75" r:id="rId83" xr:uid="{D0BFB25A-21DF-4F2E-8B59-E3DD05C3B098}"/>
    <hyperlink ref="C74" r:id="rId84" xr:uid="{D5A5F088-A84E-4368-83A3-93B6A7392B62}"/>
    <hyperlink ref="C76" r:id="rId85" xr:uid="{03C53325-8F52-47AD-98AA-5B3BD79FCDF7}"/>
    <hyperlink ref="C77" r:id="rId86" xr:uid="{BC613FBE-2FF7-47F4-BA8F-9A2B780CBF4D}"/>
    <hyperlink ref="C78" r:id="rId87" xr:uid="{18524F55-8313-44A2-98E0-8D3476379625}"/>
    <hyperlink ref="C79" r:id="rId88" xr:uid="{C5B457D0-EBF2-4473-8DE5-A2CBF0192FC7}"/>
    <hyperlink ref="C81" r:id="rId89" xr:uid="{E9EBC0D2-18CA-4009-92BF-AA4627474036}"/>
    <hyperlink ref="C80" r:id="rId90" xr:uid="{F9DC2B0F-6CC2-4333-B6A0-4C461C26A42D}"/>
    <hyperlink ref="C36" r:id="rId91" xr:uid="{B350E38A-0704-49E3-B0A0-6AC64705FFA8}"/>
    <hyperlink ref="K25" r:id="rId92" xr:uid="{38DE31D1-83D2-44D7-B2DB-47B0912A74D8}"/>
    <hyperlink ref="K43" r:id="rId93" xr:uid="{99DE23E2-FB55-46E7-81C4-10D9C3F12704}"/>
    <hyperlink ref="K44" r:id="rId94" xr:uid="{C65D4C28-A0F4-4162-A2A5-E142AED72659}"/>
    <hyperlink ref="K48" r:id="rId95" xr:uid="{DAB44B0A-B63A-4471-ADE7-6D09C28FFC68}"/>
    <hyperlink ref="K49" r:id="rId96" xr:uid="{D3082204-ACAD-465A-B054-F2BD8FB8F1EB}"/>
    <hyperlink ref="C34" r:id="rId97" xr:uid="{DD69F44F-F79E-4411-A5F6-7F4820E93E7C}"/>
    <hyperlink ref="K55" r:id="rId98" xr:uid="{08CDA0A7-76D0-4386-8DF9-D40020E4F6BB}"/>
    <hyperlink ref="K57" r:id="rId99" xr:uid="{B817C2C0-888A-41EE-BB96-AA202FF7D26F}"/>
    <hyperlink ref="K7" r:id="rId100" xr:uid="{403CBC77-BB8E-482D-ADB0-566010CFFBFE}"/>
    <hyperlink ref="C40" r:id="rId101" display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" xr:uid="{E3DAB6D6-41C5-4F47-B4DE-A540D085825C}"/>
    <hyperlink ref="C100" r:id="rId102" xr:uid="{66B61CB6-8DEE-47E0-8F58-13DFE696A594}"/>
    <hyperlink ref="C20" r:id="rId103" xr:uid="{25851340-5A38-4A26-A3FC-843A61F946D3}"/>
    <hyperlink ref="C44" r:id="rId104" xr:uid="{21E4C4A3-A6F2-4A9D-B5C5-679DA6006B33}"/>
    <hyperlink ref="C42" r:id="rId105" xr:uid="{E912526C-B82A-4A44-8481-EFACD695EA8D}"/>
    <hyperlink ref="C43" r:id="rId106" xr:uid="{E865141B-878A-4CD6-B122-3ADC6852D520}"/>
    <hyperlink ref="K59" r:id="rId107" location="tabbed-customerreviews " xr:uid="{24F44932-6634-42FE-8337-20CA3C2EC1E4}"/>
    <hyperlink ref="C73" r:id="rId108" xr:uid="{326567BB-9D82-4E92-ACC4-530A6BCCFC38}"/>
    <hyperlink ref="C18" r:id="rId109" display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" xr:uid="{83A0A177-ED38-4C3C-B1E2-6D1A2C00DD2C}"/>
    <hyperlink ref="C11" r:id="rId110" xr:uid="{5EF2B5FA-9EB9-4ED3-A87B-DB000918746C}"/>
    <hyperlink ref="C8" r:id="rId111" xr:uid="{37A57B78-D29F-4E03-8E15-687B808FC0FE}"/>
    <hyperlink ref="C9" r:id="rId112" xr:uid="{40B814B7-902E-4A94-BFE6-C01997EB4C76}"/>
    <hyperlink ref="K14" r:id="rId113" display="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 " xr:uid="{F2200CD7-83CF-497A-91E0-EF5B6CA80C0C}"/>
    <hyperlink ref="K45" r:id="rId114" xr:uid="{F40A70E6-7F31-454F-9558-A7291A2A2DCF}"/>
    <hyperlink ref="K46" r:id="rId115" xr:uid="{4A6F6959-0930-44EE-A971-B3EF13DA9390}"/>
    <hyperlink ref="C50" r:id="rId116" xr:uid="{7963F571-8F62-4D9F-BEF7-F802CD4D18FC}"/>
    <hyperlink ref="C92" r:id="rId117" xr:uid="{5A200CB5-C655-478F-B00B-2E82D8CC5C77}"/>
    <hyperlink ref="C93:C94" r:id="rId118" display="https://8020.net/20-2020.html " xr:uid="{94C82CF7-4209-49DE-A286-0E429370F935}"/>
    <hyperlink ref="C95" r:id="rId119" xr:uid="{3653483D-B8D7-4970-8BE1-067F3CE7FF42}"/>
    <hyperlink ref="C86" r:id="rId120" xr:uid="{E1AC3FAD-797D-4D40-89E1-E0B078028B08}"/>
    <hyperlink ref="C65" r:id="rId121" xr:uid="{8B53B0C9-AEB9-4C25-B4D5-D709A9909BD6}"/>
    <hyperlink ref="C69" r:id="rId122" xr:uid="{2521E3A3-9809-485D-8952-C732415A0425}"/>
    <hyperlink ref="K42" r:id="rId123" xr:uid="{BE5F57C8-C44E-47CF-B992-FEB02C6C001F}"/>
    <hyperlink ref="K73" r:id="rId124" xr:uid="{A8E5D7AD-E110-498C-AD66-4031E7159275}"/>
    <hyperlink ref="K75" r:id="rId125" xr:uid="{686F1C5B-AD14-408B-9AF5-1B4D26D75248}"/>
    <hyperlink ref="K79" r:id="rId126" xr:uid="{A8336809-C542-4E15-9187-DB4F43D26933}"/>
    <hyperlink ref="K80" r:id="rId127" xr:uid="{49B9B422-CDDA-427C-82B9-729F2266C333}"/>
    <hyperlink ref="K81" r:id="rId128" xr:uid="{3E0AC7C3-82FC-4B11-AD25-3DE1DD9499EF}"/>
    <hyperlink ref="C96" r:id="rId129" xr:uid="{2C6B41AF-87E5-4DA5-9686-67EEDF628339}"/>
    <hyperlink ref="C37" r:id="rId130" xr:uid="{1800FA32-51EA-41AB-8A1C-BCA281C1CA6B}"/>
    <hyperlink ref="K76" r:id="rId131" xr:uid="{D1950805-AAE5-4A33-803E-9858D08F12A2}"/>
    <hyperlink ref="K74" r:id="rId132" xr:uid="{01D963BB-A0C2-4C40-BA01-8B0B76381716}"/>
    <hyperlink ref="K77" r:id="rId133" xr:uid="{D9B5F8EE-01B9-4AA5-9918-F987CA2D7884}"/>
    <hyperlink ref="C98" r:id="rId134" display="https://czh-labs.com/products/terminal-block-breakout-board-module-for-teensy-41-screw-mount-version?gad_source=1&amp;gad_campaignid=17335691898&amp;gbraid=0AAAAADQKSWrLA97xSr9gmMM99UCSLmr58&amp;gclid=CjwKCAjwp_LDBhBCEiwAK7FnklUhjhvxFgmMMu0XiWu80nKxdv4QNWNVcUvZhioyk86weMe15LnzoRoClR4QAvD_BwE " xr:uid="{944A4911-F6CF-4EB3-82C2-8B8DAFBE56E9}"/>
    <hyperlink ref="C38" r:id="rId135" xr:uid="{737F7509-05EB-4CE3-AA5B-929CB63FC161}"/>
  </hyperlinks>
  <pageMargins left="0.7" right="0.7" top="0.75" bottom="0.75" header="0.3" footer="0.3"/>
  <pageSetup orientation="portrait" r:id="rId13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0bfce0-b493-4733-b695-336371de64d4" xsi:nil="true"/>
    <lcf76f155ced4ddcb4097134ff3c332f xmlns="a816e368-bd7d-4e73-ae60-f7bbf4d187c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C730614A98FF4D948BAAFAA2763638" ma:contentTypeVersion="14" ma:contentTypeDescription="Create a new document." ma:contentTypeScope="" ma:versionID="09e37f2ef9bef24154c689c9241203a8">
  <xsd:schema xmlns:xsd="http://www.w3.org/2001/XMLSchema" xmlns:xs="http://www.w3.org/2001/XMLSchema" xmlns:p="http://schemas.microsoft.com/office/2006/metadata/properties" xmlns:ns2="a816e368-bd7d-4e73-ae60-f7bbf4d187c7" xmlns:ns3="fb0bfce0-b493-4733-b695-336371de64d4" targetNamespace="http://schemas.microsoft.com/office/2006/metadata/properties" ma:root="true" ma:fieldsID="0c23ee64ebe9444b24c4b4ef6420ff96" ns2:_="" ns3:_="">
    <xsd:import namespace="a816e368-bd7d-4e73-ae60-f7bbf4d187c7"/>
    <xsd:import namespace="fb0bfce0-b493-4733-b695-336371de64d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6e368-bd7d-4e73-ae60-f7bbf4d187c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8ab95b9-39aa-4b9d-a2e7-0451eedf9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bfce0-b493-4733-b695-336371de64d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cddd41-d22b-4a46-8b16-66b86210b96a}" ma:internalName="TaxCatchAll" ma:showField="CatchAllData" ma:web="fb0bfce0-b493-4733-b695-336371de64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34FFF-F9D4-45E9-B4A8-C5178968AA79}">
  <ds:schemaRefs>
    <ds:schemaRef ds:uri="http://schemas.microsoft.com/office/2006/metadata/properties"/>
    <ds:schemaRef ds:uri="http://schemas.microsoft.com/office/infopath/2007/PartnerControls"/>
    <ds:schemaRef ds:uri="fb0bfce0-b493-4733-b695-336371de64d4"/>
    <ds:schemaRef ds:uri="a816e368-bd7d-4e73-ae60-f7bbf4d187c7"/>
  </ds:schemaRefs>
</ds:datastoreItem>
</file>

<file path=customXml/itemProps2.xml><?xml version="1.0" encoding="utf-8"?>
<ds:datastoreItem xmlns:ds="http://schemas.openxmlformats.org/officeDocument/2006/customXml" ds:itemID="{30F3C9A4-0D35-4985-9741-8479EE24B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16e368-bd7d-4e73-ae60-f7bbf4d187c7"/>
    <ds:schemaRef ds:uri="fb0bfce0-b493-4733-b695-336371de64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A33EB9-975B-4CAF-BADE-D8C6854E17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Woodard</dc:creator>
  <cp:lastModifiedBy>Woodard, Tyler</cp:lastModifiedBy>
  <dcterms:created xsi:type="dcterms:W3CDTF">2015-06-05T18:17:20Z</dcterms:created>
  <dcterms:modified xsi:type="dcterms:W3CDTF">2025-07-22T19:27:45Z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0x01010049C730614A98FF4D948BAAFAA2763638</vt:lpwstr>
  </property>
  <property fmtid="{D5CDD505-2E9C-101B-9397-08002B2CF9AE}" pid="3" name="MediaServiceImageTags">
    <vt:lpwstr/>
  </property>
</Properties>
</file>