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I:\Year 3\Semester 1\Computer Graphics\"/>
    </mc:Choice>
  </mc:AlternateContent>
  <bookViews>
    <workbookView xWindow="600" yWindow="120" windowWidth="14115" windowHeight="8670" activeTab="2"/>
  </bookViews>
  <sheets>
    <sheet name="Assignment generation" sheetId="1" r:id="rId1"/>
    <sheet name="Map of Assignment" sheetId="2" r:id="rId2"/>
    <sheet name="Assignment" sheetId="3" r:id="rId3"/>
    <sheet name="Sheet1" sheetId="4" r:id="rId4"/>
  </sheets>
  <calcPr calcId="162913"/>
</workbook>
</file>

<file path=xl/calcChain.xml><?xml version="1.0" encoding="utf-8"?>
<calcChain xmlns="http://schemas.openxmlformats.org/spreadsheetml/2006/main">
  <c r="Z112" i="3" l="1"/>
  <c r="Y112" i="3"/>
  <c r="Z111" i="3"/>
  <c r="Y111" i="3"/>
  <c r="Z110" i="3"/>
  <c r="Y110" i="3"/>
  <c r="Z109" i="3"/>
  <c r="Y109" i="3"/>
  <c r="Z108" i="3"/>
  <c r="Y108" i="3"/>
  <c r="Z107" i="3"/>
  <c r="Y107" i="3"/>
  <c r="Z106" i="3"/>
  <c r="Y106" i="3"/>
  <c r="Z105" i="3"/>
  <c r="Y105" i="3"/>
  <c r="L106" i="3"/>
  <c r="L107" i="3"/>
  <c r="L108" i="3"/>
  <c r="L109" i="3"/>
  <c r="L110" i="3"/>
  <c r="L111" i="3"/>
  <c r="L112" i="3"/>
  <c r="L105" i="3"/>
  <c r="K106" i="3"/>
  <c r="K107" i="3"/>
  <c r="K108" i="3"/>
  <c r="K109" i="3"/>
  <c r="K110" i="3"/>
  <c r="K111" i="3"/>
  <c r="K112" i="3"/>
  <c r="K105" i="3"/>
  <c r="H76" i="3"/>
  <c r="H77" i="3"/>
  <c r="H78" i="3"/>
  <c r="H79" i="3"/>
  <c r="H80" i="3"/>
  <c r="H81" i="3"/>
  <c r="H82" i="3"/>
  <c r="H75" i="3"/>
  <c r="G76" i="3"/>
  <c r="G77" i="3"/>
  <c r="G78" i="3"/>
  <c r="G79" i="3"/>
  <c r="G80" i="3"/>
  <c r="G81" i="3"/>
  <c r="G82" i="3"/>
  <c r="G75" i="3"/>
  <c r="C6" i="1" l="1"/>
  <c r="C7" i="1"/>
  <c r="E13" i="1" s="1"/>
  <c r="D7" i="1"/>
  <c r="C12" i="1" s="1"/>
  <c r="E7" i="1"/>
  <c r="E11" i="1" s="1"/>
  <c r="C8" i="1"/>
  <c r="D12" i="1" s="1"/>
  <c r="D8" i="1"/>
  <c r="E8" i="1"/>
  <c r="E12" i="1" s="1"/>
  <c r="C9" i="1"/>
  <c r="D9" i="1"/>
  <c r="E9" i="1"/>
  <c r="C13" i="1" s="1"/>
  <c r="D11" i="1" l="1"/>
  <c r="D13" i="1"/>
  <c r="C11" i="1"/>
</calcChain>
</file>

<file path=xl/sharedStrings.xml><?xml version="1.0" encoding="utf-8"?>
<sst xmlns="http://schemas.openxmlformats.org/spreadsheetml/2006/main" count="70" uniqueCount="61">
  <si>
    <t>z = -1</t>
  </si>
  <si>
    <t>Image after transformations</t>
  </si>
  <si>
    <t>translation</t>
  </si>
  <si>
    <t>Translation Matrix</t>
  </si>
  <si>
    <t>Scale Matrix</t>
  </si>
  <si>
    <t>rotation angle (degrees)</t>
  </si>
  <si>
    <t>Camera position</t>
  </si>
  <si>
    <t>Image after translation</t>
  </si>
  <si>
    <t xml:space="preserve">2nd Transformation Scale </t>
  </si>
  <si>
    <t>Camera look at</t>
  </si>
  <si>
    <t>Viewing Matrix</t>
  </si>
  <si>
    <t>Image after Scale</t>
  </si>
  <si>
    <t>Final Image</t>
  </si>
  <si>
    <t>Rotation Matrix</t>
  </si>
  <si>
    <t xml:space="preserve">scale </t>
  </si>
  <si>
    <t>Vertices of cube</t>
  </si>
  <si>
    <t>Projection matrix</t>
  </si>
  <si>
    <t>Single Matrix of transformations</t>
  </si>
  <si>
    <t>1st Transformation a rotation by</t>
  </si>
  <si>
    <t>Image after Viewing Matrix</t>
  </si>
  <si>
    <t>Due Friday 17th October. To be e-mailed to robert.sheehy@ittralee.ie before midnight. Late submissions get no marks.</t>
  </si>
  <si>
    <t>Graphics Assignment No 1.</t>
  </si>
  <si>
    <t>Final Image on graph paper, or excell chart</t>
  </si>
  <si>
    <t>Single Matrix for everything</t>
  </si>
  <si>
    <t>t-number</t>
  </si>
  <si>
    <t>about the axis</t>
  </si>
  <si>
    <t>rotation axis</t>
  </si>
  <si>
    <t>Name</t>
  </si>
  <si>
    <t>3rd Translation</t>
  </si>
  <si>
    <t>Projection</t>
  </si>
  <si>
    <t>Camera up</t>
  </si>
  <si>
    <t>Camera setup</t>
  </si>
  <si>
    <t>Image after Rotation</t>
  </si>
  <si>
    <t>Should be equal (ish)   :-)</t>
  </si>
  <si>
    <t>=</t>
  </si>
  <si>
    <t>Projection by hand i.e. division</t>
  </si>
  <si>
    <t>Projection onto plane</t>
  </si>
  <si>
    <t>Cube Vertices</t>
  </si>
  <si>
    <t>Image after rotation</t>
  </si>
  <si>
    <t>Scaling Matrix</t>
  </si>
  <si>
    <t>Image after scaling</t>
  </si>
  <si>
    <t>1.009269 , 0.711006 , 1.214845</t>
  </si>
  <si>
    <t>-0.9880831 , 0.6284362 , 1.276229</t>
  </si>
  <si>
    <t>-0.9266989 , -1.285497 , 0.6990891</t>
  </si>
  <si>
    <t>1.070653 , -1.202928 , 0.6377049</t>
  </si>
  <si>
    <t>0.9266989 , 1.285497 , -0.6990891</t>
  </si>
  <si>
    <t>-1.070653 , 1.202928 , -0.6377049</t>
  </si>
  <si>
    <t>-1.009269 , -0.711006 , -1.214845</t>
  </si>
  <si>
    <t>0.9880831 , -0.6284362 , -1.276229</t>
  </si>
  <si>
    <t>8</t>
  </si>
  <si>
    <t>Translation matrix</t>
  </si>
  <si>
    <t>1</t>
  </si>
  <si>
    <t>Image after Translation</t>
  </si>
  <si>
    <t>Image after viewing</t>
  </si>
  <si>
    <t>Projection Matrix</t>
  </si>
  <si>
    <t>Projection by Hand</t>
  </si>
  <si>
    <t>Image after Projection</t>
  </si>
  <si>
    <t>Super Matrix</t>
  </si>
  <si>
    <t>7.989407</t>
  </si>
  <si>
    <t>Mega Matrix</t>
  </si>
  <si>
    <t>Image after Mega Matrix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</si>
</sst>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  <family val="2"/>
    </font>
    <font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3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indexed="64"/>
      </bottom>
      <diagonal/>
    </border>
    <border>
      <left style="thick">
        <color auto="1"/>
      </left>
      <right/>
      <top style="thin">
        <color indexed="64"/>
      </top>
      <bottom/>
      <diagonal/>
    </border>
    <border>
      <left/>
      <right style="thin">
        <color indexed="64"/>
      </right>
      <top style="thick">
        <color auto="1"/>
      </top>
      <bottom/>
      <diagonal/>
    </border>
    <border>
      <left style="thick">
        <color auto="1"/>
      </left>
      <right style="thin">
        <color indexed="64"/>
      </right>
      <top style="thin">
        <color indexed="64"/>
      </top>
      <bottom/>
      <diagonal/>
    </border>
    <border>
      <left/>
      <right style="thick">
        <color auto="1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72">
    <xf numFmtId="0" fontId="0" fillId="0" borderId="0" xfId="0">
      <alignment vertical="center"/>
    </xf>
    <xf numFmtId="0" fontId="1" fillId="0" borderId="0" xfId="0" applyNumberFormat="1" applyFont="1" applyFill="1" applyAlignment="1">
      <alignment horizontal="left"/>
    </xf>
    <xf numFmtId="0" fontId="1" fillId="0" borderId="0" xfId="0" applyNumberFormat="1" applyFont="1" applyFill="1" applyAlignment="1">
      <alignment horizontal="right"/>
    </xf>
    <xf numFmtId="0" fontId="1" fillId="0" borderId="0" xfId="0" applyNumberFormat="1" applyFont="1" applyFill="1" applyAlignment="1">
      <alignment horizontal="center" vertical="center"/>
    </xf>
    <xf numFmtId="0" fontId="0" fillId="0" borderId="1" xfId="0" applyNumberFormat="1" applyFont="1" applyFill="1" applyBorder="1" applyAlignment="1">
      <alignment wrapText="1"/>
    </xf>
    <xf numFmtId="0" fontId="0" fillId="0" borderId="2" xfId="0" applyNumberFormat="1" applyFont="1" applyFill="1" applyBorder="1" applyAlignment="1">
      <alignment wrapText="1"/>
    </xf>
    <xf numFmtId="0" fontId="1" fillId="0" borderId="3" xfId="0" applyNumberFormat="1" applyFont="1" applyFill="1" applyBorder="1" applyAlignment="1">
      <alignment horizontal="center" vertical="center"/>
    </xf>
    <xf numFmtId="0" fontId="1" fillId="0" borderId="4" xfId="0" applyNumberFormat="1" applyFont="1" applyFill="1" applyBorder="1" applyAlignment="1">
      <alignment horizontal="center" vertical="center"/>
    </xf>
    <xf numFmtId="0" fontId="0" fillId="0" borderId="5" xfId="0" applyNumberFormat="1" applyFont="1" applyFill="1" applyBorder="1" applyAlignment="1">
      <alignment wrapText="1"/>
    </xf>
    <xf numFmtId="0" fontId="1" fillId="0" borderId="5" xfId="0" applyNumberFormat="1" applyFont="1" applyFill="1" applyBorder="1" applyAlignment="1">
      <alignment horizontal="center" vertical="center"/>
    </xf>
    <xf numFmtId="0" fontId="1" fillId="0" borderId="6" xfId="0" applyNumberFormat="1" applyFont="1" applyFill="1" applyBorder="1" applyAlignment="1">
      <alignment horizontal="center" vertical="center"/>
    </xf>
    <xf numFmtId="0" fontId="1" fillId="0" borderId="7" xfId="0" applyNumberFormat="1" applyFont="1" applyFill="1" applyBorder="1" applyAlignment="1">
      <alignment horizontal="center" vertical="center"/>
    </xf>
    <xf numFmtId="0" fontId="0" fillId="0" borderId="8" xfId="0" applyNumberFormat="1" applyFont="1" applyFill="1" applyBorder="1" applyAlignment="1">
      <alignment wrapText="1"/>
    </xf>
    <xf numFmtId="0" fontId="1" fillId="0" borderId="9" xfId="0" applyNumberFormat="1" applyFont="1" applyFill="1" applyBorder="1" applyAlignment="1">
      <alignment horizontal="center" vertical="center"/>
    </xf>
    <xf numFmtId="0" fontId="0" fillId="0" borderId="10" xfId="0" applyNumberFormat="1" applyFont="1" applyFill="1" applyBorder="1" applyAlignment="1">
      <alignment wrapText="1"/>
    </xf>
    <xf numFmtId="0" fontId="1" fillId="0" borderId="2" xfId="0" applyNumberFormat="1" applyFont="1" applyFill="1" applyBorder="1" applyAlignment="1">
      <alignment horizontal="center" vertical="center"/>
    </xf>
    <xf numFmtId="0" fontId="1" fillId="0" borderId="11" xfId="0" applyNumberFormat="1" applyFont="1" applyFill="1" applyBorder="1" applyAlignment="1">
      <alignment horizontal="center" vertical="center"/>
    </xf>
    <xf numFmtId="0" fontId="1" fillId="0" borderId="12" xfId="0" applyNumberFormat="1" applyFont="1" applyFill="1" applyBorder="1" applyAlignment="1">
      <alignment horizontal="center" vertical="center"/>
    </xf>
    <xf numFmtId="0" fontId="1" fillId="0" borderId="13" xfId="0" applyNumberFormat="1" applyFont="1" applyFill="1" applyBorder="1" applyAlignment="1">
      <alignment horizontal="center" vertical="center"/>
    </xf>
    <xf numFmtId="0" fontId="0" fillId="0" borderId="13" xfId="0" applyNumberFormat="1" applyFont="1" applyFill="1" applyBorder="1" applyAlignment="1">
      <alignment wrapText="1"/>
    </xf>
    <xf numFmtId="0" fontId="0" fillId="0" borderId="3" xfId="0" applyNumberFormat="1" applyFont="1" applyFill="1" applyBorder="1" applyAlignment="1">
      <alignment wrapText="1"/>
    </xf>
    <xf numFmtId="0" fontId="0" fillId="0" borderId="7" xfId="0" applyNumberFormat="1" applyFont="1" applyFill="1" applyBorder="1" applyAlignment="1">
      <alignment wrapText="1"/>
    </xf>
    <xf numFmtId="0" fontId="1" fillId="0" borderId="1" xfId="0" applyNumberFormat="1" applyFont="1" applyFill="1" applyBorder="1" applyAlignment="1">
      <alignment horizontal="center" vertical="center"/>
    </xf>
    <xf numFmtId="0" fontId="0" fillId="0" borderId="11" xfId="0" applyNumberFormat="1" applyFont="1" applyFill="1" applyBorder="1" applyAlignment="1">
      <alignment wrapText="1"/>
    </xf>
    <xf numFmtId="0" fontId="0" fillId="0" borderId="6" xfId="0" applyNumberFormat="1" applyFont="1" applyFill="1" applyBorder="1" applyAlignment="1">
      <alignment wrapText="1"/>
    </xf>
    <xf numFmtId="0" fontId="0" fillId="0" borderId="12" xfId="0" applyNumberFormat="1" applyFont="1" applyFill="1" applyBorder="1" applyAlignment="1">
      <alignment wrapText="1"/>
    </xf>
    <xf numFmtId="0" fontId="0" fillId="0" borderId="0" xfId="0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22" xfId="0" applyNumberFormat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1" fillId="0" borderId="0" xfId="0" applyNumberFormat="1" applyFont="1" applyFill="1" applyAlignment="1">
      <alignment horizontal="center"/>
    </xf>
    <xf numFmtId="0" fontId="1" fillId="0" borderId="0" xfId="0" applyNumberFormat="1" applyFont="1" applyFill="1" applyAlignment="1">
      <alignment horizontal="left"/>
    </xf>
    <xf numFmtId="0" fontId="1" fillId="0" borderId="5" xfId="0" applyNumberFormat="1" applyFont="1" applyFill="1" applyBorder="1" applyAlignment="1">
      <alignment horizontal="center" vertical="center" wrapText="1"/>
    </xf>
    <xf numFmtId="0" fontId="1" fillId="0" borderId="6" xfId="0" applyNumberFormat="1" applyFont="1" applyFill="1" applyBorder="1" applyAlignment="1">
      <alignment horizontal="center" vertical="center" wrapText="1"/>
    </xf>
    <xf numFmtId="0" fontId="1" fillId="0" borderId="3" xfId="0" applyNumberFormat="1" applyFont="1" applyFill="1" applyBorder="1" applyAlignment="1">
      <alignment horizontal="center" vertical="center"/>
    </xf>
    <xf numFmtId="0" fontId="1" fillId="0" borderId="4" xfId="0" applyNumberFormat="1" applyFont="1" applyFill="1" applyBorder="1" applyAlignment="1">
      <alignment horizontal="center" vertical="center"/>
    </xf>
    <xf numFmtId="0" fontId="1" fillId="0" borderId="6" xfId="0" applyNumberFormat="1" applyFont="1" applyFill="1" applyBorder="1" applyAlignment="1">
      <alignment horizontal="center" vertical="center"/>
    </xf>
    <xf numFmtId="0" fontId="1" fillId="0" borderId="3" xfId="0" applyNumberFormat="1" applyFont="1" applyFill="1" applyBorder="1" applyAlignment="1">
      <alignment horizontal="center" vertical="center" wrapText="1"/>
    </xf>
    <xf numFmtId="0" fontId="1" fillId="0" borderId="4" xfId="0" applyNumberFormat="1" applyFont="1" applyFill="1" applyBorder="1" applyAlignment="1">
      <alignment horizontal="center" vertical="center" wrapText="1"/>
    </xf>
    <xf numFmtId="0" fontId="1" fillId="0" borderId="8" xfId="0" applyNumberFormat="1" applyFont="1" applyFill="1" applyBorder="1" applyAlignment="1">
      <alignment horizontal="center" vertical="center"/>
    </xf>
    <xf numFmtId="0" fontId="1" fillId="0" borderId="2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Alignment="1">
      <alignment horizontal="center" vertical="center"/>
    </xf>
    <xf numFmtId="0" fontId="1" fillId="0" borderId="5" xfId="0" applyNumberFormat="1" applyFont="1" applyFill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Hand</a:t>
            </a:r>
            <a:r>
              <a:rPr lang="en-IE" baseline="0"/>
              <a:t> Projection</a:t>
            </a:r>
            <a:endParaRPr lang="en-IE"/>
          </a:p>
        </c:rich>
      </c:tx>
      <c:layout>
        <c:manualLayout>
          <c:xMode val="edge"/>
          <c:yMode val="edge"/>
          <c:x val="0.35949300087489067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Assignment!$G$75:$G$82</c:f>
              <c:numCache>
                <c:formatCode>General</c:formatCode>
                <c:ptCount val="8"/>
                <c:pt idx="0">
                  <c:v>-0.36235310131168785</c:v>
                </c:pt>
                <c:pt idx="1">
                  <c:v>-7.5113792282883313E-2</c:v>
                </c:pt>
                <c:pt idx="2">
                  <c:v>-0.11657653845936029</c:v>
                </c:pt>
                <c:pt idx="3">
                  <c:v>-0.40947823926440535</c:v>
                </c:pt>
                <c:pt idx="4">
                  <c:v>-0.3451092274585259</c:v>
                </c:pt>
                <c:pt idx="5">
                  <c:v>-4.9330284660314479E-2</c:v>
                </c:pt>
                <c:pt idx="6">
                  <c:v>-9.1911974774405283E-2</c:v>
                </c:pt>
                <c:pt idx="7">
                  <c:v>-0.39372285504551652</c:v>
                </c:pt>
              </c:numCache>
            </c:numRef>
          </c:xVal>
          <c:yVal>
            <c:numRef>
              <c:f>Assignment!$H$75:$H$82</c:f>
              <c:numCache>
                <c:formatCode>General</c:formatCode>
                <c:ptCount val="8"/>
                <c:pt idx="0">
                  <c:v>4.6163552638137484E-2</c:v>
                </c:pt>
                <c:pt idx="1">
                  <c:v>-5.2225215053491238E-2</c:v>
                </c:pt>
                <c:pt idx="2">
                  <c:v>-0.14988608605722936</c:v>
                </c:pt>
                <c:pt idx="3">
                  <c:v>-5.6366702727509876E-2</c:v>
                </c:pt>
                <c:pt idx="4">
                  <c:v>7.2986493991308812E-2</c:v>
                </c:pt>
                <c:pt idx="5">
                  <c:v>-3.0247946947409645E-2</c:v>
                </c:pt>
                <c:pt idx="6">
                  <c:v>-0.13095690602393439</c:v>
                </c:pt>
                <c:pt idx="7">
                  <c:v>-3.2903142406418215E-2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4D-4C69-98C1-6C54465C1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8756991"/>
        <c:axId val="1148751583"/>
      </c:scatterChart>
      <c:valAx>
        <c:axId val="1148756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751583"/>
        <c:crosses val="autoZero"/>
        <c:crossBetween val="midCat"/>
      </c:valAx>
      <c:valAx>
        <c:axId val="114875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756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Projection Matrix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Assignment!$K$105:$K$112</c:f>
              <c:numCache>
                <c:formatCode>General</c:formatCode>
                <c:ptCount val="8"/>
                <c:pt idx="0">
                  <c:v>0.75651890021989798</c:v>
                </c:pt>
                <c:pt idx="1">
                  <c:v>0.15646826398338626</c:v>
                </c:pt>
                <c:pt idx="2">
                  <c:v>0.24293233128235328</c:v>
                </c:pt>
                <c:pt idx="3">
                  <c:v>0.85527936325825316</c:v>
                </c:pt>
                <c:pt idx="4">
                  <c:v>0.72153269495108174</c:v>
                </c:pt>
                <c:pt idx="5">
                  <c:v>0.10288737347197416</c:v>
                </c:pt>
                <c:pt idx="6">
                  <c:v>0.19177841929556333</c:v>
                </c:pt>
                <c:pt idx="7">
                  <c:v>0.82355613750085566</c:v>
                </c:pt>
              </c:numCache>
            </c:numRef>
          </c:xVal>
          <c:yVal>
            <c:numRef>
              <c:f>Assignment!$L$105:$L$112</c:f>
              <c:numCache>
                <c:formatCode>General</c:formatCode>
                <c:ptCount val="8"/>
                <c:pt idx="0">
                  <c:v>-0.11565606396437388</c:v>
                </c:pt>
                <c:pt idx="1">
                  <c:v>0.13054737167682309</c:v>
                </c:pt>
                <c:pt idx="2">
                  <c:v>0.37481502955364127</c:v>
                </c:pt>
                <c:pt idx="3">
                  <c:v>0.14128008318834462</c:v>
                </c:pt>
                <c:pt idx="4">
                  <c:v>-0.18311470418853781</c:v>
                </c:pt>
                <c:pt idx="5">
                  <c:v>7.5705166335482618E-2</c:v>
                </c:pt>
                <c:pt idx="6">
                  <c:v>0.32789696948451641</c:v>
                </c:pt>
                <c:pt idx="7">
                  <c:v>8.2588793035801036E-2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29-4124-AEC2-87E8AEACE0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7386447"/>
        <c:axId val="1177384783"/>
      </c:scatterChart>
      <c:valAx>
        <c:axId val="1177386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384783"/>
        <c:crosses val="autoZero"/>
        <c:crossBetween val="midCat"/>
      </c:valAx>
      <c:valAx>
        <c:axId val="1177384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386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Mega Matrix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Assignment!$Y$105:$Y$112</c:f>
              <c:numCache>
                <c:formatCode>General</c:formatCode>
                <c:ptCount val="8"/>
                <c:pt idx="0">
                  <c:v>0.75651909916853399</c:v>
                </c:pt>
                <c:pt idx="1">
                  <c:v>0.15646830142868803</c:v>
                </c:pt>
                <c:pt idx="2">
                  <c:v>0.24293252051043138</c:v>
                </c:pt>
                <c:pt idx="3">
                  <c:v>0.85527919116735696</c:v>
                </c:pt>
                <c:pt idx="4">
                  <c:v>0.72153269495108174</c:v>
                </c:pt>
                <c:pt idx="5">
                  <c:v>0.1028873928413499</c:v>
                </c:pt>
                <c:pt idx="6">
                  <c:v>0.19177841929556333</c:v>
                </c:pt>
                <c:pt idx="7">
                  <c:v>0.82355596562562794</c:v>
                </c:pt>
              </c:numCache>
            </c:numRef>
          </c:xVal>
          <c:yVal>
            <c:numRef>
              <c:f>Assignment!$Z$105:$Z$112</c:f>
              <c:numCache>
                <c:formatCode>General</c:formatCode>
                <c:ptCount val="8"/>
                <c:pt idx="0">
                  <c:v>-0.11565606396437388</c:v>
                </c:pt>
                <c:pt idx="1">
                  <c:v>0.13054737167682309</c:v>
                </c:pt>
                <c:pt idx="2">
                  <c:v>0.37481502955364127</c:v>
                </c:pt>
                <c:pt idx="3">
                  <c:v>0.14128005476135672</c:v>
                </c:pt>
                <c:pt idx="4">
                  <c:v>-0.18311470418853781</c:v>
                </c:pt>
                <c:pt idx="5">
                  <c:v>7.570518570485836E-2</c:v>
                </c:pt>
                <c:pt idx="6">
                  <c:v>0.32789696948451641</c:v>
                </c:pt>
                <c:pt idx="7">
                  <c:v>8.2588775799614031E-2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75-4203-9CF1-217B6C9714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6059487"/>
        <c:axId val="1918712703"/>
      </c:scatterChart>
      <c:valAx>
        <c:axId val="1936059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712703"/>
        <c:crosses val="autoZero"/>
        <c:crossBetween val="midCat"/>
      </c:valAx>
      <c:valAx>
        <c:axId val="1918712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60594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171450</xdr:colOff>
      <xdr:row>83</xdr:row>
      <xdr:rowOff>66675</xdr:rowOff>
    </xdr:from>
    <xdr:to>
      <xdr:col>8</xdr:col>
      <xdr:colOff>476250</xdr:colOff>
      <xdr:row>100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152400</xdr:colOff>
      <xdr:row>101</xdr:row>
      <xdr:rowOff>47625</xdr:rowOff>
    </xdr:from>
    <xdr:to>
      <xdr:col>8</xdr:col>
      <xdr:colOff>457200</xdr:colOff>
      <xdr:row>118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299358</xdr:colOff>
      <xdr:row>102</xdr:row>
      <xdr:rowOff>139765</xdr:rowOff>
    </xdr:from>
    <xdr:to>
      <xdr:col>22</xdr:col>
      <xdr:colOff>585108</xdr:colOff>
      <xdr:row>119</xdr:row>
      <xdr:rowOff>74062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zoomScaleNormal="100" workbookViewId="0">
      <selection activeCell="C12" sqref="C12"/>
    </sheetView>
  </sheetViews>
  <sheetFormatPr defaultColWidth="9.140625" defaultRowHeight="12.75" customHeight="1" x14ac:dyDescent="0.2"/>
  <cols>
    <col min="1" max="1" width="46.7109375" customWidth="1"/>
    <col min="2" max="2" width="22.5703125" customWidth="1"/>
    <col min="3" max="3" width="10.85546875" customWidth="1"/>
    <col min="4" max="6" width="9.140625" customWidth="1"/>
  </cols>
  <sheetData>
    <row r="1" spans="1:6" ht="12.75" customHeight="1" x14ac:dyDescent="0.2">
      <c r="A1" s="51" t="s">
        <v>21</v>
      </c>
      <c r="B1" s="51"/>
      <c r="C1" s="51"/>
      <c r="D1" s="51"/>
      <c r="E1" s="51"/>
      <c r="F1" s="51"/>
    </row>
    <row r="2" spans="1:6" ht="12.75" customHeight="1" x14ac:dyDescent="0.2">
      <c r="A2" s="52" t="s">
        <v>20</v>
      </c>
      <c r="B2" s="52"/>
      <c r="C2" s="52"/>
      <c r="D2" s="52"/>
      <c r="E2" s="52"/>
      <c r="F2" s="52"/>
    </row>
    <row r="3" spans="1:6" ht="12.75" customHeight="1" x14ac:dyDescent="0.2">
      <c r="A3" s="1" t="s">
        <v>27</v>
      </c>
    </row>
    <row r="4" spans="1:6" ht="12.75" customHeight="1" x14ac:dyDescent="0.2">
      <c r="B4" s="1" t="s">
        <v>24</v>
      </c>
      <c r="C4" s="2">
        <v>137667</v>
      </c>
    </row>
    <row r="6" spans="1:6" ht="12.75" customHeight="1" x14ac:dyDescent="0.2">
      <c r="A6" s="1" t="s">
        <v>18</v>
      </c>
      <c r="B6" s="1" t="s">
        <v>5</v>
      </c>
      <c r="C6" s="2">
        <f>MOD(C4,100)-50</f>
        <v>17</v>
      </c>
    </row>
    <row r="7" spans="1:6" ht="12.75" customHeight="1" x14ac:dyDescent="0.2">
      <c r="A7" s="1" t="s">
        <v>25</v>
      </c>
      <c r="B7" s="1" t="s">
        <v>26</v>
      </c>
      <c r="C7" s="2">
        <f>INT((C4/10000))-5</f>
        <v>8</v>
      </c>
      <c r="D7" s="2">
        <f>MOD(INT((C4/100)),10)-5</f>
        <v>1</v>
      </c>
      <c r="E7" s="2">
        <f>MOD(INT((C4/100)),10)-5</f>
        <v>1</v>
      </c>
    </row>
    <row r="8" spans="1:6" ht="12.75" customHeight="1" x14ac:dyDescent="0.2">
      <c r="A8" s="1" t="s">
        <v>8</v>
      </c>
      <c r="B8" s="1" t="s">
        <v>14</v>
      </c>
      <c r="C8" s="2">
        <f>INT((C4/10000))-5</f>
        <v>8</v>
      </c>
      <c r="D8" s="2">
        <f>MOD(INT((C4/1000)),10)-4</f>
        <v>3</v>
      </c>
      <c r="E8" s="2">
        <f>MOD(INT((C4/100)),10)-5</f>
        <v>1</v>
      </c>
    </row>
    <row r="9" spans="1:6" ht="12.75" customHeight="1" x14ac:dyDescent="0.2">
      <c r="A9" s="1" t="s">
        <v>28</v>
      </c>
      <c r="B9" s="1" t="s">
        <v>2</v>
      </c>
      <c r="C9" s="2">
        <f>MOD(C4,10)-5</f>
        <v>2</v>
      </c>
      <c r="D9" s="2">
        <f>MOD(INT((C4/10)),10)-5</f>
        <v>1</v>
      </c>
      <c r="E9" s="2">
        <f>MOD(INT((C4/100)),10)-4</f>
        <v>2</v>
      </c>
    </row>
    <row r="11" spans="1:6" ht="12.75" customHeight="1" x14ac:dyDescent="0.2">
      <c r="A11" s="3" t="s">
        <v>31</v>
      </c>
      <c r="B11" s="1" t="s">
        <v>6</v>
      </c>
      <c r="C11" s="2">
        <f>2+C7</f>
        <v>10</v>
      </c>
      <c r="D11" s="2">
        <f>3+D7</f>
        <v>4</v>
      </c>
      <c r="E11" s="2">
        <f>E7+50</f>
        <v>51</v>
      </c>
    </row>
    <row r="12" spans="1:6" ht="12.75" customHeight="1" x14ac:dyDescent="0.2">
      <c r="A12" s="3"/>
      <c r="B12" s="1" t="s">
        <v>9</v>
      </c>
      <c r="C12" s="2">
        <f>D7</f>
        <v>1</v>
      </c>
      <c r="D12" s="2">
        <f>C8</f>
        <v>8</v>
      </c>
      <c r="E12" s="2">
        <f>E8</f>
        <v>1</v>
      </c>
    </row>
    <row r="13" spans="1:6" ht="12.75" customHeight="1" x14ac:dyDescent="0.2">
      <c r="A13" s="3"/>
      <c r="B13" s="1" t="s">
        <v>30</v>
      </c>
      <c r="C13" s="2">
        <f>E9</f>
        <v>2</v>
      </c>
      <c r="D13" s="2">
        <f>D7</f>
        <v>1</v>
      </c>
      <c r="E13" s="2">
        <f>C7</f>
        <v>8</v>
      </c>
    </row>
    <row r="15" spans="1:6" ht="12.75" customHeight="1" x14ac:dyDescent="0.2">
      <c r="A15" s="1" t="s">
        <v>36</v>
      </c>
      <c r="B15" s="1" t="s">
        <v>29</v>
      </c>
      <c r="C15" s="1" t="s">
        <v>0</v>
      </c>
    </row>
  </sheetData>
  <mergeCells count="2">
    <mergeCell ref="A1:F1"/>
    <mergeCell ref="A2:F2"/>
  </mergeCells>
  <pageMargins left="0.75" right="0.75" top="1" bottom="1" header="0.5" footer="0.5"/>
  <pageSetup paperSize="9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topLeftCell="A25" zoomScaleNormal="100" workbookViewId="0">
      <selection activeCell="D27" sqref="D27:E27"/>
    </sheetView>
  </sheetViews>
  <sheetFormatPr defaultColWidth="9.140625" defaultRowHeight="12.75" customHeight="1" x14ac:dyDescent="0.2"/>
  <cols>
    <col min="1" max="3" width="9.140625" customWidth="1"/>
    <col min="4" max="4" width="37.5703125" customWidth="1"/>
    <col min="5" max="5" width="19" customWidth="1"/>
    <col min="6" max="6" width="21" customWidth="1"/>
    <col min="7" max="7" width="9.140625" customWidth="1"/>
    <col min="8" max="8" width="27.5703125" customWidth="1"/>
    <col min="9" max="9" width="13.42578125" customWidth="1"/>
    <col min="10" max="10" width="9.140625" customWidth="1"/>
    <col min="11" max="11" width="3.7109375" customWidth="1"/>
    <col min="12" max="12" width="43.140625" customWidth="1"/>
    <col min="13" max="13" width="14.42578125" customWidth="1"/>
  </cols>
  <sheetData>
    <row r="1" spans="3:13" ht="12.75" customHeight="1" x14ac:dyDescent="0.2">
      <c r="D1" s="4"/>
      <c r="E1" s="4"/>
    </row>
    <row r="2" spans="3:13" ht="12.75" customHeight="1" x14ac:dyDescent="0.2">
      <c r="C2" s="5"/>
      <c r="D2" s="55" t="s">
        <v>15</v>
      </c>
      <c r="E2" s="56"/>
      <c r="F2" s="8"/>
      <c r="G2" s="4"/>
      <c r="H2" s="4"/>
      <c r="I2" s="4"/>
      <c r="J2" s="4"/>
      <c r="K2" s="4"/>
      <c r="L2" s="4"/>
    </row>
    <row r="3" spans="3:13" ht="111" customHeight="1" x14ac:dyDescent="0.2">
      <c r="C3" s="5"/>
      <c r="D3" s="53"/>
      <c r="E3" s="57"/>
      <c r="F3" s="6"/>
      <c r="G3" s="11"/>
      <c r="H3" s="7"/>
      <c r="I3" s="6"/>
      <c r="J3" s="11"/>
      <c r="K3" s="11"/>
      <c r="L3" s="7"/>
      <c r="M3" s="12"/>
    </row>
    <row r="4" spans="3:13" ht="12.75" customHeight="1" x14ac:dyDescent="0.2">
      <c r="D4" s="13"/>
      <c r="E4" s="14"/>
      <c r="H4" s="15"/>
      <c r="I4" s="12"/>
      <c r="L4" s="15"/>
      <c r="M4" s="12"/>
    </row>
    <row r="5" spans="3:13" ht="12.75" customHeight="1" x14ac:dyDescent="0.2">
      <c r="C5" s="5"/>
      <c r="D5" s="55" t="s">
        <v>13</v>
      </c>
      <c r="E5" s="56"/>
      <c r="F5" s="8"/>
      <c r="H5" s="15"/>
      <c r="I5" s="12"/>
      <c r="L5" s="15"/>
      <c r="M5" s="12"/>
    </row>
    <row r="6" spans="3:13" ht="70.5" customHeight="1" x14ac:dyDescent="0.2">
      <c r="C6" s="5"/>
      <c r="D6" s="53"/>
      <c r="E6" s="57"/>
      <c r="F6" s="16"/>
      <c r="G6" s="12"/>
      <c r="H6" s="15"/>
      <c r="I6" s="12"/>
      <c r="L6" s="15"/>
      <c r="M6" s="12"/>
    </row>
    <row r="7" spans="3:13" ht="12.75" customHeight="1" x14ac:dyDescent="0.2">
      <c r="D7" s="13"/>
      <c r="E7" s="14"/>
      <c r="F7" s="15"/>
      <c r="G7" s="12"/>
      <c r="H7" s="15"/>
      <c r="I7" s="12"/>
      <c r="L7" s="15"/>
      <c r="M7" s="12"/>
    </row>
    <row r="8" spans="3:13" ht="18.75" customHeight="1" x14ac:dyDescent="0.2">
      <c r="C8" s="5"/>
      <c r="D8" s="55" t="s">
        <v>32</v>
      </c>
      <c r="E8" s="56"/>
      <c r="F8" s="17"/>
      <c r="G8" s="12"/>
      <c r="H8" s="15"/>
      <c r="I8" s="12"/>
      <c r="L8" s="15"/>
      <c r="M8" s="12"/>
    </row>
    <row r="9" spans="3:13" ht="124.5" customHeight="1" x14ac:dyDescent="0.2">
      <c r="C9" s="5"/>
      <c r="D9" s="53"/>
      <c r="E9" s="54"/>
      <c r="F9" s="17"/>
      <c r="G9" s="12"/>
      <c r="H9" s="15"/>
      <c r="I9" s="12"/>
      <c r="L9" s="15"/>
      <c r="M9" s="12"/>
    </row>
    <row r="10" spans="3:13" ht="12.75" customHeight="1" x14ac:dyDescent="0.2">
      <c r="D10" s="13"/>
      <c r="E10" s="14"/>
      <c r="F10" s="15"/>
      <c r="G10" s="12"/>
      <c r="H10" s="10"/>
      <c r="I10" s="8"/>
      <c r="L10" s="15"/>
      <c r="M10" s="12"/>
    </row>
    <row r="11" spans="3:13" ht="12.75" customHeight="1" x14ac:dyDescent="0.2">
      <c r="C11" s="5"/>
      <c r="D11" s="55" t="s">
        <v>4</v>
      </c>
      <c r="E11" s="56"/>
      <c r="F11" s="18"/>
      <c r="G11" s="19"/>
      <c r="H11" s="58" t="s">
        <v>17</v>
      </c>
      <c r="I11" s="59"/>
      <c r="J11" s="8"/>
      <c r="L11" s="15"/>
      <c r="M11" s="12"/>
    </row>
    <row r="12" spans="3:13" ht="58.5" customHeight="1" x14ac:dyDescent="0.2">
      <c r="C12" s="5"/>
      <c r="D12" s="53"/>
      <c r="E12" s="54"/>
      <c r="F12" s="16"/>
      <c r="G12" s="16"/>
      <c r="H12" s="53"/>
      <c r="I12" s="54"/>
      <c r="J12" s="16"/>
      <c r="K12" s="12"/>
      <c r="L12" s="15"/>
      <c r="M12" s="12"/>
    </row>
    <row r="13" spans="3:13" ht="12.75" customHeight="1" x14ac:dyDescent="0.2">
      <c r="D13" s="13"/>
      <c r="E13" s="14"/>
      <c r="F13" s="15"/>
      <c r="G13" s="12"/>
      <c r="H13" s="7"/>
      <c r="I13" s="20"/>
      <c r="J13" s="15"/>
      <c r="K13" s="12"/>
      <c r="L13" s="15"/>
      <c r="M13" s="12"/>
    </row>
    <row r="14" spans="3:13" ht="12.75" customHeight="1" x14ac:dyDescent="0.2">
      <c r="C14" s="5"/>
      <c r="D14" s="55" t="s">
        <v>11</v>
      </c>
      <c r="E14" s="56"/>
      <c r="F14" s="17"/>
      <c r="G14" s="12"/>
      <c r="H14" s="15"/>
      <c r="I14" s="12"/>
      <c r="J14" s="15"/>
      <c r="K14" s="12"/>
      <c r="L14" s="15"/>
      <c r="M14" s="12"/>
    </row>
    <row r="15" spans="3:13" ht="121.5" customHeight="1" x14ac:dyDescent="0.2">
      <c r="C15" s="5"/>
      <c r="D15" s="53"/>
      <c r="E15" s="54"/>
      <c r="F15" s="17"/>
      <c r="G15" s="12"/>
      <c r="H15" s="15"/>
      <c r="I15" s="12"/>
      <c r="J15" s="15"/>
      <c r="K15" s="12"/>
      <c r="L15" s="15"/>
      <c r="M15" s="12"/>
    </row>
    <row r="16" spans="3:13" ht="12.75" customHeight="1" x14ac:dyDescent="0.2">
      <c r="D16" s="13"/>
      <c r="E16" s="14"/>
      <c r="F16" s="15"/>
      <c r="G16" s="12"/>
      <c r="H16" s="15"/>
      <c r="I16" s="12"/>
      <c r="J16" s="15"/>
      <c r="K16" s="12"/>
      <c r="L16" s="15"/>
      <c r="M16" s="12"/>
    </row>
    <row r="17" spans="1:13" ht="12.75" customHeight="1" x14ac:dyDescent="0.2">
      <c r="C17" s="5"/>
      <c r="D17" s="55" t="s">
        <v>3</v>
      </c>
      <c r="E17" s="56"/>
      <c r="F17" s="18"/>
      <c r="G17" s="12"/>
      <c r="H17" s="15"/>
      <c r="I17" s="12"/>
      <c r="J17" s="15"/>
      <c r="K17" s="12"/>
      <c r="L17" s="15"/>
      <c r="M17" s="12"/>
    </row>
    <row r="18" spans="1:13" ht="55.5" customHeight="1" x14ac:dyDescent="0.2">
      <c r="C18" s="5"/>
      <c r="D18" s="53"/>
      <c r="E18" s="54"/>
      <c r="F18" s="20"/>
      <c r="H18" s="15"/>
      <c r="I18" s="12"/>
      <c r="J18" s="15"/>
      <c r="K18" s="12"/>
      <c r="L18" s="15"/>
      <c r="M18" s="12"/>
    </row>
    <row r="19" spans="1:13" ht="12.75" customHeight="1" x14ac:dyDescent="0.2">
      <c r="D19" s="13"/>
      <c r="E19" s="14"/>
      <c r="H19" s="10"/>
      <c r="I19" s="8"/>
      <c r="J19" s="15"/>
      <c r="K19" s="12"/>
      <c r="L19" s="15"/>
      <c r="M19" s="12"/>
    </row>
    <row r="20" spans="1:13" ht="12.75" customHeight="1" x14ac:dyDescent="0.2">
      <c r="C20" s="5"/>
      <c r="D20" s="55" t="s">
        <v>7</v>
      </c>
      <c r="E20" s="56"/>
      <c r="F20" s="60" t="s">
        <v>34</v>
      </c>
      <c r="G20" s="61"/>
      <c r="H20" s="58" t="s">
        <v>1</v>
      </c>
      <c r="I20" s="59"/>
      <c r="J20" s="17"/>
      <c r="K20" s="12"/>
      <c r="L20" s="15"/>
      <c r="M20" s="12"/>
    </row>
    <row r="21" spans="1:13" ht="114" customHeight="1" x14ac:dyDescent="0.2">
      <c r="C21" s="5"/>
      <c r="D21" s="53"/>
      <c r="E21" s="57"/>
      <c r="F21" s="60"/>
      <c r="G21" s="61"/>
      <c r="H21" s="53"/>
      <c r="I21" s="54"/>
      <c r="J21" s="17"/>
      <c r="K21" s="12"/>
      <c r="L21" s="15"/>
      <c r="M21" s="12"/>
    </row>
    <row r="22" spans="1:13" ht="12.75" customHeight="1" x14ac:dyDescent="0.2">
      <c r="D22" s="13"/>
      <c r="E22" s="14"/>
      <c r="H22" s="21"/>
      <c r="I22" s="21"/>
      <c r="J22" s="15"/>
      <c r="K22" s="12"/>
      <c r="L22" s="10"/>
      <c r="M22" s="8"/>
    </row>
    <row r="23" spans="1:13" ht="12.75" customHeight="1" x14ac:dyDescent="0.2">
      <c r="C23" s="5"/>
      <c r="D23" s="55" t="s">
        <v>10</v>
      </c>
      <c r="E23" s="56"/>
      <c r="F23" s="9"/>
      <c r="G23" s="22"/>
      <c r="H23" s="22"/>
      <c r="I23" s="22"/>
      <c r="J23" s="10"/>
      <c r="K23" s="18"/>
      <c r="L23" s="58" t="s">
        <v>23</v>
      </c>
      <c r="M23" s="59"/>
    </row>
    <row r="24" spans="1:13" ht="113.25" customHeight="1" x14ac:dyDescent="0.2">
      <c r="C24" s="5"/>
      <c r="D24" s="53"/>
      <c r="E24" s="54"/>
      <c r="F24" s="6"/>
      <c r="G24" s="11"/>
      <c r="H24" s="11"/>
      <c r="I24" s="11"/>
      <c r="J24" s="7"/>
      <c r="K24" s="23"/>
      <c r="L24" s="53"/>
      <c r="M24" s="54"/>
    </row>
    <row r="25" spans="1:13" ht="12.75" customHeight="1" x14ac:dyDescent="0.2">
      <c r="D25" s="13"/>
      <c r="E25" s="14"/>
      <c r="J25" s="15"/>
      <c r="K25" s="12"/>
      <c r="L25" s="7"/>
      <c r="M25" s="20"/>
    </row>
    <row r="26" spans="1:13" ht="12.75" customHeight="1" x14ac:dyDescent="0.2">
      <c r="B26" s="4"/>
      <c r="C26" s="24"/>
      <c r="D26" s="58" t="s">
        <v>19</v>
      </c>
      <c r="E26" s="59"/>
      <c r="F26" s="12"/>
      <c r="J26" s="15"/>
      <c r="K26" s="12"/>
      <c r="L26" s="15"/>
      <c r="M26" s="12"/>
    </row>
    <row r="27" spans="1:13" ht="120" customHeight="1" x14ac:dyDescent="0.2">
      <c r="A27" s="5"/>
      <c r="B27" s="6"/>
      <c r="C27" s="7"/>
      <c r="D27" s="53"/>
      <c r="E27" s="54"/>
      <c r="F27" s="12"/>
      <c r="J27" s="15"/>
      <c r="K27" s="12"/>
      <c r="L27" s="15"/>
      <c r="M27" s="12"/>
    </row>
    <row r="28" spans="1:13" ht="12.75" customHeight="1" x14ac:dyDescent="0.2">
      <c r="A28" s="24"/>
      <c r="B28" s="9"/>
      <c r="D28" s="13"/>
      <c r="E28" s="14"/>
      <c r="J28" s="15"/>
      <c r="K28" s="12"/>
      <c r="L28" s="15"/>
      <c r="M28" s="12"/>
    </row>
    <row r="29" spans="1:13" x14ac:dyDescent="0.2">
      <c r="A29" s="58" t="s">
        <v>35</v>
      </c>
      <c r="B29" s="59"/>
      <c r="C29" s="25"/>
      <c r="D29" s="55" t="s">
        <v>16</v>
      </c>
      <c r="E29" s="56"/>
      <c r="F29" s="9"/>
      <c r="G29" s="22"/>
      <c r="H29" s="22"/>
      <c r="I29" s="22"/>
      <c r="J29" s="10"/>
      <c r="K29" s="12"/>
      <c r="L29" s="15"/>
      <c r="M29" s="12"/>
    </row>
    <row r="30" spans="1:13" ht="69.75" customHeight="1" x14ac:dyDescent="0.2">
      <c r="A30" s="53"/>
      <c r="B30" s="54"/>
      <c r="C30" s="25"/>
      <c r="D30" s="53"/>
      <c r="E30" s="54"/>
      <c r="F30" s="20"/>
      <c r="G30" s="21"/>
      <c r="H30" s="21"/>
      <c r="I30" s="21"/>
      <c r="J30" s="21"/>
      <c r="L30" s="15"/>
      <c r="M30" s="12"/>
    </row>
    <row r="31" spans="1:13" x14ac:dyDescent="0.2">
      <c r="A31" s="13"/>
      <c r="B31" s="14"/>
      <c r="D31" s="13"/>
      <c r="E31" s="14"/>
      <c r="L31" s="10"/>
      <c r="M31" s="8"/>
    </row>
    <row r="32" spans="1:13" x14ac:dyDescent="0.2">
      <c r="A32" s="55" t="s">
        <v>12</v>
      </c>
      <c r="B32" s="56"/>
      <c r="C32" s="17" t="s">
        <v>34</v>
      </c>
      <c r="D32" s="55" t="s">
        <v>12</v>
      </c>
      <c r="E32" s="56"/>
      <c r="F32" s="60" t="s">
        <v>33</v>
      </c>
      <c r="G32" s="62"/>
      <c r="H32" s="62"/>
      <c r="I32" s="62"/>
      <c r="J32" s="62"/>
      <c r="K32" s="61"/>
      <c r="L32" s="55" t="s">
        <v>12</v>
      </c>
      <c r="M32" s="56"/>
    </row>
    <row r="33" spans="1:13" ht="116.25" customHeight="1" x14ac:dyDescent="0.2">
      <c r="A33" s="63"/>
      <c r="B33" s="57"/>
      <c r="C33" s="17"/>
      <c r="D33" s="53"/>
      <c r="E33" s="57"/>
      <c r="F33" s="60"/>
      <c r="G33" s="62"/>
      <c r="H33" s="62"/>
      <c r="I33" s="62"/>
      <c r="J33" s="62"/>
      <c r="K33" s="61"/>
      <c r="L33" s="53"/>
      <c r="M33" s="57"/>
    </row>
    <row r="34" spans="1:13" x14ac:dyDescent="0.2">
      <c r="A34" s="21"/>
      <c r="B34" s="21"/>
      <c r="D34" s="13"/>
      <c r="E34" s="14"/>
      <c r="L34" s="21"/>
      <c r="M34" s="21"/>
    </row>
    <row r="35" spans="1:13" x14ac:dyDescent="0.2">
      <c r="C35" s="5"/>
      <c r="D35" s="58" t="s">
        <v>22</v>
      </c>
      <c r="E35" s="59"/>
      <c r="F35" s="12"/>
    </row>
    <row r="36" spans="1:13" x14ac:dyDescent="0.2">
      <c r="C36" s="5"/>
      <c r="D36" s="53"/>
      <c r="E36" s="54"/>
      <c r="F36" s="12"/>
    </row>
    <row r="38" spans="1:13" ht="15.75" customHeight="1" x14ac:dyDescent="0.2">
      <c r="E38" s="26"/>
      <c r="F38" s="26"/>
      <c r="H38" s="53"/>
      <c r="I38" s="57"/>
    </row>
  </sheetData>
  <mergeCells count="41">
    <mergeCell ref="L32:M32"/>
    <mergeCell ref="A33:B33"/>
    <mergeCell ref="D33:E33"/>
    <mergeCell ref="F33:K33"/>
    <mergeCell ref="L33:M33"/>
    <mergeCell ref="A32:B32"/>
    <mergeCell ref="D32:E32"/>
    <mergeCell ref="D35:E35"/>
    <mergeCell ref="H38:I38"/>
    <mergeCell ref="D36:E36"/>
    <mergeCell ref="F32:K32"/>
    <mergeCell ref="A29:B29"/>
    <mergeCell ref="D29:E29"/>
    <mergeCell ref="D27:E27"/>
    <mergeCell ref="A30:B30"/>
    <mergeCell ref="D30:E30"/>
    <mergeCell ref="D23:E23"/>
    <mergeCell ref="L23:M23"/>
    <mergeCell ref="D24:E24"/>
    <mergeCell ref="L24:M24"/>
    <mergeCell ref="D26:E26"/>
    <mergeCell ref="H20:I20"/>
    <mergeCell ref="D21:E21"/>
    <mergeCell ref="F21:G21"/>
    <mergeCell ref="H21:I21"/>
    <mergeCell ref="D11:E11"/>
    <mergeCell ref="H11:I11"/>
    <mergeCell ref="D12:E12"/>
    <mergeCell ref="H12:I12"/>
    <mergeCell ref="D14:E14"/>
    <mergeCell ref="D15:E15"/>
    <mergeCell ref="D17:E17"/>
    <mergeCell ref="D18:E18"/>
    <mergeCell ref="D20:E20"/>
    <mergeCell ref="F20:G20"/>
    <mergeCell ref="D9:E9"/>
    <mergeCell ref="D2:E2"/>
    <mergeCell ref="D3:E3"/>
    <mergeCell ref="D5:E5"/>
    <mergeCell ref="D6:E6"/>
    <mergeCell ref="D8:E8"/>
  </mergeCells>
  <pageMargins left="0.75" right="0.75" top="1" bottom="1" header="0.5" footer="0.5"/>
  <pageSetup paperSize="9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2:AA113"/>
  <sheetViews>
    <sheetView tabSelected="1" zoomScale="98" zoomScaleNormal="98" workbookViewId="0">
      <selection activeCell="Y105" sqref="Y105:Z112"/>
    </sheetView>
  </sheetViews>
  <sheetFormatPr defaultColWidth="9.140625" defaultRowHeight="12.75" customHeight="1" x14ac:dyDescent="0.2"/>
  <cols>
    <col min="1" max="8" width="9.140625" style="26"/>
    <col min="9" max="15" width="9.140625" style="26" customWidth="1"/>
    <col min="16" max="16384" width="9.140625" style="26"/>
  </cols>
  <sheetData>
    <row r="2" spans="10:17" ht="12.75" customHeight="1" thickBot="1" x14ac:dyDescent="0.25">
      <c r="J2" s="68" t="s">
        <v>37</v>
      </c>
      <c r="K2" s="68"/>
      <c r="L2" s="68"/>
      <c r="M2" s="68"/>
    </row>
    <row r="3" spans="10:17" ht="12.75" customHeight="1" thickTop="1" x14ac:dyDescent="0.2">
      <c r="J3" s="33">
        <v>0</v>
      </c>
      <c r="K3" s="27">
        <v>1</v>
      </c>
      <c r="L3" s="27">
        <v>1</v>
      </c>
      <c r="M3" s="28">
        <v>1</v>
      </c>
    </row>
    <row r="4" spans="10:17" ht="12.75" customHeight="1" x14ac:dyDescent="0.2">
      <c r="J4" s="34">
        <v>1</v>
      </c>
      <c r="K4" s="29">
        <v>-1</v>
      </c>
      <c r="L4" s="29">
        <v>1</v>
      </c>
      <c r="M4" s="30">
        <v>1</v>
      </c>
    </row>
    <row r="5" spans="10:17" ht="12.75" customHeight="1" x14ac:dyDescent="0.2">
      <c r="J5" s="34">
        <v>2</v>
      </c>
      <c r="K5" s="29">
        <v>-1</v>
      </c>
      <c r="L5" s="29">
        <v>-1</v>
      </c>
      <c r="M5" s="30">
        <v>1</v>
      </c>
    </row>
    <row r="6" spans="10:17" ht="12.75" customHeight="1" x14ac:dyDescent="0.2">
      <c r="J6" s="34">
        <v>3</v>
      </c>
      <c r="K6" s="29">
        <v>1</v>
      </c>
      <c r="L6" s="29">
        <v>-1</v>
      </c>
      <c r="M6" s="30">
        <v>1</v>
      </c>
      <c r="Q6" s="39"/>
    </row>
    <row r="7" spans="10:17" ht="12.75" customHeight="1" x14ac:dyDescent="0.2">
      <c r="J7" s="34">
        <v>4</v>
      </c>
      <c r="K7" s="29">
        <v>1</v>
      </c>
      <c r="L7" s="29">
        <v>1</v>
      </c>
      <c r="M7" s="30">
        <v>-1</v>
      </c>
    </row>
    <row r="8" spans="10:17" ht="12.75" customHeight="1" x14ac:dyDescent="0.2">
      <c r="J8" s="34">
        <v>5</v>
      </c>
      <c r="K8" s="29">
        <v>-1</v>
      </c>
      <c r="L8" s="29">
        <v>1</v>
      </c>
      <c r="M8" s="30">
        <v>-1</v>
      </c>
    </row>
    <row r="9" spans="10:17" ht="12.75" customHeight="1" x14ac:dyDescent="0.2">
      <c r="J9" s="34">
        <v>6</v>
      </c>
      <c r="K9" s="29">
        <v>-1</v>
      </c>
      <c r="L9" s="29">
        <v>-1</v>
      </c>
      <c r="M9" s="30">
        <v>-1</v>
      </c>
    </row>
    <row r="10" spans="10:17" ht="12.75" customHeight="1" thickBot="1" x14ac:dyDescent="0.25">
      <c r="J10" s="35">
        <v>7</v>
      </c>
      <c r="K10" s="31">
        <v>1</v>
      </c>
      <c r="L10" s="31">
        <v>-1</v>
      </c>
      <c r="M10" s="32">
        <v>-1</v>
      </c>
    </row>
    <row r="11" spans="10:17" ht="12.75" customHeight="1" thickTop="1" x14ac:dyDescent="0.2">
      <c r="L11" s="36"/>
    </row>
    <row r="12" spans="10:17" ht="12.75" customHeight="1" x14ac:dyDescent="0.2">
      <c r="L12" s="37"/>
    </row>
    <row r="13" spans="10:17" ht="12.75" customHeight="1" thickBot="1" x14ac:dyDescent="0.25">
      <c r="J13" s="64" t="s">
        <v>13</v>
      </c>
      <c r="K13" s="65"/>
      <c r="L13" s="65"/>
      <c r="M13" s="66"/>
    </row>
    <row r="14" spans="10:17" ht="12.75" customHeight="1" thickTop="1" x14ac:dyDescent="0.2">
      <c r="J14" s="36">
        <v>0.99867589999999995</v>
      </c>
      <c r="K14" s="42">
        <v>-3.069208E-2</v>
      </c>
      <c r="L14" s="42">
        <v>4.1284870000000001E-2</v>
      </c>
      <c r="M14" s="28">
        <v>0</v>
      </c>
    </row>
    <row r="15" spans="10:17" ht="12.75" customHeight="1" x14ac:dyDescent="0.2">
      <c r="J15" s="37">
        <v>4.1284870000000001E-2</v>
      </c>
      <c r="K15" s="26">
        <v>0.95696680000000001</v>
      </c>
      <c r="L15" s="26">
        <v>-0.28724569999999999</v>
      </c>
      <c r="M15" s="30">
        <v>0</v>
      </c>
      <c r="N15" s="43"/>
      <c r="O15" s="44"/>
    </row>
    <row r="16" spans="10:17" ht="12.75" customHeight="1" x14ac:dyDescent="0.2">
      <c r="J16" s="37">
        <v>-3.069208E-2</v>
      </c>
      <c r="K16" s="26">
        <v>0.28856979999999999</v>
      </c>
      <c r="L16" s="26">
        <v>0.95696680000000001</v>
      </c>
      <c r="M16" s="30">
        <v>0</v>
      </c>
      <c r="O16" s="45"/>
    </row>
    <row r="17" spans="10:20" ht="12.75" customHeight="1" thickBot="1" x14ac:dyDescent="0.25">
      <c r="J17" s="38">
        <v>0</v>
      </c>
      <c r="K17" s="26">
        <v>0</v>
      </c>
      <c r="L17" s="26">
        <v>0</v>
      </c>
      <c r="M17" s="32">
        <v>1</v>
      </c>
      <c r="O17" s="45"/>
    </row>
    <row r="18" spans="10:20" ht="12.75" customHeight="1" thickTop="1" x14ac:dyDescent="0.2">
      <c r="K18" s="45"/>
      <c r="O18" s="45"/>
    </row>
    <row r="19" spans="10:20" ht="12.75" customHeight="1" x14ac:dyDescent="0.2">
      <c r="K19" s="46"/>
      <c r="O19" s="45"/>
    </row>
    <row r="20" spans="10:20" ht="12.75" customHeight="1" thickBot="1" x14ac:dyDescent="0.25">
      <c r="J20" s="64" t="s">
        <v>38</v>
      </c>
      <c r="K20" s="67"/>
      <c r="L20" s="67"/>
      <c r="M20" s="66"/>
      <c r="O20" s="45"/>
    </row>
    <row r="21" spans="10:20" ht="12.75" customHeight="1" thickTop="1" x14ac:dyDescent="0.2">
      <c r="J21" s="33">
        <v>0</v>
      </c>
      <c r="K21" s="27">
        <v>1.009269</v>
      </c>
      <c r="L21" s="27">
        <v>0.71100600000000003</v>
      </c>
      <c r="M21" s="28">
        <v>1.214845</v>
      </c>
      <c r="O21" s="45"/>
    </row>
    <row r="22" spans="10:20" ht="12.75" customHeight="1" x14ac:dyDescent="0.2">
      <c r="J22" s="34">
        <v>1</v>
      </c>
      <c r="K22" s="29">
        <v>-0.98808309999999999</v>
      </c>
      <c r="L22" s="29">
        <v>0.6284362</v>
      </c>
      <c r="M22" s="30">
        <v>1.2762290000000001</v>
      </c>
      <c r="O22" s="45"/>
    </row>
    <row r="23" spans="10:20" ht="12.75" customHeight="1" x14ac:dyDescent="0.2">
      <c r="J23" s="34">
        <v>2</v>
      </c>
      <c r="K23" s="29">
        <v>-0.92669889999999999</v>
      </c>
      <c r="L23" s="29">
        <v>-1.2854969999999999</v>
      </c>
      <c r="M23" s="30">
        <v>0.69908910000000002</v>
      </c>
      <c r="O23" s="45"/>
    </row>
    <row r="24" spans="10:20" ht="12.75" customHeight="1" x14ac:dyDescent="0.2">
      <c r="J24" s="34">
        <v>3</v>
      </c>
      <c r="K24" s="29">
        <v>1.0706530000000001</v>
      </c>
      <c r="L24" s="29">
        <v>-1.202928</v>
      </c>
      <c r="M24" s="30">
        <v>0.63770490000000002</v>
      </c>
      <c r="O24" s="45"/>
    </row>
    <row r="25" spans="10:20" ht="12.75" customHeight="1" x14ac:dyDescent="0.2">
      <c r="J25" s="34">
        <v>4</v>
      </c>
      <c r="K25" s="29">
        <v>0.92669889999999999</v>
      </c>
      <c r="L25" s="29">
        <v>1.2854969999999999</v>
      </c>
      <c r="M25" s="30">
        <v>-0.69908910000000002</v>
      </c>
      <c r="O25" s="45"/>
    </row>
    <row r="26" spans="10:20" ht="12.75" customHeight="1" x14ac:dyDescent="0.2">
      <c r="J26" s="34">
        <v>5</v>
      </c>
      <c r="K26" s="29">
        <v>-1.0706530000000001</v>
      </c>
      <c r="L26" s="29">
        <v>1.202928</v>
      </c>
      <c r="M26" s="30">
        <v>-0.63770490000000002</v>
      </c>
      <c r="O26" s="45"/>
    </row>
    <row r="27" spans="10:20" ht="12.75" customHeight="1" x14ac:dyDescent="0.2">
      <c r="J27" s="34">
        <v>6</v>
      </c>
      <c r="K27" s="29">
        <v>-1.009269</v>
      </c>
      <c r="L27" s="29">
        <v>-0.71100600000000003</v>
      </c>
      <c r="M27" s="30">
        <v>-1.214845</v>
      </c>
      <c r="O27" s="45"/>
    </row>
    <row r="28" spans="10:20" ht="12.75" customHeight="1" thickBot="1" x14ac:dyDescent="0.25">
      <c r="J28" s="35">
        <v>7</v>
      </c>
      <c r="K28" s="31">
        <v>0.98808309999999999</v>
      </c>
      <c r="L28" s="31">
        <v>-0.6284362</v>
      </c>
      <c r="M28" s="32">
        <v>-1.2762290000000001</v>
      </c>
      <c r="O28" s="45"/>
    </row>
    <row r="29" spans="10:20" ht="12.75" customHeight="1" thickTop="1" x14ac:dyDescent="0.2">
      <c r="K29" s="47"/>
      <c r="O29" s="45"/>
    </row>
    <row r="30" spans="10:20" ht="12.75" customHeight="1" x14ac:dyDescent="0.2">
      <c r="K30" s="46"/>
      <c r="O30" s="45"/>
    </row>
    <row r="31" spans="10:20" ht="12.75" customHeight="1" thickBot="1" x14ac:dyDescent="0.25">
      <c r="J31" s="64" t="s">
        <v>39</v>
      </c>
      <c r="K31" s="65"/>
      <c r="L31" s="65"/>
      <c r="M31" s="66"/>
      <c r="O31" s="45"/>
      <c r="Q31" s="69" t="s">
        <v>57</v>
      </c>
      <c r="R31" s="70"/>
      <c r="S31" s="70"/>
      <c r="T31" s="71"/>
    </row>
    <row r="32" spans="10:20" ht="12.75" customHeight="1" thickTop="1" x14ac:dyDescent="0.2">
      <c r="J32" s="40" t="s">
        <v>49</v>
      </c>
      <c r="K32" s="42">
        <v>0</v>
      </c>
      <c r="L32" s="42">
        <v>0</v>
      </c>
      <c r="M32" s="28">
        <v>0</v>
      </c>
      <c r="O32" s="45"/>
      <c r="Q32" s="40" t="s">
        <v>58</v>
      </c>
      <c r="R32" s="26">
        <v>-0.24553659999999999</v>
      </c>
      <c r="S32" s="26">
        <v>0.33027889999999999</v>
      </c>
      <c r="T32" s="28">
        <v>2</v>
      </c>
    </row>
    <row r="33" spans="10:21" ht="12.75" customHeight="1" x14ac:dyDescent="0.2">
      <c r="J33" s="37">
        <v>0</v>
      </c>
      <c r="K33" s="26">
        <v>3</v>
      </c>
      <c r="L33" s="26">
        <v>0</v>
      </c>
      <c r="M33" s="30">
        <v>0</v>
      </c>
      <c r="O33" s="46"/>
      <c r="Q33" s="37">
        <v>0.1238546</v>
      </c>
      <c r="R33" s="26">
        <v>2.8708999999999998</v>
      </c>
      <c r="S33" s="26">
        <v>-0.86173710000000003</v>
      </c>
      <c r="T33" s="30">
        <v>1</v>
      </c>
    </row>
    <row r="34" spans="10:21" ht="12.75" customHeight="1" x14ac:dyDescent="0.2">
      <c r="J34" s="37">
        <v>0</v>
      </c>
      <c r="K34" s="26">
        <v>0</v>
      </c>
      <c r="L34" s="26">
        <v>1</v>
      </c>
      <c r="M34" s="29">
        <v>0</v>
      </c>
      <c r="N34" s="42"/>
      <c r="O34" s="44"/>
      <c r="P34" s="42"/>
      <c r="Q34" s="29">
        <v>-3.069208E-2</v>
      </c>
      <c r="R34" s="26">
        <v>0.28856979999999999</v>
      </c>
      <c r="S34" s="26">
        <v>0.95696680000000001</v>
      </c>
      <c r="T34" s="30">
        <v>2</v>
      </c>
      <c r="U34" s="48"/>
    </row>
    <row r="35" spans="10:21" ht="12.75" customHeight="1" thickBot="1" x14ac:dyDescent="0.25">
      <c r="J35" s="38">
        <v>0</v>
      </c>
      <c r="K35" s="26">
        <v>0</v>
      </c>
      <c r="L35" s="26">
        <v>0</v>
      </c>
      <c r="M35" s="32">
        <v>1</v>
      </c>
      <c r="O35" s="45"/>
      <c r="Q35" s="38">
        <v>0</v>
      </c>
      <c r="R35" s="26">
        <v>0</v>
      </c>
      <c r="S35" s="26">
        <v>0</v>
      </c>
      <c r="T35" s="32">
        <v>1</v>
      </c>
      <c r="U35" s="45"/>
    </row>
    <row r="36" spans="10:21" ht="12.75" customHeight="1" thickTop="1" x14ac:dyDescent="0.2">
      <c r="K36" s="45"/>
      <c r="O36" s="45"/>
      <c r="Q36" s="29"/>
      <c r="R36" s="44"/>
      <c r="S36" s="42"/>
      <c r="T36" s="29"/>
      <c r="U36" s="45"/>
    </row>
    <row r="37" spans="10:21" ht="12.75" customHeight="1" x14ac:dyDescent="0.2">
      <c r="K37" s="46"/>
      <c r="O37" s="45"/>
      <c r="R37" s="45"/>
      <c r="U37" s="45"/>
    </row>
    <row r="38" spans="10:21" ht="12.75" customHeight="1" thickBot="1" x14ac:dyDescent="0.25">
      <c r="J38" s="64" t="s">
        <v>40</v>
      </c>
      <c r="K38" s="67"/>
      <c r="L38" s="67"/>
      <c r="M38" s="66"/>
      <c r="O38" s="45"/>
      <c r="R38" s="45"/>
      <c r="U38" s="45"/>
    </row>
    <row r="39" spans="10:21" ht="12.75" customHeight="1" thickTop="1" x14ac:dyDescent="0.2">
      <c r="J39" s="33">
        <v>0</v>
      </c>
      <c r="K39" s="27">
        <v>8.0741490000000002</v>
      </c>
      <c r="L39" s="27">
        <v>2.1330179999999999</v>
      </c>
      <c r="M39" s="28">
        <v>1.214845</v>
      </c>
      <c r="O39" s="45"/>
      <c r="R39" s="45"/>
      <c r="U39" s="45"/>
    </row>
    <row r="40" spans="10:21" ht="12.75" customHeight="1" x14ac:dyDescent="0.2">
      <c r="J40" s="34">
        <v>1</v>
      </c>
      <c r="K40" s="29">
        <v>-7.9046649999999996</v>
      </c>
      <c r="L40" s="29">
        <v>1.8853089999999999</v>
      </c>
      <c r="M40" s="30">
        <v>1.2762290000000001</v>
      </c>
      <c r="O40" s="45"/>
      <c r="R40" s="45"/>
      <c r="U40" s="45"/>
    </row>
    <row r="41" spans="10:21" ht="12.75" customHeight="1" x14ac:dyDescent="0.2">
      <c r="J41" s="34">
        <v>2</v>
      </c>
      <c r="K41" s="29">
        <v>-7.4135910000000003</v>
      </c>
      <c r="L41" s="29">
        <v>-3.8564919999999998</v>
      </c>
      <c r="M41" s="30">
        <v>0.69908910000000002</v>
      </c>
      <c r="O41" s="45"/>
      <c r="R41" s="45"/>
      <c r="U41" s="45"/>
    </row>
    <row r="42" spans="10:21" ht="12.75" customHeight="1" x14ac:dyDescent="0.2">
      <c r="J42" s="34">
        <v>3</v>
      </c>
      <c r="K42" s="29">
        <v>8.5652229999999996</v>
      </c>
      <c r="L42" s="29">
        <v>-3.6087829999999999</v>
      </c>
      <c r="M42" s="30">
        <v>0.63770490000000002</v>
      </c>
      <c r="O42" s="45"/>
      <c r="R42" s="45"/>
      <c r="U42" s="45"/>
    </row>
    <row r="43" spans="10:21" ht="12.75" customHeight="1" x14ac:dyDescent="0.2">
      <c r="J43" s="34">
        <v>4</v>
      </c>
      <c r="K43" s="29">
        <v>7.4135910000000003</v>
      </c>
      <c r="L43" s="29">
        <v>3.8564919999999998</v>
      </c>
      <c r="M43" s="30">
        <v>-0.69908910000000002</v>
      </c>
      <c r="O43" s="45"/>
      <c r="R43" s="45"/>
      <c r="U43" s="45"/>
    </row>
    <row r="44" spans="10:21" ht="12.75" customHeight="1" x14ac:dyDescent="0.2">
      <c r="J44" s="34">
        <v>5</v>
      </c>
      <c r="K44" s="29">
        <v>-8.5652229999999996</v>
      </c>
      <c r="L44" s="29">
        <v>3.6087829999999999</v>
      </c>
      <c r="M44" s="30">
        <v>-0.63770490000000002</v>
      </c>
      <c r="O44" s="45"/>
      <c r="R44" s="45"/>
      <c r="U44" s="45"/>
    </row>
    <row r="45" spans="10:21" ht="12.75" customHeight="1" x14ac:dyDescent="0.2">
      <c r="J45" s="34">
        <v>6</v>
      </c>
      <c r="K45" s="29">
        <v>-8.0741490000000002</v>
      </c>
      <c r="L45" s="29">
        <v>-2.1330179999999999</v>
      </c>
      <c r="M45" s="30">
        <v>-1.214845</v>
      </c>
      <c r="O45" s="45"/>
      <c r="R45" s="45"/>
      <c r="U45" s="45"/>
    </row>
    <row r="46" spans="10:21" ht="12.75" customHeight="1" thickBot="1" x14ac:dyDescent="0.25">
      <c r="J46" s="35">
        <v>7</v>
      </c>
      <c r="K46" s="31">
        <v>7.9046649999999996</v>
      </c>
      <c r="L46" s="31">
        <v>-1.8853089999999999</v>
      </c>
      <c r="M46" s="32">
        <v>-1.2762290000000001</v>
      </c>
      <c r="O46" s="45"/>
      <c r="R46" s="45"/>
      <c r="U46" s="45"/>
    </row>
    <row r="47" spans="10:21" ht="12.75" customHeight="1" thickTop="1" x14ac:dyDescent="0.2">
      <c r="K47" s="47"/>
      <c r="O47" s="45"/>
      <c r="R47" s="45"/>
      <c r="U47" s="45"/>
    </row>
    <row r="48" spans="10:21" ht="12.75" customHeight="1" x14ac:dyDescent="0.2">
      <c r="K48" s="46"/>
      <c r="O48" s="45"/>
      <c r="R48" s="45"/>
      <c r="U48" s="45"/>
    </row>
    <row r="49" spans="10:21" ht="12.75" customHeight="1" thickBot="1" x14ac:dyDescent="0.25">
      <c r="J49" s="64" t="s">
        <v>50</v>
      </c>
      <c r="K49" s="65"/>
      <c r="L49" s="65"/>
      <c r="M49" s="66"/>
      <c r="O49" s="45"/>
      <c r="R49" s="45"/>
      <c r="U49" s="45"/>
    </row>
    <row r="50" spans="10:21" ht="12.75" customHeight="1" thickTop="1" x14ac:dyDescent="0.2">
      <c r="J50" s="40" t="s">
        <v>51</v>
      </c>
      <c r="K50" s="42">
        <v>0</v>
      </c>
      <c r="L50" s="42">
        <v>0</v>
      </c>
      <c r="M50" s="28">
        <v>2</v>
      </c>
      <c r="O50" s="46"/>
      <c r="R50" s="45"/>
      <c r="U50" s="45"/>
    </row>
    <row r="51" spans="10:21" ht="12.75" customHeight="1" x14ac:dyDescent="0.2">
      <c r="J51" s="37">
        <v>0</v>
      </c>
      <c r="K51" s="26">
        <v>1</v>
      </c>
      <c r="L51" s="26">
        <v>0</v>
      </c>
      <c r="M51" s="30">
        <v>1</v>
      </c>
      <c r="N51" s="43"/>
      <c r="O51" s="42"/>
      <c r="R51" s="45"/>
      <c r="U51" s="45"/>
    </row>
    <row r="52" spans="10:21" ht="12.75" customHeight="1" x14ac:dyDescent="0.2">
      <c r="J52" s="37">
        <v>0</v>
      </c>
      <c r="K52" s="26">
        <v>0</v>
      </c>
      <c r="L52" s="26">
        <v>1</v>
      </c>
      <c r="M52" s="30">
        <v>2</v>
      </c>
      <c r="R52" s="45"/>
      <c r="U52" s="45"/>
    </row>
    <row r="53" spans="10:21" ht="12.75" customHeight="1" thickBot="1" x14ac:dyDescent="0.25">
      <c r="J53" s="38">
        <v>0</v>
      </c>
      <c r="K53" s="26">
        <v>0</v>
      </c>
      <c r="L53" s="26">
        <v>0</v>
      </c>
      <c r="M53" s="32">
        <v>1</v>
      </c>
      <c r="R53" s="45"/>
      <c r="U53" s="45"/>
    </row>
    <row r="54" spans="10:21" ht="12.75" customHeight="1" thickTop="1" x14ac:dyDescent="0.2">
      <c r="K54" s="45"/>
      <c r="R54" s="45"/>
      <c r="U54" s="45"/>
    </row>
    <row r="55" spans="10:21" ht="12.75" customHeight="1" x14ac:dyDescent="0.2">
      <c r="K55" s="46"/>
      <c r="R55" s="46"/>
      <c r="U55" s="45"/>
    </row>
    <row r="56" spans="10:21" ht="12.75" customHeight="1" thickBot="1" x14ac:dyDescent="0.25">
      <c r="J56" s="64" t="s">
        <v>52</v>
      </c>
      <c r="K56" s="67"/>
      <c r="L56" s="67"/>
      <c r="M56" s="66"/>
      <c r="Q56" s="64" t="s">
        <v>52</v>
      </c>
      <c r="R56" s="67"/>
      <c r="S56" s="67"/>
      <c r="T56" s="66"/>
      <c r="U56" s="45"/>
    </row>
    <row r="57" spans="10:21" ht="12.75" customHeight="1" thickTop="1" x14ac:dyDescent="0.2">
      <c r="J57" s="33">
        <v>0</v>
      </c>
      <c r="K57" s="27">
        <v>10.074149999999999</v>
      </c>
      <c r="L57" s="27">
        <v>3.1330179999999999</v>
      </c>
      <c r="M57" s="28">
        <v>3.214845</v>
      </c>
      <c r="Q57" s="33">
        <v>0</v>
      </c>
      <c r="R57" s="27">
        <v>10.074149999999999</v>
      </c>
      <c r="S57" s="27">
        <v>3.1330179999999999</v>
      </c>
      <c r="T57" s="28">
        <v>3.2148439999999998</v>
      </c>
      <c r="U57" s="45"/>
    </row>
    <row r="58" spans="10:21" ht="12.75" customHeight="1" x14ac:dyDescent="0.2">
      <c r="J58" s="34">
        <v>1</v>
      </c>
      <c r="K58" s="29">
        <v>-5.9046649999999996</v>
      </c>
      <c r="L58" s="29">
        <v>2.8853089999999999</v>
      </c>
      <c r="M58" s="30">
        <v>3.2762289999999998</v>
      </c>
      <c r="Q58" s="34">
        <v>1</v>
      </c>
      <c r="R58" s="29">
        <v>-5.9046649999999996</v>
      </c>
      <c r="S58" s="29">
        <v>2.8853089999999999</v>
      </c>
      <c r="T58" s="30">
        <v>3.2762289999999998</v>
      </c>
      <c r="U58" s="45"/>
    </row>
    <row r="59" spans="10:21" ht="12.75" customHeight="1" x14ac:dyDescent="0.2">
      <c r="J59" s="34">
        <v>2</v>
      </c>
      <c r="K59" s="29">
        <v>-5.4135910000000003</v>
      </c>
      <c r="L59" s="29">
        <v>-2.8564919999999998</v>
      </c>
      <c r="M59" s="30">
        <v>2.6990889999999998</v>
      </c>
      <c r="Q59" s="34">
        <v>2</v>
      </c>
      <c r="R59" s="29">
        <v>-5.4135910000000003</v>
      </c>
      <c r="S59" s="29">
        <v>-2.8564919999999998</v>
      </c>
      <c r="T59" s="30">
        <v>2.6990889999999998</v>
      </c>
      <c r="U59" s="45"/>
    </row>
    <row r="60" spans="10:21" ht="12.75" customHeight="1" x14ac:dyDescent="0.2">
      <c r="J60" s="34">
        <v>3</v>
      </c>
      <c r="K60" s="29">
        <v>10.56522</v>
      </c>
      <c r="L60" s="29">
        <v>-2.6087829999999999</v>
      </c>
      <c r="M60" s="30">
        <v>2.637705</v>
      </c>
      <c r="O60" s="26" t="s">
        <v>34</v>
      </c>
      <c r="Q60" s="34">
        <v>3</v>
      </c>
      <c r="R60" s="29">
        <v>10.56522</v>
      </c>
      <c r="S60" s="29">
        <v>-2.6087829999999999</v>
      </c>
      <c r="T60" s="30">
        <v>2.637705</v>
      </c>
      <c r="U60" s="45"/>
    </row>
    <row r="61" spans="10:21" ht="12.75" customHeight="1" x14ac:dyDescent="0.2">
      <c r="J61" s="34">
        <v>4</v>
      </c>
      <c r="K61" s="29">
        <v>9.4135910000000003</v>
      </c>
      <c r="L61" s="29">
        <v>4.8564920000000003</v>
      </c>
      <c r="M61" s="30">
        <v>1.3009109999999999</v>
      </c>
      <c r="Q61" s="34">
        <v>4</v>
      </c>
      <c r="R61" s="29">
        <v>9.4135910000000003</v>
      </c>
      <c r="S61" s="29">
        <v>4.8564920000000003</v>
      </c>
      <c r="T61" s="30">
        <v>1.3009109999999999</v>
      </c>
      <c r="U61" s="45"/>
    </row>
    <row r="62" spans="10:21" ht="12.75" customHeight="1" x14ac:dyDescent="0.2">
      <c r="J62" s="34">
        <v>5</v>
      </c>
      <c r="K62" s="29">
        <v>-6.5652229999999996</v>
      </c>
      <c r="L62" s="29">
        <v>4.6087829999999999</v>
      </c>
      <c r="M62" s="30">
        <v>1.362295</v>
      </c>
      <c r="Q62" s="34">
        <v>5</v>
      </c>
      <c r="R62" s="29">
        <v>-6.5652229999999996</v>
      </c>
      <c r="S62" s="29">
        <v>4.6087829999999999</v>
      </c>
      <c r="T62" s="30">
        <v>1.362295</v>
      </c>
      <c r="U62" s="45"/>
    </row>
    <row r="63" spans="10:21" ht="12.75" customHeight="1" x14ac:dyDescent="0.2">
      <c r="J63" s="34">
        <v>6</v>
      </c>
      <c r="K63" s="29">
        <v>-6.0741490000000002</v>
      </c>
      <c r="L63" s="29">
        <v>-1.1330180000000001</v>
      </c>
      <c r="M63" s="30">
        <v>0.78515539999999995</v>
      </c>
      <c r="Q63" s="34">
        <v>6</v>
      </c>
      <c r="R63" s="29">
        <v>-6.0741490000000002</v>
      </c>
      <c r="S63" s="29">
        <v>-1.1330180000000001</v>
      </c>
      <c r="T63" s="30">
        <v>0.78515539999999995</v>
      </c>
      <c r="U63" s="45"/>
    </row>
    <row r="64" spans="10:21" ht="12.75" customHeight="1" thickBot="1" x14ac:dyDescent="0.25">
      <c r="J64" s="35">
        <v>7</v>
      </c>
      <c r="K64" s="31">
        <v>9.9046649999999996</v>
      </c>
      <c r="L64" s="31">
        <v>-0.8853086</v>
      </c>
      <c r="M64" s="32">
        <v>0.72377119999999995</v>
      </c>
      <c r="Q64" s="35">
        <v>7</v>
      </c>
      <c r="R64" s="31">
        <v>9.9046649999999996</v>
      </c>
      <c r="S64" s="31">
        <v>-0.88530869999999995</v>
      </c>
      <c r="T64" s="32">
        <v>0.72377130000000001</v>
      </c>
      <c r="U64" s="45"/>
    </row>
    <row r="65" spans="6:27" ht="12.75" customHeight="1" thickTop="1" x14ac:dyDescent="0.2">
      <c r="K65" s="47"/>
      <c r="U65" s="45"/>
    </row>
    <row r="66" spans="6:27" ht="12.75" customHeight="1" x14ac:dyDescent="0.2">
      <c r="K66" s="46"/>
      <c r="U66" s="45"/>
    </row>
    <row r="67" spans="6:27" ht="12.75" customHeight="1" thickBot="1" x14ac:dyDescent="0.25">
      <c r="J67" s="64" t="s">
        <v>10</v>
      </c>
      <c r="K67" s="65"/>
      <c r="L67" s="65"/>
      <c r="M67" s="66"/>
      <c r="U67" s="45"/>
      <c r="X67" s="64" t="s">
        <v>59</v>
      </c>
      <c r="Y67" s="65"/>
      <c r="Z67" s="65"/>
      <c r="AA67" s="66"/>
    </row>
    <row r="68" spans="6:27" ht="12.75" customHeight="1" thickTop="1" x14ac:dyDescent="0.2">
      <c r="J68" s="36">
        <v>-0.92864570000000002</v>
      </c>
      <c r="K68" s="42">
        <v>0.32623180000000002</v>
      </c>
      <c r="L68" s="42">
        <v>-0.1766064</v>
      </c>
      <c r="M68" s="28">
        <v>-10</v>
      </c>
      <c r="U68" s="45"/>
      <c r="X68" s="36">
        <v>-14.834339999999999</v>
      </c>
      <c r="Y68" s="42">
        <v>2.2404549999999999</v>
      </c>
      <c r="Z68" s="42">
        <v>-1.522654</v>
      </c>
      <c r="AA68" s="28">
        <v>-23.909310000000001</v>
      </c>
    </row>
    <row r="69" spans="6:27" ht="12.75" customHeight="1" x14ac:dyDescent="0.2">
      <c r="J69" s="37">
        <v>0.31709850000000001</v>
      </c>
      <c r="K69" s="26">
        <v>0.9451389</v>
      </c>
      <c r="L69" s="26">
        <v>7.8491749999999999E-2</v>
      </c>
      <c r="M69" s="30">
        <v>-4</v>
      </c>
      <c r="U69" s="45"/>
      <c r="X69" s="37">
        <v>6.3930300000000004</v>
      </c>
      <c r="Y69" s="26">
        <v>6.41744</v>
      </c>
      <c r="Z69" s="26">
        <v>-1.5320990000000001</v>
      </c>
      <c r="AA69" s="30">
        <v>-5.4650080000000001</v>
      </c>
    </row>
    <row r="70" spans="6:27" ht="12.75" customHeight="1" x14ac:dyDescent="0.2">
      <c r="J70" s="37">
        <v>0.1925241</v>
      </c>
      <c r="K70" s="26">
        <v>1.6889390000000001E-2</v>
      </c>
      <c r="L70" s="26">
        <v>-0.98114690000000004</v>
      </c>
      <c r="M70" s="30">
        <v>-51</v>
      </c>
      <c r="N70" s="43"/>
      <c r="O70" s="42"/>
      <c r="P70" s="42"/>
      <c r="Q70" s="42"/>
      <c r="R70" s="42"/>
      <c r="S70" s="42"/>
      <c r="T70" s="42"/>
      <c r="U70" s="44"/>
      <c r="V70" s="49"/>
      <c r="W70" s="50"/>
      <c r="X70" s="37">
        <v>-1.5735030000000001</v>
      </c>
      <c r="Y70" s="26">
        <v>0.2824778</v>
      </c>
      <c r="Z70" s="26">
        <v>0.89167419999999997</v>
      </c>
      <c r="AA70" s="30">
        <v>50.663580000000003</v>
      </c>
    </row>
    <row r="71" spans="6:27" ht="12.75" customHeight="1" thickBot="1" x14ac:dyDescent="0.25">
      <c r="J71" s="38">
        <v>0</v>
      </c>
      <c r="K71" s="26">
        <v>0</v>
      </c>
      <c r="L71" s="26">
        <v>0</v>
      </c>
      <c r="M71" s="32">
        <v>1</v>
      </c>
      <c r="U71" s="45"/>
      <c r="X71" s="38">
        <v>-1.5703590000000001</v>
      </c>
      <c r="Y71" s="26">
        <v>0.28191339999999998</v>
      </c>
      <c r="Z71" s="26">
        <v>0.88989260000000003</v>
      </c>
      <c r="AA71" s="32">
        <v>52.560360000000003</v>
      </c>
    </row>
    <row r="72" spans="6:27" ht="12.75" customHeight="1" thickTop="1" x14ac:dyDescent="0.2">
      <c r="K72" s="45"/>
      <c r="U72" s="45"/>
      <c r="Y72" s="45"/>
    </row>
    <row r="73" spans="6:27" ht="12.75" customHeight="1" x14ac:dyDescent="0.2">
      <c r="K73" s="46"/>
      <c r="U73" s="45"/>
      <c r="Y73" s="45"/>
    </row>
    <row r="74" spans="6:27" ht="12.75" customHeight="1" thickBot="1" x14ac:dyDescent="0.25">
      <c r="F74" s="64" t="s">
        <v>55</v>
      </c>
      <c r="G74" s="67"/>
      <c r="H74" s="66"/>
      <c r="J74" s="64" t="s">
        <v>53</v>
      </c>
      <c r="K74" s="67"/>
      <c r="L74" s="67"/>
      <c r="M74" s="66"/>
      <c r="U74" s="45"/>
      <c r="Y74" s="45"/>
    </row>
    <row r="75" spans="6:27" ht="12.75" customHeight="1" thickTop="1" x14ac:dyDescent="0.2">
      <c r="F75" s="33">
        <v>0</v>
      </c>
      <c r="G75" s="36">
        <f>K75/-M75</f>
        <v>-0.36235310131168785</v>
      </c>
      <c r="H75" s="28">
        <f>L75/-M75</f>
        <v>4.6163552638137484E-2</v>
      </c>
      <c r="J75" s="33">
        <v>0</v>
      </c>
      <c r="K75" s="36">
        <v>-18.90099</v>
      </c>
      <c r="L75" s="27">
        <v>2.4079739999999998</v>
      </c>
      <c r="M75" s="28">
        <v>-52.161799999999999</v>
      </c>
      <c r="U75" s="45"/>
      <c r="Y75" s="45"/>
    </row>
    <row r="76" spans="6:27" ht="12.75" customHeight="1" x14ac:dyDescent="0.2">
      <c r="F76" s="34">
        <v>1</v>
      </c>
      <c r="G76" s="37">
        <f t="shared" ref="G76:G82" si="0">K76/-M76</f>
        <v>-7.5113792282883313E-2</v>
      </c>
      <c r="H76" s="30">
        <f t="shared" ref="H76:H82" si="1">L76/-M76</f>
        <v>-5.2225215053491238E-2</v>
      </c>
      <c r="J76" s="34">
        <v>1</v>
      </c>
      <c r="K76" s="37">
        <v>-4.1539820000000001</v>
      </c>
      <c r="L76" s="29">
        <v>-2.8881860000000001</v>
      </c>
      <c r="M76" s="30">
        <v>-55.302520000000001</v>
      </c>
      <c r="U76" s="45"/>
      <c r="Y76" s="45"/>
    </row>
    <row r="77" spans="6:27" ht="12.75" customHeight="1" x14ac:dyDescent="0.2">
      <c r="F77" s="34">
        <v>2</v>
      </c>
      <c r="G77" s="37">
        <f t="shared" si="0"/>
        <v>-0.11657653845936029</v>
      </c>
      <c r="H77" s="30">
        <f t="shared" si="1"/>
        <v>-0.14988608605722936</v>
      </c>
      <c r="J77" s="34">
        <v>2</v>
      </c>
      <c r="K77" s="37">
        <v>-6.3812470000000001</v>
      </c>
      <c r="L77" s="29">
        <v>-8.2045680000000001</v>
      </c>
      <c r="M77" s="30">
        <v>-54.738689999999998</v>
      </c>
      <c r="U77" s="45"/>
      <c r="Y77" s="45"/>
    </row>
    <row r="78" spans="6:27" ht="12.75" customHeight="1" x14ac:dyDescent="0.2">
      <c r="F78" s="34">
        <v>3</v>
      </c>
      <c r="G78" s="37">
        <f t="shared" si="0"/>
        <v>-0.40947823926440535</v>
      </c>
      <c r="H78" s="30">
        <f t="shared" si="1"/>
        <v>-5.6366702727509876E-2</v>
      </c>
      <c r="J78" s="34">
        <v>3</v>
      </c>
      <c r="K78" s="37">
        <v>-21.128250000000001</v>
      </c>
      <c r="L78" s="29">
        <v>-2.9084080000000001</v>
      </c>
      <c r="M78" s="30">
        <v>-51.59798</v>
      </c>
      <c r="U78" s="45"/>
      <c r="Y78" s="45"/>
    </row>
    <row r="79" spans="6:27" ht="12.75" customHeight="1" x14ac:dyDescent="0.2">
      <c r="F79" s="34">
        <v>4</v>
      </c>
      <c r="G79" s="37">
        <f t="shared" si="0"/>
        <v>-0.3451092274585259</v>
      </c>
      <c r="H79" s="30">
        <f t="shared" si="1"/>
        <v>7.2986493991308812E-2</v>
      </c>
      <c r="I79" s="41"/>
      <c r="J79" s="34">
        <v>4</v>
      </c>
      <c r="K79" s="37">
        <v>-17.3873</v>
      </c>
      <c r="L79" s="29">
        <v>3.6772070000000001</v>
      </c>
      <c r="M79" s="30">
        <v>-50.382019999999997</v>
      </c>
      <c r="U79" s="45"/>
      <c r="Y79" s="45"/>
    </row>
    <row r="80" spans="6:27" ht="12.75" customHeight="1" x14ac:dyDescent="0.2">
      <c r="F80" s="34">
        <v>5</v>
      </c>
      <c r="G80" s="37">
        <f t="shared" si="0"/>
        <v>-4.9330284660314479E-2</v>
      </c>
      <c r="H80" s="30">
        <f t="shared" si="1"/>
        <v>-3.0247946947409645E-2</v>
      </c>
      <c r="J80" s="34">
        <v>5</v>
      </c>
      <c r="K80" s="37">
        <v>-2.6402920000000001</v>
      </c>
      <c r="L80" s="29">
        <v>-1.6189530000000001</v>
      </c>
      <c r="M80" s="30">
        <v>-53.522739999999999</v>
      </c>
      <c r="U80" s="45"/>
      <c r="Y80" s="45"/>
    </row>
    <row r="81" spans="6:27" ht="12.75" customHeight="1" x14ac:dyDescent="0.2">
      <c r="F81" s="34">
        <v>6</v>
      </c>
      <c r="G81" s="37">
        <f t="shared" si="0"/>
        <v>-9.1911974774405283E-2</v>
      </c>
      <c r="H81" s="30">
        <f t="shared" si="1"/>
        <v>-0.13095690602393439</v>
      </c>
      <c r="J81" s="34">
        <v>6</v>
      </c>
      <c r="K81" s="37">
        <v>-4.8675579999999998</v>
      </c>
      <c r="L81" s="29">
        <v>-6.9353350000000002</v>
      </c>
      <c r="M81" s="30">
        <v>-52.958910000000003</v>
      </c>
      <c r="U81" s="45"/>
      <c r="Y81" s="45"/>
    </row>
    <row r="82" spans="6:27" ht="12.75" customHeight="1" thickBot="1" x14ac:dyDescent="0.25">
      <c r="F82" s="35">
        <v>7</v>
      </c>
      <c r="G82" s="38">
        <f t="shared" si="0"/>
        <v>-0.39372285504551652</v>
      </c>
      <c r="H82" s="32">
        <f t="shared" si="1"/>
        <v>-3.2903142406418215E-2</v>
      </c>
      <c r="J82" s="35">
        <v>7</v>
      </c>
      <c r="K82" s="38">
        <v>-19.614560000000001</v>
      </c>
      <c r="L82" s="31">
        <v>-1.639175</v>
      </c>
      <c r="M82" s="32">
        <v>-49.818190000000001</v>
      </c>
      <c r="U82" s="45"/>
      <c r="Y82" s="45"/>
    </row>
    <row r="83" spans="6:27" ht="12.75" customHeight="1" thickTop="1" x14ac:dyDescent="0.2">
      <c r="K83" s="47"/>
      <c r="U83" s="45"/>
      <c r="Y83" s="45"/>
    </row>
    <row r="84" spans="6:27" ht="12.75" customHeight="1" x14ac:dyDescent="0.2">
      <c r="K84" s="46"/>
      <c r="U84" s="45"/>
      <c r="Y84" s="45"/>
    </row>
    <row r="85" spans="6:27" ht="12.75" customHeight="1" thickBot="1" x14ac:dyDescent="0.25">
      <c r="J85" s="64" t="s">
        <v>54</v>
      </c>
      <c r="K85" s="65"/>
      <c r="L85" s="65"/>
      <c r="M85" s="66"/>
      <c r="U85" s="45"/>
      <c r="Y85" s="45"/>
    </row>
    <row r="86" spans="6:27" ht="12.75" customHeight="1" thickTop="1" x14ac:dyDescent="0.2">
      <c r="J86" s="36">
        <v>2.011844</v>
      </c>
      <c r="K86" s="42">
        <v>0</v>
      </c>
      <c r="L86" s="42">
        <v>0</v>
      </c>
      <c r="M86" s="28">
        <v>0</v>
      </c>
      <c r="U86" s="45"/>
      <c r="Y86" s="45"/>
    </row>
    <row r="87" spans="6:27" ht="12.75" customHeight="1" x14ac:dyDescent="0.2">
      <c r="J87" s="37">
        <v>0</v>
      </c>
      <c r="K87" s="26">
        <v>2.4142130000000002</v>
      </c>
      <c r="L87" s="26">
        <v>0</v>
      </c>
      <c r="M87" s="30">
        <v>0</v>
      </c>
      <c r="U87" s="46"/>
      <c r="Y87" s="45"/>
    </row>
    <row r="88" spans="6:27" ht="12.75" customHeight="1" x14ac:dyDescent="0.2">
      <c r="J88" s="37">
        <v>0</v>
      </c>
      <c r="K88" s="26">
        <v>0</v>
      </c>
      <c r="L88" s="26">
        <v>-1.0020020000000001</v>
      </c>
      <c r="M88" s="30">
        <v>-2.0020020000000001</v>
      </c>
      <c r="N88" s="43"/>
      <c r="O88" s="42"/>
      <c r="P88" s="42"/>
      <c r="Q88" s="42"/>
      <c r="R88" s="42"/>
      <c r="S88" s="42"/>
      <c r="T88" s="42"/>
      <c r="U88" s="42"/>
      <c r="Y88" s="45"/>
    </row>
    <row r="89" spans="6:27" ht="12.75" customHeight="1" thickBot="1" x14ac:dyDescent="0.25">
      <c r="J89" s="38">
        <v>0</v>
      </c>
      <c r="K89" s="26">
        <v>0</v>
      </c>
      <c r="L89" s="26">
        <v>-1</v>
      </c>
      <c r="M89" s="32">
        <v>0</v>
      </c>
      <c r="Y89" s="45"/>
    </row>
    <row r="90" spans="6:27" ht="12.75" customHeight="1" thickTop="1" x14ac:dyDescent="0.2">
      <c r="K90" s="45"/>
      <c r="Y90" s="45"/>
    </row>
    <row r="91" spans="6:27" ht="12.75" customHeight="1" x14ac:dyDescent="0.2">
      <c r="K91" s="46"/>
      <c r="Y91" s="46"/>
    </row>
    <row r="92" spans="6:27" ht="12.75" customHeight="1" thickBot="1" x14ac:dyDescent="0.25">
      <c r="J92" s="64" t="s">
        <v>56</v>
      </c>
      <c r="K92" s="67"/>
      <c r="L92" s="67"/>
      <c r="M92" s="66"/>
      <c r="X92" s="64" t="s">
        <v>60</v>
      </c>
      <c r="Y92" s="67"/>
      <c r="Z92" s="67"/>
      <c r="AA92" s="66"/>
    </row>
    <row r="93" spans="6:27" ht="12.75" customHeight="1" thickTop="1" x14ac:dyDescent="0.2">
      <c r="J93" s="33">
        <v>0</v>
      </c>
      <c r="K93" s="36">
        <v>-38.025840000000002</v>
      </c>
      <c r="L93" s="27">
        <v>5.8133629999999998</v>
      </c>
      <c r="M93" s="28">
        <v>50.264229999999998</v>
      </c>
      <c r="X93" s="33">
        <v>0</v>
      </c>
      <c r="Y93" s="36">
        <v>-38.025849999999998</v>
      </c>
      <c r="Z93" s="27">
        <v>5.8133629999999998</v>
      </c>
      <c r="AA93" s="28">
        <v>50.264229999999998</v>
      </c>
    </row>
    <row r="94" spans="6:27" ht="12.75" customHeight="1" x14ac:dyDescent="0.2">
      <c r="J94" s="34">
        <v>1</v>
      </c>
      <c r="K94" s="37">
        <v>-8.3571639999999991</v>
      </c>
      <c r="L94" s="29">
        <v>-6.9726970000000001</v>
      </c>
      <c r="M94" s="30">
        <v>53.411239999999999</v>
      </c>
      <c r="X94" s="34">
        <v>1</v>
      </c>
      <c r="Y94" s="37">
        <v>-8.3571659999999994</v>
      </c>
      <c r="Z94" s="29">
        <v>-6.9726970000000001</v>
      </c>
      <c r="AA94" s="30">
        <v>53.411239999999999</v>
      </c>
    </row>
    <row r="95" spans="6:27" ht="12.75" customHeight="1" x14ac:dyDescent="0.2">
      <c r="J95" s="34">
        <v>2</v>
      </c>
      <c r="K95" s="37">
        <v>-12.83807</v>
      </c>
      <c r="L95" s="29">
        <v>-19.807580000000002</v>
      </c>
      <c r="M95" s="30">
        <v>52.84628</v>
      </c>
      <c r="X95" s="34">
        <v>2</v>
      </c>
      <c r="Y95" s="37">
        <v>-12.83808</v>
      </c>
      <c r="Z95" s="29">
        <v>-19.807580000000002</v>
      </c>
      <c r="AA95" s="30">
        <v>52.84628</v>
      </c>
    </row>
    <row r="96" spans="6:27" ht="12.75" customHeight="1" x14ac:dyDescent="0.2">
      <c r="J96" s="34">
        <v>3</v>
      </c>
      <c r="K96" s="37">
        <v>-42.50676</v>
      </c>
      <c r="L96" s="29">
        <v>-7.0215170000000002</v>
      </c>
      <c r="M96" s="30">
        <v>49.699269999999999</v>
      </c>
      <c r="X96" s="34">
        <v>3</v>
      </c>
      <c r="Y96" s="37">
        <v>-42.50676</v>
      </c>
      <c r="Z96" s="29">
        <v>-7.0215170000000002</v>
      </c>
      <c r="AA96" s="30">
        <v>49.699280000000002</v>
      </c>
    </row>
    <row r="97" spans="10:27" ht="12.75" customHeight="1" x14ac:dyDescent="0.2">
      <c r="J97" s="34">
        <v>4</v>
      </c>
      <c r="K97" s="37">
        <v>-34.980539999999998</v>
      </c>
      <c r="L97" s="29">
        <v>8.8775619999999993</v>
      </c>
      <c r="M97" s="30">
        <v>48.480879999999999</v>
      </c>
      <c r="X97" s="34">
        <v>4</v>
      </c>
      <c r="Y97" s="37">
        <v>-34.980539999999998</v>
      </c>
      <c r="Z97" s="29">
        <v>8.8775619999999993</v>
      </c>
      <c r="AA97" s="30">
        <v>48.480879999999999</v>
      </c>
    </row>
    <row r="98" spans="10:27" ht="12.75" customHeight="1" x14ac:dyDescent="0.2">
      <c r="J98" s="34">
        <v>5</v>
      </c>
      <c r="K98" s="37">
        <v>-5.311858</v>
      </c>
      <c r="L98" s="29">
        <v>-3.9084979999999998</v>
      </c>
      <c r="M98" s="30">
        <v>51.627890000000001</v>
      </c>
      <c r="X98" s="34">
        <v>5</v>
      </c>
      <c r="Y98" s="37">
        <v>-5.3118590000000001</v>
      </c>
      <c r="Z98" s="29">
        <v>-3.9084989999999999</v>
      </c>
      <c r="AA98" s="30">
        <v>51.627890000000001</v>
      </c>
    </row>
    <row r="99" spans="10:27" ht="12.75" customHeight="1" x14ac:dyDescent="0.2">
      <c r="J99" s="34">
        <v>6</v>
      </c>
      <c r="K99" s="37">
        <v>-9.7927680000000006</v>
      </c>
      <c r="L99" s="29">
        <v>-16.743379999999998</v>
      </c>
      <c r="M99" s="30">
        <v>51.062930000000001</v>
      </c>
      <c r="X99" s="34">
        <v>6</v>
      </c>
      <c r="Y99" s="37">
        <v>-9.7927680000000006</v>
      </c>
      <c r="Z99" s="29">
        <v>-16.743379999999998</v>
      </c>
      <c r="AA99" s="30">
        <v>51.062930000000001</v>
      </c>
    </row>
    <row r="100" spans="10:27" ht="12.75" customHeight="1" thickBot="1" x14ac:dyDescent="0.25">
      <c r="J100" s="35">
        <v>7</v>
      </c>
      <c r="K100" s="38">
        <v>-39.461449999999999</v>
      </c>
      <c r="L100" s="31">
        <v>-3.9573179999999999</v>
      </c>
      <c r="M100" s="32">
        <v>47.91592</v>
      </c>
      <c r="X100" s="35">
        <v>7</v>
      </c>
      <c r="Y100" s="38">
        <v>-39.461449999999999</v>
      </c>
      <c r="Z100" s="31">
        <v>-3.9573179999999999</v>
      </c>
      <c r="AA100" s="32">
        <v>47.915930000000003</v>
      </c>
    </row>
    <row r="101" spans="10:27" ht="12.75" customHeight="1" thickTop="1" x14ac:dyDescent="0.2">
      <c r="K101" s="47"/>
      <c r="Y101" s="47"/>
    </row>
    <row r="102" spans="10:27" ht="12.75" customHeight="1" x14ac:dyDescent="0.2">
      <c r="K102" s="45"/>
      <c r="Y102" s="45"/>
    </row>
    <row r="103" spans="10:27" ht="12.75" customHeight="1" x14ac:dyDescent="0.2">
      <c r="K103" s="46"/>
      <c r="Y103" s="46"/>
    </row>
    <row r="104" spans="10:27" ht="12.75" customHeight="1" thickBot="1" x14ac:dyDescent="0.25">
      <c r="J104" s="64" t="s">
        <v>12</v>
      </c>
      <c r="K104" s="67"/>
      <c r="L104" s="66"/>
      <c r="X104" s="64" t="s">
        <v>12</v>
      </c>
      <c r="Y104" s="67"/>
      <c r="Z104" s="66"/>
    </row>
    <row r="105" spans="10:27" ht="12.75" customHeight="1" thickTop="1" x14ac:dyDescent="0.2">
      <c r="J105" s="33">
        <v>0</v>
      </c>
      <c r="K105" s="36">
        <f>K93/-M93</f>
        <v>0.75651890021989798</v>
      </c>
      <c r="L105" s="28">
        <f>L93/-M93</f>
        <v>-0.11565606396437388</v>
      </c>
      <c r="X105" s="33">
        <v>0</v>
      </c>
      <c r="Y105" s="36">
        <f>Y93/-AA93</f>
        <v>0.75651909916853399</v>
      </c>
      <c r="Z105" s="28">
        <f>Z93/-AA93</f>
        <v>-0.11565606396437388</v>
      </c>
    </row>
    <row r="106" spans="10:27" ht="12.75" customHeight="1" x14ac:dyDescent="0.2">
      <c r="J106" s="34">
        <v>1</v>
      </c>
      <c r="K106" s="37">
        <f t="shared" ref="K106:K112" si="2">K94/-M94</f>
        <v>0.15646826398338626</v>
      </c>
      <c r="L106" s="30">
        <f t="shared" ref="L106:L112" si="3">L94/-M94</f>
        <v>0.13054737167682309</v>
      </c>
      <c r="X106" s="34">
        <v>1</v>
      </c>
      <c r="Y106" s="37">
        <f t="shared" ref="Y106:Y112" si="4">Y94/-AA94</f>
        <v>0.15646830142868803</v>
      </c>
      <c r="Z106" s="30">
        <f t="shared" ref="Z106:Z112" si="5">Z94/-AA94</f>
        <v>0.13054737167682309</v>
      </c>
    </row>
    <row r="107" spans="10:27" ht="12.75" customHeight="1" x14ac:dyDescent="0.2">
      <c r="J107" s="34">
        <v>2</v>
      </c>
      <c r="K107" s="37">
        <f t="shared" si="2"/>
        <v>0.24293233128235328</v>
      </c>
      <c r="L107" s="30">
        <f t="shared" si="3"/>
        <v>0.37481502955364127</v>
      </c>
      <c r="X107" s="34">
        <v>2</v>
      </c>
      <c r="Y107" s="37">
        <f t="shared" si="4"/>
        <v>0.24293252051043138</v>
      </c>
      <c r="Z107" s="30">
        <f t="shared" si="5"/>
        <v>0.37481502955364127</v>
      </c>
    </row>
    <row r="108" spans="10:27" ht="12.75" customHeight="1" x14ac:dyDescent="0.2">
      <c r="J108" s="34">
        <v>3</v>
      </c>
      <c r="K108" s="37">
        <f t="shared" si="2"/>
        <v>0.85527936325825316</v>
      </c>
      <c r="L108" s="30">
        <f t="shared" si="3"/>
        <v>0.14128008318834462</v>
      </c>
      <c r="X108" s="34">
        <v>3</v>
      </c>
      <c r="Y108" s="37">
        <f t="shared" si="4"/>
        <v>0.85527919116735696</v>
      </c>
      <c r="Z108" s="30">
        <f t="shared" si="5"/>
        <v>0.14128005476135672</v>
      </c>
    </row>
    <row r="109" spans="10:27" ht="12.75" customHeight="1" x14ac:dyDescent="0.2">
      <c r="J109" s="34">
        <v>4</v>
      </c>
      <c r="K109" s="37">
        <f t="shared" si="2"/>
        <v>0.72153269495108174</v>
      </c>
      <c r="L109" s="30">
        <f t="shared" si="3"/>
        <v>-0.18311470418853781</v>
      </c>
      <c r="X109" s="34">
        <v>4</v>
      </c>
      <c r="Y109" s="37">
        <f t="shared" si="4"/>
        <v>0.72153269495108174</v>
      </c>
      <c r="Z109" s="30">
        <f t="shared" si="5"/>
        <v>-0.18311470418853781</v>
      </c>
    </row>
    <row r="110" spans="10:27" ht="12.75" customHeight="1" x14ac:dyDescent="0.2">
      <c r="J110" s="34">
        <v>5</v>
      </c>
      <c r="K110" s="37">
        <f t="shared" si="2"/>
        <v>0.10288737347197416</v>
      </c>
      <c r="L110" s="30">
        <f t="shared" si="3"/>
        <v>7.5705166335482618E-2</v>
      </c>
      <c r="X110" s="34">
        <v>5</v>
      </c>
      <c r="Y110" s="37">
        <f t="shared" si="4"/>
        <v>0.1028873928413499</v>
      </c>
      <c r="Z110" s="30">
        <f t="shared" si="5"/>
        <v>7.570518570485836E-2</v>
      </c>
    </row>
    <row r="111" spans="10:27" ht="12.75" customHeight="1" x14ac:dyDescent="0.2">
      <c r="J111" s="34">
        <v>6</v>
      </c>
      <c r="K111" s="37">
        <f t="shared" si="2"/>
        <v>0.19177841929556333</v>
      </c>
      <c r="L111" s="30">
        <f t="shared" si="3"/>
        <v>0.32789696948451641</v>
      </c>
      <c r="X111" s="34">
        <v>6</v>
      </c>
      <c r="Y111" s="37">
        <f t="shared" si="4"/>
        <v>0.19177841929556333</v>
      </c>
      <c r="Z111" s="30">
        <f t="shared" si="5"/>
        <v>0.32789696948451641</v>
      </c>
    </row>
    <row r="112" spans="10:27" ht="12.75" customHeight="1" thickBot="1" x14ac:dyDescent="0.25">
      <c r="J112" s="35">
        <v>7</v>
      </c>
      <c r="K112" s="38">
        <f t="shared" si="2"/>
        <v>0.82355613750085566</v>
      </c>
      <c r="L112" s="32">
        <f t="shared" si="3"/>
        <v>8.2588793035801036E-2</v>
      </c>
      <c r="X112" s="35">
        <v>7</v>
      </c>
      <c r="Y112" s="38">
        <f t="shared" si="4"/>
        <v>0.82355596562562794</v>
      </c>
      <c r="Z112" s="32">
        <f t="shared" si="5"/>
        <v>8.2588775799614031E-2</v>
      </c>
    </row>
    <row r="113" ht="12.75" customHeight="1" thickTop="1" x14ac:dyDescent="0.2"/>
  </sheetData>
  <mergeCells count="18">
    <mergeCell ref="J56:M56"/>
    <mergeCell ref="J67:M67"/>
    <mergeCell ref="X67:AA67"/>
    <mergeCell ref="X92:AA92"/>
    <mergeCell ref="X104:Z104"/>
    <mergeCell ref="J2:M2"/>
    <mergeCell ref="F74:H74"/>
    <mergeCell ref="J104:L104"/>
    <mergeCell ref="Q31:T31"/>
    <mergeCell ref="Q56:T56"/>
    <mergeCell ref="J74:M74"/>
    <mergeCell ref="J85:M85"/>
    <mergeCell ref="J92:M92"/>
    <mergeCell ref="J13:M13"/>
    <mergeCell ref="J20:M20"/>
    <mergeCell ref="J31:M31"/>
    <mergeCell ref="J38:M38"/>
    <mergeCell ref="J49:M49"/>
  </mergeCells>
  <pageMargins left="0.75" right="0.75" top="1" bottom="1" header="0.5" footer="0.5"/>
  <pageSetup paperSize="9" orientation="portrait" horizontalDpi="300" verticalDpi="3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9"/>
  <sheetViews>
    <sheetView workbookViewId="0">
      <selection activeCell="A2" sqref="A2:A9"/>
    </sheetView>
  </sheetViews>
  <sheetFormatPr defaultRowHeight="12.75" x14ac:dyDescent="0.2"/>
  <cols>
    <col min="1" max="1" width="49" customWidth="1"/>
  </cols>
  <sheetData>
    <row r="2" spans="1:1" x14ac:dyDescent="0.2">
      <c r="A2" t="s">
        <v>41</v>
      </c>
    </row>
    <row r="3" spans="1:1" x14ac:dyDescent="0.2">
      <c r="A3" t="s">
        <v>42</v>
      </c>
    </row>
    <row r="4" spans="1:1" x14ac:dyDescent="0.2">
      <c r="A4" t="s">
        <v>43</v>
      </c>
    </row>
    <row r="5" spans="1:1" x14ac:dyDescent="0.2">
      <c r="A5" t="s">
        <v>44</v>
      </c>
    </row>
    <row r="6" spans="1:1" x14ac:dyDescent="0.2">
      <c r="A6" t="s">
        <v>45</v>
      </c>
    </row>
    <row r="7" spans="1:1" x14ac:dyDescent="0.2">
      <c r="A7" t="s">
        <v>46</v>
      </c>
    </row>
    <row r="8" spans="1:1" x14ac:dyDescent="0.2">
      <c r="A8" t="s">
        <v>47</v>
      </c>
    </row>
    <row r="9" spans="1:1" x14ac:dyDescent="0.2">
      <c r="A9" t="s">
        <v>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Assignment generation</vt:lpstr>
      <vt:lpstr>Map of Assignment</vt:lpstr>
      <vt:lpstr>Assignment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</dc:creator>
  <cp:lastModifiedBy>Ian O Regan</cp:lastModifiedBy>
  <dcterms:created xsi:type="dcterms:W3CDTF">2011-10-19T09:55:01Z</dcterms:created>
  <dcterms:modified xsi:type="dcterms:W3CDTF">2019-09-26T08:01:52Z</dcterms:modified>
</cp:coreProperties>
</file>