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Year 3\computer graphics\assignment 1\"/>
    </mc:Choice>
  </mc:AlternateContent>
  <bookViews>
    <workbookView xWindow="0" yWindow="0" windowWidth="28800" windowHeight="12300" activeTab="1"/>
  </bookViews>
  <sheets>
    <sheet name="Assignment generation" sheetId="1" r:id="rId1"/>
    <sheet name="Map of Assignmen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2" i="3" l="1"/>
  <c r="H33" i="3"/>
  <c r="H34" i="3"/>
  <c r="H35" i="3"/>
  <c r="H36" i="3"/>
  <c r="H37" i="3"/>
  <c r="H38" i="3"/>
  <c r="H39" i="3"/>
  <c r="G33" i="3"/>
  <c r="G34" i="3"/>
  <c r="G35" i="3"/>
  <c r="G36" i="3"/>
  <c r="G37" i="3"/>
  <c r="G38" i="3"/>
  <c r="G39" i="3"/>
  <c r="H32" i="3"/>
  <c r="F2" i="3"/>
  <c r="F3" i="3"/>
  <c r="F4" i="3"/>
  <c r="F5" i="3"/>
  <c r="F6" i="3"/>
  <c r="F7" i="3"/>
  <c r="F8" i="3"/>
  <c r="F1" i="3"/>
  <c r="E2" i="3"/>
  <c r="E3" i="3"/>
  <c r="E4" i="3"/>
  <c r="E5" i="3"/>
  <c r="E6" i="3"/>
  <c r="E7" i="3"/>
  <c r="E8" i="3"/>
  <c r="E1" i="3"/>
  <c r="D13" i="1" l="1"/>
  <c r="E12" i="1"/>
  <c r="C12" i="1"/>
  <c r="E11" i="1"/>
  <c r="D11" i="1"/>
  <c r="E9" i="1"/>
  <c r="C13" i="1" s="1"/>
  <c r="D9" i="1"/>
  <c r="C9" i="1"/>
  <c r="D8" i="1"/>
  <c r="C8" i="1"/>
  <c r="D12" i="1" s="1"/>
  <c r="C7" i="1"/>
  <c r="E13" i="1" s="1"/>
  <c r="C6" i="1"/>
  <c r="C11" i="1" l="1"/>
</calcChain>
</file>

<file path=xl/sharedStrings.xml><?xml version="1.0" encoding="utf-8"?>
<sst xmlns="http://schemas.openxmlformats.org/spreadsheetml/2006/main" count="57" uniqueCount="54">
  <si>
    <t>Graphics Assignment No 1.</t>
  </si>
  <si>
    <t>Due Friday 17th October. To be e-mailed to robert.sheehy@ittralee.ie before midnight. Late submissions get no marks.</t>
  </si>
  <si>
    <t>Name</t>
  </si>
  <si>
    <t>t-number</t>
  </si>
  <si>
    <t>1st Transformation a rotation by</t>
  </si>
  <si>
    <t>rotation angle (degrees)</t>
  </si>
  <si>
    <t>Vertices of cube</t>
  </si>
  <si>
    <t>V0: 1,  1,  1
V1: -1,  1,  1
V2: -1,  -1,  1
V3: 1,  -1,  1
V4: 1,  1,  -1
V5: -1,  1,  -1
V6: -1,  -1,  -1
V7: 1,  -1,  -1</t>
  </si>
  <si>
    <t>about the axis</t>
  </si>
  <si>
    <t>rotation axis</t>
  </si>
  <si>
    <t xml:space="preserve">2nd Transformation Scale </t>
  </si>
  <si>
    <t xml:space="preserve">scale </t>
  </si>
  <si>
    <t>3rd Translation</t>
  </si>
  <si>
    <t>translation</t>
  </si>
  <si>
    <t>Rotation Matrix</t>
  </si>
  <si>
    <t>Camera setup</t>
  </si>
  <si>
    <t>0.9940, -0.0223, 0.02640, 0
0.02640, 0.98511, -0.16991, 0
-0.02223, 0.17051, 0.98511, 0
0.000, 0.000, 0.000, 1.000</t>
  </si>
  <si>
    <t>Camera position</t>
  </si>
  <si>
    <t>Camera look at</t>
  </si>
  <si>
    <t>Image after Rotation</t>
  </si>
  <si>
    <t>Camera up</t>
  </si>
  <si>
    <t>1.003575, 0.8415951, 1.133382
-0.9952338, 0.7887934, 1.177843
-0.950773, -1.191418, 0.8368289
1.048036, -1.128616, 0.7923681
0.950773, 1.181418, -0.8368289
-1.048036, 1.128616, -0.7923681
-1.003575, -0.8415951, -1.133382
0.9952338, -0.7887934, -1.177843</t>
  </si>
  <si>
    <t>Projection onto plane</t>
  </si>
  <si>
    <t>Projection</t>
  </si>
  <si>
    <t>z = -1</t>
  </si>
  <si>
    <t>Scale Matrix</t>
  </si>
  <si>
    <t>Single Matrix of transformations</t>
  </si>
  <si>
    <t>14, 0, 0, 0
0,5,0,0
0,0,2,0
0,0,0,1</t>
  </si>
  <si>
    <t>13.99166, -0.31123, 0.36961, -5
0.13200, 4.92553, -0.84956, 1
-0.04446, 0.34101, 1.97021,1</t>
  </si>
  <si>
    <t>Image after Scale</t>
  </si>
  <si>
    <t>14.05005, 4.207975, 2.266765
-13.93327, 3.943967, 2.355686
-13.31082, -5.907089, 1.673658
14.6725, -5.643081, 1.584736
13.31082, 5.907089, -1.673658
-14.6725, 5.643081, -1.584736
-14.05005, -4.207975, -2.266765
13.93327, -3.943967, -2.355686</t>
  </si>
  <si>
    <t>Translation Matrix</t>
  </si>
  <si>
    <t>1, 0, 0, -5
0, 1, 0, 1
0, 0, 1, 1
0, 0, 0, 1</t>
  </si>
  <si>
    <t>Image after translation</t>
  </si>
  <si>
    <t>=</t>
  </si>
  <si>
    <t>Image after transformations</t>
  </si>
  <si>
    <t>9.050046, 5.207975, 1.266765
-18.93327, 4.943967, 1.355686
-18.31082, -4.907089, 0.6736578
9.672497, -4.643081, 0.5847361
8.310822, 6.907089, -2.673658
-19.6725, 6.643081, -2.584736
-19.05005, -3.207975, -3.266765
8.933273, -2.943967, -3.355686</t>
  </si>
  <si>
    <t>9.050045, 5.207975, 1.266765
-18.93327, 4.943967, 1.355686
-18.31082, -4.907089, 0.6736577
9.672496,  -4.643081, 0.5847362
8.310822, 6.907089, -2.673658
-19.6725, 6.643081, -2.584736
-19.05005, -3.207975, -3.266765
8.933273, -2.943967, -3.355686</t>
  </si>
  <si>
    <t>Viewing Matrix</t>
  </si>
  <si>
    <t>Single Matrix for everything</t>
  </si>
  <si>
    <t>-0.67545, -0.68789, -0.26567, -16.00000
-0.73522, 0.65596, 0.17079, -5.00000
 0.05679, 0.31068, -0.94882, -52.00000
0.00000, 0.00000, 0.00000, 1.00000</t>
  </si>
  <si>
    <t>-6.80686, -2.33472, -0.13477, -9.31785
-10.20795, 3.51801, -0.49253, -0.83875
-0.87947, -1.19142, 2.11655, 49.12458
-0.87772, -1.18904, 2.11232, 51.02443</t>
  </si>
  <si>
    <t>Image after Viewing Matrix</t>
  </si>
  <si>
    <t>Projection by hand i.e. division</t>
  </si>
  <si>
    <t>Projection matrix</t>
  </si>
  <si>
    <t>Final Image</t>
  </si>
  <si>
    <t>Should be equal (ish)   :-)</t>
  </si>
  <si>
    <t>-18.59419, -8.021203, 49.17023
-4.980478, 12.3947, 50.92918
-0.3110432, 5.358679, 53.31202
-13.92476, -15.05722, 51.55307
-18.32466, -7.036134, 44.93713
-4.710944, 13.37977, 46.69608
-0.04150917, 6.343749, 49.07892
-13.65523, -14.07215, 47.31997</t>
  </si>
  <si>
    <t>-18.59419, 8.021203, 49.17023
-4.980478, 12.3947, 50.92918
-0.3110431, 5.358679, 53.31202
-13.942476, -15.05722, 51.55307
-18.32466, -7.036134, 44.93713
-4.710944, 13.37977, 46.69608
-0.04150926, 6.343749, 49.07892
-13.65523, -14.07215, 47.31997</t>
  </si>
  <si>
    <t>Final Image on graph paper, or excell chart</t>
  </si>
  <si>
    <t>0.7142857, 0.0, 0.0, 0.0
0.0, 1.0, 0.0, 0.0
0.0, 0.0, -1.00200, -2.002002
0.0, 0.0, -1.0, 0.0</t>
  </si>
  <si>
    <t>use -z</t>
  </si>
  <si>
    <t>-26.03187, -8.021203, -51.06999
-6.972669. 12.3947, -52.82542
-0.4354605, 5.358679, -55.20351
-19.49466, -15.05722, -53.44807
-25.65452, -7.036134, -46.84535
-6.595321, 13.37977, -48.60078
-0.05811283, 6.343749, -50.97886
-19.11732, -14.07215, -49.22343</t>
  </si>
  <si>
    <t>see graph on the bottom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</si>
</sst>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5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quotePrefix="1" applyFont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Sheet3!$E$1:$E$8</c:f>
              <c:numCache>
                <c:formatCode>General</c:formatCode>
                <c:ptCount val="8"/>
                <c:pt idx="0">
                  <c:v>-0.3781595083041101</c:v>
                </c:pt>
                <c:pt idx="1">
                  <c:v>-9.7792228345321863E-2</c:v>
                </c:pt>
                <c:pt idx="2">
                  <c:v>-5.834391568730655E-3</c:v>
                </c:pt>
                <c:pt idx="3">
                  <c:v>-0.27010534969110472</c:v>
                </c:pt>
                <c:pt idx="4">
                  <c:v>-0.4077843867643528</c:v>
                </c:pt>
                <c:pt idx="5">
                  <c:v>-0.10088521349115384</c:v>
                </c:pt>
                <c:pt idx="6">
                  <c:v>-8.4576372096207501E-4</c:v>
                </c:pt>
                <c:pt idx="7">
                  <c:v>-0.2885722455022689</c:v>
                </c:pt>
              </c:numCache>
            </c:numRef>
          </c:xVal>
          <c:yVal>
            <c:numRef>
              <c:f>Sheet3!$F$1:$F$8</c:f>
              <c:numCache>
                <c:formatCode>General</c:formatCode>
                <c:ptCount val="8"/>
                <c:pt idx="0">
                  <c:v>-0.16313128899336043</c:v>
                </c:pt>
                <c:pt idx="1">
                  <c:v>0.24337128538099376</c:v>
                </c:pt>
                <c:pt idx="2">
                  <c:v>0.10051539971661176</c:v>
                </c:pt>
                <c:pt idx="3">
                  <c:v>-0.2920722277063228</c:v>
                </c:pt>
                <c:pt idx="4">
                  <c:v>-0.15657728920382763</c:v>
                </c:pt>
                <c:pt idx="5">
                  <c:v>0.28652876215733741</c:v>
                </c:pt>
                <c:pt idx="6">
                  <c:v>0.1292560838747063</c:v>
                </c:pt>
                <c:pt idx="7">
                  <c:v>-0.29738290197563527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D-42A8-882A-0F2226F8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15903"/>
        <c:axId val="1365220063"/>
      </c:scatterChart>
      <c:valAx>
        <c:axId val="13652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20063"/>
        <c:crosses val="autoZero"/>
        <c:crossBetween val="midCat"/>
      </c:valAx>
      <c:valAx>
        <c:axId val="13652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Projection</a:t>
            </a:r>
            <a:r>
              <a:rPr lang="en-IE" baseline="0"/>
              <a:t> By Hand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Sheet3!$G$32:$G$39</c:f>
              <c:numCache>
                <c:formatCode>General</c:formatCode>
                <c:ptCount val="8"/>
                <c:pt idx="0">
                  <c:v>-0.50972929503217057</c:v>
                </c:pt>
                <c:pt idx="1">
                  <c:v>-0.13199457761055189</c:v>
                </c:pt>
                <c:pt idx="2">
                  <c:v>7.888275582476548E-3</c:v>
                </c:pt>
                <c:pt idx="3">
                  <c:v>-0.36474020483807928</c:v>
                </c:pt>
                <c:pt idx="4">
                  <c:v>-0.54764282901077699</c:v>
                </c:pt>
                <c:pt idx="5">
                  <c:v>-0.1357040154499578</c:v>
                </c:pt>
                <c:pt idx="6">
                  <c:v>-1.1399397711129673E-3</c:v>
                </c:pt>
                <c:pt idx="7">
                  <c:v>-0.38837846123279096</c:v>
                </c:pt>
              </c:numCache>
            </c:numRef>
          </c:xVal>
          <c:yVal>
            <c:numRef>
              <c:f>Sheet3!$H$32:$H$39</c:f>
              <c:numCache>
                <c:formatCode>General</c:formatCode>
                <c:ptCount val="8"/>
                <c:pt idx="0">
                  <c:v>-0.157062944402378</c:v>
                </c:pt>
                <c:pt idx="1">
                  <c:v>0.23463514345934211</c:v>
                </c:pt>
                <c:pt idx="2">
                  <c:v>9.7071345644507034E-2</c:v>
                </c:pt>
                <c:pt idx="3">
                  <c:v>-0.28171681409637428</c:v>
                </c:pt>
                <c:pt idx="4">
                  <c:v>-0.15019919799937451</c:v>
                </c:pt>
                <c:pt idx="5">
                  <c:v>0.27529949107812673</c:v>
                </c:pt>
                <c:pt idx="6">
                  <c:v>0.12443881640350531</c:v>
                </c:pt>
                <c:pt idx="7">
                  <c:v>-0.28588316580132672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0-4D61-9543-AED40365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58847"/>
        <c:axId val="1263445951"/>
      </c:scatterChart>
      <c:valAx>
        <c:axId val="12634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5951"/>
        <c:crosses val="autoZero"/>
        <c:crossBetween val="midCat"/>
      </c:valAx>
      <c:valAx>
        <c:axId val="12634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Sheet3!$E$1:$E$8</c:f>
              <c:numCache>
                <c:formatCode>General</c:formatCode>
                <c:ptCount val="8"/>
                <c:pt idx="0">
                  <c:v>-0.3781595083041101</c:v>
                </c:pt>
                <c:pt idx="1">
                  <c:v>-9.7792228345321863E-2</c:v>
                </c:pt>
                <c:pt idx="2">
                  <c:v>-5.834391568730655E-3</c:v>
                </c:pt>
                <c:pt idx="3">
                  <c:v>-0.27010534969110472</c:v>
                </c:pt>
                <c:pt idx="4">
                  <c:v>-0.4077843867643528</c:v>
                </c:pt>
                <c:pt idx="5">
                  <c:v>-0.10088521349115384</c:v>
                </c:pt>
                <c:pt idx="6">
                  <c:v>-8.4576372096207501E-4</c:v>
                </c:pt>
                <c:pt idx="7">
                  <c:v>-0.2885722455022689</c:v>
                </c:pt>
              </c:numCache>
            </c:numRef>
          </c:xVal>
          <c:yVal>
            <c:numRef>
              <c:f>Sheet3!$F$1:$F$8</c:f>
              <c:numCache>
                <c:formatCode>General</c:formatCode>
                <c:ptCount val="8"/>
                <c:pt idx="0">
                  <c:v>-0.16313128899336043</c:v>
                </c:pt>
                <c:pt idx="1">
                  <c:v>0.24337128538099376</c:v>
                </c:pt>
                <c:pt idx="2">
                  <c:v>0.10051539971661176</c:v>
                </c:pt>
                <c:pt idx="3">
                  <c:v>-0.2920722277063228</c:v>
                </c:pt>
                <c:pt idx="4">
                  <c:v>-0.15657728920382763</c:v>
                </c:pt>
                <c:pt idx="5">
                  <c:v>0.28652876215733741</c:v>
                </c:pt>
                <c:pt idx="6">
                  <c:v>0.1292560838747063</c:v>
                </c:pt>
                <c:pt idx="7">
                  <c:v>-0.29738290197563527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1-46C1-B784-32DE734E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15903"/>
        <c:axId val="1365220063"/>
      </c:scatterChart>
      <c:valAx>
        <c:axId val="13652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20063"/>
        <c:crosses val="autoZero"/>
        <c:crossBetween val="midCat"/>
      </c:valAx>
      <c:valAx>
        <c:axId val="13652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Sheet3!$G$32:$G$39</c:f>
              <c:numCache>
                <c:formatCode>General</c:formatCode>
                <c:ptCount val="8"/>
                <c:pt idx="0">
                  <c:v>-0.50972929503217057</c:v>
                </c:pt>
                <c:pt idx="1">
                  <c:v>-0.13199457761055189</c:v>
                </c:pt>
                <c:pt idx="2">
                  <c:v>7.888275582476548E-3</c:v>
                </c:pt>
                <c:pt idx="3">
                  <c:v>-0.36474020483807928</c:v>
                </c:pt>
                <c:pt idx="4">
                  <c:v>-0.54764282901077699</c:v>
                </c:pt>
                <c:pt idx="5">
                  <c:v>-0.1357040154499578</c:v>
                </c:pt>
                <c:pt idx="6">
                  <c:v>-1.1399397711129673E-3</c:v>
                </c:pt>
                <c:pt idx="7">
                  <c:v>-0.38837846123279096</c:v>
                </c:pt>
              </c:numCache>
            </c:numRef>
          </c:xVal>
          <c:yVal>
            <c:numRef>
              <c:f>Sheet3!$H$32:$H$39</c:f>
              <c:numCache>
                <c:formatCode>General</c:formatCode>
                <c:ptCount val="8"/>
                <c:pt idx="0">
                  <c:v>-0.157062944402378</c:v>
                </c:pt>
                <c:pt idx="1">
                  <c:v>0.23463514345934211</c:v>
                </c:pt>
                <c:pt idx="2">
                  <c:v>9.7071345644507034E-2</c:v>
                </c:pt>
                <c:pt idx="3">
                  <c:v>-0.28171681409637428</c:v>
                </c:pt>
                <c:pt idx="4">
                  <c:v>-0.15019919799937451</c:v>
                </c:pt>
                <c:pt idx="5">
                  <c:v>0.27529949107812673</c:v>
                </c:pt>
                <c:pt idx="6">
                  <c:v>0.12443881640350531</c:v>
                </c:pt>
                <c:pt idx="7">
                  <c:v>-0.28588316580132672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C-4C53-808F-473A882F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58847"/>
        <c:axId val="1263445951"/>
      </c:scatterChart>
      <c:valAx>
        <c:axId val="12634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5951"/>
        <c:crosses val="autoZero"/>
        <c:crossBetween val="midCat"/>
      </c:valAx>
      <c:valAx>
        <c:axId val="12634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35</xdr:row>
      <xdr:rowOff>0</xdr:rowOff>
    </xdr:from>
    <xdr:to>
      <xdr:col>5</xdr:col>
      <xdr:colOff>295275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838199</xdr:colOff>
      <xdr:row>35</xdr:row>
      <xdr:rowOff>38100</xdr:rowOff>
    </xdr:from>
    <xdr:to>
      <xdr:col>9</xdr:col>
      <xdr:colOff>447674</xdr:colOff>
      <xdr:row>44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32</xdr:row>
      <xdr:rowOff>85725</xdr:rowOff>
    </xdr:from>
    <xdr:to>
      <xdr:col>2</xdr:col>
      <xdr:colOff>19050</xdr:colOff>
      <xdr:row>32</xdr:row>
      <xdr:rowOff>1400766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1238250" cy="1315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0</xdr:rowOff>
    </xdr:from>
    <xdr:to>
      <xdr:col>14</xdr:col>
      <xdr:colOff>238125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24</xdr:row>
      <xdr:rowOff>123825</xdr:rowOff>
    </xdr:from>
    <xdr:to>
      <xdr:col>14</xdr:col>
      <xdr:colOff>47625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F1"/>
    </sheetView>
  </sheetViews>
  <sheetFormatPr defaultColWidth="14.42578125" defaultRowHeight="15" customHeight="1" x14ac:dyDescent="0.2"/>
  <cols>
    <col min="1" max="1" width="46.7109375" customWidth="1"/>
    <col min="2" max="2" width="22.5703125" customWidth="1"/>
    <col min="3" max="3" width="10.85546875" customWidth="1"/>
    <col min="4" max="26" width="9.140625" customWidth="1"/>
  </cols>
  <sheetData>
    <row r="1" spans="1:6" ht="12.75" customHeight="1" x14ac:dyDescent="0.2">
      <c r="A1" s="28" t="s">
        <v>0</v>
      </c>
      <c r="B1" s="29"/>
      <c r="C1" s="29"/>
      <c r="D1" s="29"/>
      <c r="E1" s="29"/>
      <c r="F1" s="29"/>
    </row>
    <row r="2" spans="1:6" ht="12.75" customHeight="1" x14ac:dyDescent="0.2">
      <c r="A2" s="30" t="s">
        <v>1</v>
      </c>
      <c r="B2" s="29"/>
      <c r="C2" s="29"/>
      <c r="D2" s="29"/>
      <c r="E2" s="29"/>
      <c r="F2" s="29"/>
    </row>
    <row r="3" spans="1:6" ht="12.75" customHeight="1" x14ac:dyDescent="0.2">
      <c r="A3" s="2" t="s">
        <v>2</v>
      </c>
    </row>
    <row r="4" spans="1:6" ht="12.75" customHeight="1" x14ac:dyDescent="0.2">
      <c r="B4" s="2" t="s">
        <v>3</v>
      </c>
      <c r="C4" s="4">
        <v>199360</v>
      </c>
    </row>
    <row r="5" spans="1:6" ht="12.75" customHeight="1" x14ac:dyDescent="0.2"/>
    <row r="6" spans="1:6" ht="12.75" customHeight="1" x14ac:dyDescent="0.2">
      <c r="A6" s="2" t="s">
        <v>4</v>
      </c>
      <c r="B6" s="2" t="s">
        <v>5</v>
      </c>
      <c r="C6" s="4">
        <f>MOD(C4,100)-50</f>
        <v>10</v>
      </c>
    </row>
    <row r="7" spans="1:6" ht="12.75" customHeight="1" x14ac:dyDescent="0.2">
      <c r="A7" s="2" t="s">
        <v>8</v>
      </c>
      <c r="B7" s="2" t="s">
        <v>9</v>
      </c>
      <c r="C7" s="4">
        <f>INT((C4/10000))-5</f>
        <v>14</v>
      </c>
      <c r="D7" s="4">
        <v>2</v>
      </c>
      <c r="E7" s="4">
        <v>2</v>
      </c>
    </row>
    <row r="8" spans="1:6" ht="12.75" customHeight="1" x14ac:dyDescent="0.2">
      <c r="A8" s="2" t="s">
        <v>10</v>
      </c>
      <c r="B8" s="2" t="s">
        <v>11</v>
      </c>
      <c r="C8" s="4">
        <f>INT((C4/10000))-5</f>
        <v>14</v>
      </c>
      <c r="D8" s="4">
        <f>MOD(INT((C4/1000)),10)-4</f>
        <v>5</v>
      </c>
      <c r="E8" s="4">
        <v>2</v>
      </c>
    </row>
    <row r="9" spans="1:6" ht="12.75" customHeight="1" x14ac:dyDescent="0.2">
      <c r="A9" s="2" t="s">
        <v>12</v>
      </c>
      <c r="B9" s="2" t="s">
        <v>13</v>
      </c>
      <c r="C9" s="4">
        <f>MOD(C4,10)-5</f>
        <v>-5</v>
      </c>
      <c r="D9" s="4">
        <f>MOD(INT((C4/10)),10)-5</f>
        <v>1</v>
      </c>
      <c r="E9" s="4">
        <f>MOD(INT((C4/100)),10)-4</f>
        <v>-1</v>
      </c>
    </row>
    <row r="10" spans="1:6" ht="12.75" customHeight="1" x14ac:dyDescent="0.2"/>
    <row r="11" spans="1:6" ht="12.75" customHeight="1" x14ac:dyDescent="0.2">
      <c r="A11" s="13" t="s">
        <v>15</v>
      </c>
      <c r="B11" s="2" t="s">
        <v>17</v>
      </c>
      <c r="C11" s="4">
        <f>2+C7</f>
        <v>16</v>
      </c>
      <c r="D11" s="4">
        <f>3+D7</f>
        <v>5</v>
      </c>
      <c r="E11" s="4">
        <f>E7+50</f>
        <v>52</v>
      </c>
    </row>
    <row r="12" spans="1:6" ht="12.75" customHeight="1" x14ac:dyDescent="0.2">
      <c r="A12" s="13"/>
      <c r="B12" s="2" t="s">
        <v>18</v>
      </c>
      <c r="C12" s="4">
        <f>D7</f>
        <v>2</v>
      </c>
      <c r="D12" s="4">
        <f>C8</f>
        <v>14</v>
      </c>
      <c r="E12" s="4">
        <f>E8</f>
        <v>2</v>
      </c>
    </row>
    <row r="13" spans="1:6" ht="12.75" customHeight="1" x14ac:dyDescent="0.2">
      <c r="A13" s="13"/>
      <c r="B13" s="2" t="s">
        <v>20</v>
      </c>
      <c r="C13" s="4">
        <f>E9</f>
        <v>-1</v>
      </c>
      <c r="D13" s="4">
        <f>D7</f>
        <v>2</v>
      </c>
      <c r="E13" s="4">
        <f>C7</f>
        <v>14</v>
      </c>
    </row>
    <row r="14" spans="1:6" ht="12.75" customHeight="1" x14ac:dyDescent="0.2"/>
    <row r="15" spans="1:6" ht="12.75" customHeight="1" x14ac:dyDescent="0.2">
      <c r="A15" s="2" t="s">
        <v>22</v>
      </c>
      <c r="B15" s="2" t="s">
        <v>23</v>
      </c>
      <c r="C15" s="2" t="s">
        <v>24</v>
      </c>
    </row>
    <row r="16" spans="1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F1"/>
    <mergeCell ref="A2:F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A30" sqref="A30:B30"/>
    </sheetView>
  </sheetViews>
  <sheetFormatPr defaultColWidth="14.42578125" defaultRowHeight="1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  <col min="14" max="26" width="9.140625" customWidth="1"/>
  </cols>
  <sheetData>
    <row r="1" spans="3:13" ht="12.75" customHeight="1" x14ac:dyDescent="0.2">
      <c r="D1" s="1"/>
      <c r="E1" s="1"/>
    </row>
    <row r="2" spans="3:13" ht="12.75" customHeight="1" x14ac:dyDescent="0.2">
      <c r="C2" s="3"/>
      <c r="D2" s="31" t="s">
        <v>6</v>
      </c>
      <c r="E2" s="32"/>
      <c r="F2" s="6"/>
      <c r="G2" s="1"/>
      <c r="H2" s="1"/>
      <c r="I2" s="1"/>
      <c r="J2" s="1"/>
      <c r="K2" s="1"/>
      <c r="L2" s="1"/>
    </row>
    <row r="3" spans="3:13" ht="111" customHeight="1" x14ac:dyDescent="0.2">
      <c r="C3" s="3"/>
      <c r="D3" s="39" t="s">
        <v>7</v>
      </c>
      <c r="E3" s="36"/>
      <c r="F3" s="5"/>
      <c r="G3" s="7"/>
      <c r="H3" s="8"/>
      <c r="I3" s="5"/>
      <c r="J3" s="7"/>
      <c r="K3" s="7"/>
      <c r="L3" s="8"/>
      <c r="M3" s="9"/>
    </row>
    <row r="4" spans="3:13" ht="12.75" customHeight="1" x14ac:dyDescent="0.2">
      <c r="D4" s="10"/>
      <c r="E4" s="11"/>
      <c r="H4" s="12"/>
      <c r="I4" s="9"/>
      <c r="L4" s="12"/>
      <c r="M4" s="9"/>
    </row>
    <row r="5" spans="3:13" ht="12.75" customHeight="1" x14ac:dyDescent="0.2">
      <c r="C5" s="3"/>
      <c r="D5" s="31" t="s">
        <v>14</v>
      </c>
      <c r="E5" s="32"/>
      <c r="F5" s="6"/>
      <c r="H5" s="12"/>
      <c r="I5" s="9"/>
      <c r="L5" s="12"/>
      <c r="M5" s="9"/>
    </row>
    <row r="6" spans="3:13" ht="70.5" customHeight="1" x14ac:dyDescent="0.2">
      <c r="C6" s="3"/>
      <c r="D6" s="39" t="s">
        <v>16</v>
      </c>
      <c r="E6" s="36"/>
      <c r="F6" s="14"/>
      <c r="G6" s="9"/>
      <c r="H6" s="12"/>
      <c r="I6" s="9"/>
      <c r="L6" s="12"/>
      <c r="M6" s="9"/>
    </row>
    <row r="7" spans="3:13" ht="12.75" customHeight="1" x14ac:dyDescent="0.2">
      <c r="D7" s="10"/>
      <c r="E7" s="11"/>
      <c r="F7" s="12"/>
      <c r="G7" s="9"/>
      <c r="H7" s="12"/>
      <c r="I7" s="9"/>
      <c r="L7" s="12"/>
      <c r="M7" s="9"/>
    </row>
    <row r="8" spans="3:13" ht="18.75" customHeight="1" x14ac:dyDescent="0.2">
      <c r="C8" s="3"/>
      <c r="D8" s="31" t="s">
        <v>19</v>
      </c>
      <c r="E8" s="32"/>
      <c r="F8" s="15"/>
      <c r="G8" s="9"/>
      <c r="H8" s="12"/>
      <c r="I8" s="9"/>
      <c r="L8" s="12"/>
      <c r="M8" s="9"/>
    </row>
    <row r="9" spans="3:13" ht="124.5" customHeight="1" x14ac:dyDescent="0.2">
      <c r="C9" s="3"/>
      <c r="D9" s="39" t="s">
        <v>21</v>
      </c>
      <c r="E9" s="36"/>
      <c r="F9" s="15"/>
      <c r="G9" s="9"/>
      <c r="H9" s="12"/>
      <c r="I9" s="9"/>
      <c r="L9" s="12"/>
      <c r="M9" s="9"/>
    </row>
    <row r="10" spans="3:13" ht="12.75" customHeight="1" x14ac:dyDescent="0.2">
      <c r="D10" s="10"/>
      <c r="E10" s="11"/>
      <c r="F10" s="12"/>
      <c r="G10" s="9"/>
      <c r="H10" s="16"/>
      <c r="I10" s="6"/>
      <c r="L10" s="12"/>
      <c r="M10" s="9"/>
    </row>
    <row r="11" spans="3:13" ht="12.75" customHeight="1" x14ac:dyDescent="0.2">
      <c r="C11" s="3"/>
      <c r="D11" s="31" t="s">
        <v>25</v>
      </c>
      <c r="E11" s="32"/>
      <c r="F11" s="17"/>
      <c r="G11" s="18"/>
      <c r="H11" s="37" t="s">
        <v>26</v>
      </c>
      <c r="I11" s="32"/>
      <c r="J11" s="6"/>
      <c r="L11" s="12"/>
      <c r="M11" s="9"/>
    </row>
    <row r="12" spans="3:13" ht="58.5" customHeight="1" x14ac:dyDescent="0.2">
      <c r="C12" s="3"/>
      <c r="D12" s="39" t="s">
        <v>27</v>
      </c>
      <c r="E12" s="36"/>
      <c r="F12" s="14"/>
      <c r="G12" s="14"/>
      <c r="H12" s="39" t="s">
        <v>28</v>
      </c>
      <c r="I12" s="36"/>
      <c r="J12" s="14"/>
      <c r="K12" s="9"/>
      <c r="L12" s="12"/>
      <c r="M12" s="9"/>
    </row>
    <row r="13" spans="3:13" ht="12.75" customHeight="1" x14ac:dyDescent="0.2">
      <c r="D13" s="10"/>
      <c r="E13" s="11"/>
      <c r="F13" s="12"/>
      <c r="G13" s="9"/>
      <c r="H13" s="8"/>
      <c r="I13" s="19"/>
      <c r="J13" s="12"/>
      <c r="K13" s="9"/>
      <c r="L13" s="12"/>
      <c r="M13" s="9"/>
    </row>
    <row r="14" spans="3:13" ht="12.75" customHeight="1" x14ac:dyDescent="0.2">
      <c r="C14" s="3"/>
      <c r="D14" s="31" t="s">
        <v>29</v>
      </c>
      <c r="E14" s="32"/>
      <c r="F14" s="15"/>
      <c r="G14" s="9"/>
      <c r="H14" s="12"/>
      <c r="I14" s="9"/>
      <c r="J14" s="12"/>
      <c r="K14" s="9"/>
      <c r="L14" s="12"/>
      <c r="M14" s="9"/>
    </row>
    <row r="15" spans="3:13" ht="121.5" customHeight="1" x14ac:dyDescent="0.2">
      <c r="C15" s="3"/>
      <c r="D15" s="39" t="s">
        <v>30</v>
      </c>
      <c r="E15" s="36"/>
      <c r="F15" s="15"/>
      <c r="G15" s="9"/>
      <c r="H15" s="12"/>
      <c r="I15" s="9"/>
      <c r="J15" s="12"/>
      <c r="K15" s="9"/>
      <c r="L15" s="12"/>
      <c r="M15" s="9"/>
    </row>
    <row r="16" spans="3:13" ht="12.75" customHeight="1" x14ac:dyDescent="0.2">
      <c r="D16" s="10"/>
      <c r="E16" s="11"/>
      <c r="F16" s="12"/>
      <c r="G16" s="9"/>
      <c r="H16" s="12"/>
      <c r="I16" s="9"/>
      <c r="J16" s="12"/>
      <c r="K16" s="9"/>
      <c r="L16" s="12"/>
      <c r="M16" s="9"/>
    </row>
    <row r="17" spans="1:13" ht="12.75" customHeight="1" x14ac:dyDescent="0.2">
      <c r="C17" s="3"/>
      <c r="D17" s="31" t="s">
        <v>31</v>
      </c>
      <c r="E17" s="32"/>
      <c r="F17" s="17"/>
      <c r="G17" s="9"/>
      <c r="H17" s="12"/>
      <c r="I17" s="9"/>
      <c r="J17" s="12"/>
      <c r="K17" s="9"/>
      <c r="L17" s="12"/>
      <c r="M17" s="9"/>
    </row>
    <row r="18" spans="1:13" ht="55.5" customHeight="1" x14ac:dyDescent="0.2">
      <c r="C18" s="3"/>
      <c r="D18" s="39" t="s">
        <v>32</v>
      </c>
      <c r="E18" s="36"/>
      <c r="F18" s="19"/>
      <c r="H18" s="12"/>
      <c r="I18" s="9"/>
      <c r="J18" s="12"/>
      <c r="K18" s="9"/>
      <c r="L18" s="12"/>
      <c r="M18" s="9"/>
    </row>
    <row r="19" spans="1:13" ht="12.75" customHeight="1" x14ac:dyDescent="0.2">
      <c r="D19" s="10"/>
      <c r="E19" s="11"/>
      <c r="H19" s="16"/>
      <c r="I19" s="6"/>
      <c r="J19" s="12"/>
      <c r="K19" s="9"/>
      <c r="L19" s="12"/>
      <c r="M19" s="9"/>
    </row>
    <row r="20" spans="1:13" ht="12.75" customHeight="1" x14ac:dyDescent="0.2">
      <c r="C20" s="3"/>
      <c r="D20" s="31" t="s">
        <v>33</v>
      </c>
      <c r="E20" s="32"/>
      <c r="F20" s="33" t="s">
        <v>34</v>
      </c>
      <c r="G20" s="34"/>
      <c r="H20" s="37" t="s">
        <v>35</v>
      </c>
      <c r="I20" s="32"/>
      <c r="J20" s="15"/>
      <c r="K20" s="9"/>
      <c r="L20" s="12"/>
      <c r="M20" s="9"/>
    </row>
    <row r="21" spans="1:13" ht="114" customHeight="1" x14ac:dyDescent="0.2">
      <c r="C21" s="3"/>
      <c r="D21" s="39" t="s">
        <v>36</v>
      </c>
      <c r="E21" s="36"/>
      <c r="F21" s="33"/>
      <c r="G21" s="34"/>
      <c r="H21" s="39" t="s">
        <v>37</v>
      </c>
      <c r="I21" s="36"/>
      <c r="J21" s="15"/>
      <c r="K21" s="9"/>
      <c r="L21" s="12"/>
      <c r="M21" s="9"/>
    </row>
    <row r="22" spans="1:13" ht="12.75" customHeight="1" x14ac:dyDescent="0.2">
      <c r="D22" s="10"/>
      <c r="E22" s="11"/>
      <c r="H22" s="20"/>
      <c r="I22" s="20"/>
      <c r="J22" s="12"/>
      <c r="K22" s="9"/>
      <c r="L22" s="16"/>
      <c r="M22" s="6"/>
    </row>
    <row r="23" spans="1:13" ht="12.75" customHeight="1" x14ac:dyDescent="0.2">
      <c r="C23" s="3"/>
      <c r="D23" s="31" t="s">
        <v>38</v>
      </c>
      <c r="E23" s="32"/>
      <c r="F23" s="21"/>
      <c r="G23" s="22"/>
      <c r="H23" s="22"/>
      <c r="I23" s="22"/>
      <c r="J23" s="16"/>
      <c r="K23" s="17"/>
      <c r="L23" s="37" t="s">
        <v>39</v>
      </c>
      <c r="M23" s="32"/>
    </row>
    <row r="24" spans="1:13" ht="113.25" customHeight="1" x14ac:dyDescent="0.2">
      <c r="C24" s="3"/>
      <c r="D24" s="35" t="s">
        <v>40</v>
      </c>
      <c r="E24" s="36"/>
      <c r="F24" s="5"/>
      <c r="G24" s="7"/>
      <c r="H24" s="7"/>
      <c r="I24" s="7"/>
      <c r="J24" s="8"/>
      <c r="K24" s="23"/>
      <c r="L24" s="35" t="s">
        <v>41</v>
      </c>
      <c r="M24" s="36"/>
    </row>
    <row r="25" spans="1:13" ht="12.75" customHeight="1" x14ac:dyDescent="0.2">
      <c r="D25" s="10"/>
      <c r="E25" s="11"/>
      <c r="J25" s="12"/>
      <c r="K25" s="9"/>
      <c r="L25" s="8"/>
      <c r="M25" s="19"/>
    </row>
    <row r="26" spans="1:13" ht="12.75" customHeight="1" x14ac:dyDescent="0.2">
      <c r="B26" s="1"/>
      <c r="C26" s="24"/>
      <c r="D26" s="37" t="s">
        <v>42</v>
      </c>
      <c r="E26" s="32"/>
      <c r="F26" s="9"/>
      <c r="J26" s="12"/>
      <c r="K26" s="9"/>
      <c r="L26" s="12"/>
      <c r="M26" s="9"/>
    </row>
    <row r="27" spans="1:13" ht="120" customHeight="1" x14ac:dyDescent="0.2">
      <c r="A27" s="3"/>
      <c r="B27" s="5"/>
      <c r="C27" s="8"/>
      <c r="D27" s="35" t="s">
        <v>52</v>
      </c>
      <c r="E27" s="36"/>
      <c r="F27" s="9"/>
      <c r="J27" s="12"/>
      <c r="K27" s="9"/>
      <c r="L27" s="12"/>
      <c r="M27" s="9"/>
    </row>
    <row r="28" spans="1:13" ht="15.75" customHeight="1" x14ac:dyDescent="0.2">
      <c r="A28" s="24"/>
      <c r="B28" s="21"/>
      <c r="D28" s="10"/>
      <c r="E28" s="11"/>
      <c r="J28" s="12"/>
      <c r="K28" s="9"/>
      <c r="L28" s="12"/>
      <c r="M28" s="9"/>
    </row>
    <row r="29" spans="1:13" ht="12.75" customHeight="1" x14ac:dyDescent="0.2">
      <c r="A29" s="37" t="s">
        <v>43</v>
      </c>
      <c r="B29" s="32"/>
      <c r="C29" s="25"/>
      <c r="D29" s="31" t="s">
        <v>44</v>
      </c>
      <c r="E29" s="32"/>
      <c r="F29" s="21"/>
      <c r="G29" s="22"/>
      <c r="H29" s="22"/>
      <c r="I29" s="22"/>
      <c r="J29" s="16"/>
      <c r="K29" s="9"/>
      <c r="L29" s="12"/>
      <c r="M29" s="9"/>
    </row>
    <row r="30" spans="1:13" ht="105" customHeight="1" x14ac:dyDescent="0.2">
      <c r="A30" s="39" t="s">
        <v>53</v>
      </c>
      <c r="B30" s="42"/>
      <c r="C30" s="25"/>
      <c r="D30" s="39" t="s">
        <v>50</v>
      </c>
      <c r="E30" s="42"/>
      <c r="F30" s="19"/>
      <c r="G30" s="20"/>
      <c r="H30" s="20"/>
      <c r="I30" s="20"/>
      <c r="J30" s="20"/>
      <c r="L30" s="12"/>
      <c r="M30" s="9"/>
    </row>
    <row r="31" spans="1:13" ht="12.75" customHeight="1" x14ac:dyDescent="0.2">
      <c r="A31" s="10"/>
      <c r="B31" s="11"/>
      <c r="C31" s="27"/>
      <c r="D31" s="10"/>
      <c r="E31" s="11"/>
      <c r="F31" s="27"/>
      <c r="G31" s="27"/>
      <c r="H31" s="27"/>
      <c r="L31" s="16"/>
      <c r="M31" s="6"/>
    </row>
    <row r="32" spans="1:13" ht="12.75" customHeight="1" x14ac:dyDescent="0.2">
      <c r="A32" s="31" t="s">
        <v>45</v>
      </c>
      <c r="B32" s="43"/>
      <c r="C32" s="15" t="s">
        <v>34</v>
      </c>
      <c r="D32" s="31" t="s">
        <v>45</v>
      </c>
      <c r="E32" s="32"/>
      <c r="F32" s="33" t="s">
        <v>46</v>
      </c>
      <c r="G32" s="29"/>
      <c r="H32" s="29"/>
      <c r="I32" s="29"/>
      <c r="J32" s="29"/>
      <c r="K32" s="34"/>
      <c r="L32" s="31" t="s">
        <v>45</v>
      </c>
      <c r="M32" s="32"/>
    </row>
    <row r="33" spans="1:13" ht="116.25" customHeight="1" x14ac:dyDescent="0.2">
      <c r="A33" s="38"/>
      <c r="B33" s="44"/>
      <c r="C33" s="15"/>
      <c r="D33" s="35" t="s">
        <v>47</v>
      </c>
      <c r="E33" s="36"/>
      <c r="F33" s="33"/>
      <c r="G33" s="29"/>
      <c r="H33" s="29"/>
      <c r="I33" s="29"/>
      <c r="J33" s="29"/>
      <c r="K33" s="34"/>
      <c r="L33" s="35" t="s">
        <v>48</v>
      </c>
      <c r="M33" s="36"/>
    </row>
    <row r="34" spans="1:13" ht="12.75" customHeight="1" x14ac:dyDescent="0.2">
      <c r="A34" s="20"/>
      <c r="B34" s="20"/>
      <c r="D34" s="10"/>
      <c r="E34" s="11"/>
      <c r="L34" s="20"/>
      <c r="M34" s="20"/>
    </row>
    <row r="35" spans="1:13" ht="12.75" customHeight="1" x14ac:dyDescent="0.2">
      <c r="A35" s="27"/>
      <c r="B35" s="27"/>
      <c r="C35" s="3"/>
      <c r="D35" s="37" t="s">
        <v>49</v>
      </c>
      <c r="E35" s="32"/>
      <c r="F35" s="9"/>
    </row>
    <row r="36" spans="1:13" ht="106.5" customHeight="1" x14ac:dyDescent="0.2">
      <c r="A36" s="27"/>
      <c r="B36" s="27"/>
      <c r="C36" s="3"/>
      <c r="D36" s="39"/>
      <c r="E36" s="36"/>
      <c r="F36" s="9"/>
    </row>
    <row r="37" spans="1:13" ht="12.75" customHeight="1" x14ac:dyDescent="0.2">
      <c r="A37" s="27"/>
      <c r="B37" s="27"/>
    </row>
    <row r="38" spans="1:13" ht="15.75" customHeight="1" x14ac:dyDescent="0.2">
      <c r="E38" s="26"/>
      <c r="F38" s="26"/>
      <c r="H38" s="39"/>
      <c r="I38" s="36"/>
    </row>
    <row r="39" spans="1:13" ht="12.75" customHeight="1" x14ac:dyDescent="0.2"/>
    <row r="40" spans="1:13" ht="12.75" customHeight="1" x14ac:dyDescent="0.2"/>
    <row r="41" spans="1:13" ht="12.75" customHeight="1" x14ac:dyDescent="0.2"/>
    <row r="42" spans="1:13" ht="12.75" customHeight="1" x14ac:dyDescent="0.2"/>
    <row r="43" spans="1:13" ht="12.75" customHeight="1" x14ac:dyDescent="0.2"/>
    <row r="44" spans="1:13" ht="12.75" customHeight="1" x14ac:dyDescent="0.2"/>
    <row r="45" spans="1:13" ht="12.75" customHeight="1" x14ac:dyDescent="0.2"/>
    <row r="46" spans="1:13" ht="12.75" customHeight="1" x14ac:dyDescent="0.2"/>
    <row r="47" spans="1:13" ht="12.75" customHeight="1" x14ac:dyDescent="0.2"/>
    <row r="48" spans="1:1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1">
    <mergeCell ref="L23:M23"/>
    <mergeCell ref="L24:M24"/>
    <mergeCell ref="H20:I20"/>
    <mergeCell ref="D11:E11"/>
    <mergeCell ref="D24:E24"/>
    <mergeCell ref="H11:I11"/>
    <mergeCell ref="D12:E12"/>
    <mergeCell ref="H12:I12"/>
    <mergeCell ref="D14:E14"/>
    <mergeCell ref="D15:E15"/>
    <mergeCell ref="D17:E17"/>
    <mergeCell ref="D20:E20"/>
    <mergeCell ref="F20:G20"/>
    <mergeCell ref="D18:E18"/>
    <mergeCell ref="D23:E23"/>
    <mergeCell ref="D21:E21"/>
    <mergeCell ref="D2:E2"/>
    <mergeCell ref="D3:E3"/>
    <mergeCell ref="D5:E5"/>
    <mergeCell ref="D6:E6"/>
    <mergeCell ref="D8:E8"/>
    <mergeCell ref="D35:E35"/>
    <mergeCell ref="H38:I38"/>
    <mergeCell ref="D36:E36"/>
    <mergeCell ref="F32:K32"/>
    <mergeCell ref="D9:E9"/>
    <mergeCell ref="H21:I21"/>
    <mergeCell ref="D29:E29"/>
    <mergeCell ref="D27:E27"/>
    <mergeCell ref="F21:G21"/>
    <mergeCell ref="D26:E26"/>
    <mergeCell ref="L32:M32"/>
    <mergeCell ref="F33:K33"/>
    <mergeCell ref="L33:M33"/>
    <mergeCell ref="A29:B29"/>
    <mergeCell ref="A33:B33"/>
    <mergeCell ref="A32:B32"/>
    <mergeCell ref="D32:E32"/>
    <mergeCell ref="A30:B30"/>
    <mergeCell ref="D30:E30"/>
    <mergeCell ref="D33:E33"/>
  </mergeCells>
  <pageMargins left="0.75" right="0.75" top="1" bottom="1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D23" sqref="D23"/>
    </sheetView>
  </sheetViews>
  <sheetFormatPr defaultColWidth="14.42578125" defaultRowHeight="15" customHeight="1" x14ac:dyDescent="0.2"/>
  <cols>
    <col min="1" max="8" width="9.140625" customWidth="1"/>
    <col min="9" max="9" width="7.5703125" customWidth="1"/>
    <col min="10" max="12" width="9.140625" customWidth="1"/>
    <col min="13" max="13" width="34.85546875" customWidth="1"/>
    <col min="14" max="26" width="9.140625" customWidth="1"/>
  </cols>
  <sheetData>
    <row r="1" spans="1:9" ht="12.75" customHeight="1" x14ac:dyDescent="0.2">
      <c r="A1">
        <v>-18.594190000000001</v>
      </c>
      <c r="B1">
        <v>-8.0212029999999999</v>
      </c>
      <c r="C1" s="40">
        <v>49.170229999999997</v>
      </c>
      <c r="E1">
        <f>A1/C1</f>
        <v>-0.3781595083041101</v>
      </c>
      <c r="F1">
        <f>B1/C1</f>
        <v>-0.16313128899336043</v>
      </c>
    </row>
    <row r="2" spans="1:9" ht="12.75" customHeight="1" x14ac:dyDescent="0.2">
      <c r="A2">
        <v>-4.9804779999999997</v>
      </c>
      <c r="B2">
        <v>12.3947</v>
      </c>
      <c r="C2">
        <v>50.929180000000002</v>
      </c>
      <c r="E2" s="27">
        <f t="shared" ref="E2:E8" si="0">A2/C2</f>
        <v>-9.7792228345321863E-2</v>
      </c>
      <c r="F2" s="27">
        <f t="shared" ref="F2:F8" si="1">B2/C2</f>
        <v>0.24337128538099376</v>
      </c>
    </row>
    <row r="3" spans="1:9" ht="12.75" customHeight="1" x14ac:dyDescent="0.2">
      <c r="A3" s="40">
        <v>-0.31104320000000002</v>
      </c>
      <c r="B3">
        <v>5.3586790000000004</v>
      </c>
      <c r="C3">
        <v>53.312019999999997</v>
      </c>
      <c r="E3" s="27">
        <f t="shared" si="0"/>
        <v>-5.834391568730655E-3</v>
      </c>
      <c r="F3" s="27">
        <f t="shared" si="1"/>
        <v>0.10051539971661176</v>
      </c>
    </row>
    <row r="4" spans="1:9" ht="14.25" customHeight="1" x14ac:dyDescent="0.2">
      <c r="A4">
        <v>-13.924759999999999</v>
      </c>
      <c r="B4">
        <v>-15.057219999999999</v>
      </c>
      <c r="C4">
        <v>51.553069999999998</v>
      </c>
      <c r="E4" s="27">
        <f t="shared" si="0"/>
        <v>-0.27010534969110472</v>
      </c>
      <c r="F4" s="27">
        <f t="shared" si="1"/>
        <v>-0.2920722277063228</v>
      </c>
      <c r="I4" s="41"/>
    </row>
    <row r="5" spans="1:9" ht="12.75" customHeight="1" x14ac:dyDescent="0.2">
      <c r="A5">
        <v>-18.324660000000002</v>
      </c>
      <c r="B5">
        <v>-7.0361339999999997</v>
      </c>
      <c r="C5">
        <v>44.937130000000003</v>
      </c>
      <c r="E5" s="27">
        <f t="shared" si="0"/>
        <v>-0.4077843867643528</v>
      </c>
      <c r="F5" s="27">
        <f t="shared" si="1"/>
        <v>-0.15657728920382763</v>
      </c>
    </row>
    <row r="6" spans="1:9" ht="12.75" customHeight="1" x14ac:dyDescent="0.2">
      <c r="A6">
        <v>-4.7109439999999996</v>
      </c>
      <c r="B6">
        <v>13.379770000000001</v>
      </c>
      <c r="C6">
        <v>46.696080000000002</v>
      </c>
      <c r="E6" s="27">
        <f t="shared" si="0"/>
        <v>-0.10088521349115384</v>
      </c>
      <c r="F6" s="27">
        <f t="shared" si="1"/>
        <v>0.28652876215733741</v>
      </c>
    </row>
    <row r="7" spans="1:9" ht="15" customHeight="1" x14ac:dyDescent="0.2">
      <c r="A7">
        <v>-4.1509169999999998E-2</v>
      </c>
      <c r="B7">
        <v>6.3437489999999999</v>
      </c>
      <c r="C7">
        <v>49.078919999999997</v>
      </c>
      <c r="E7" s="27">
        <f t="shared" si="0"/>
        <v>-8.4576372096207501E-4</v>
      </c>
      <c r="F7" s="27">
        <f t="shared" si="1"/>
        <v>0.1292560838747063</v>
      </c>
    </row>
    <row r="8" spans="1:9" ht="12.75" customHeight="1" x14ac:dyDescent="0.2">
      <c r="A8">
        <v>-13.65523</v>
      </c>
      <c r="B8">
        <v>-14.072150000000001</v>
      </c>
      <c r="C8">
        <v>47.319969999999998</v>
      </c>
      <c r="E8" s="27">
        <f t="shared" si="0"/>
        <v>-0.2885722455022689</v>
      </c>
      <c r="F8" s="27">
        <f t="shared" si="1"/>
        <v>-0.29738290197563527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/>
    <row r="13" spans="1:9" ht="13.5" customHeight="1" x14ac:dyDescent="0.2">
      <c r="I13" s="41"/>
    </row>
    <row r="14" spans="1:9" ht="12.75" customHeight="1" x14ac:dyDescent="0.2"/>
    <row r="15" spans="1:9" ht="12.75" customHeight="1" x14ac:dyDescent="0.2"/>
    <row r="16" spans="1:9" ht="12.75" customHeight="1" x14ac:dyDescent="0.2"/>
    <row r="17" spans="3:8" ht="12.75" customHeight="1" x14ac:dyDescent="0.2"/>
    <row r="18" spans="3:8" ht="12.75" customHeight="1" x14ac:dyDescent="0.2"/>
    <row r="19" spans="3:8" ht="12.75" customHeight="1" x14ac:dyDescent="0.2"/>
    <row r="20" spans="3:8" ht="12.75" customHeight="1" x14ac:dyDescent="0.2"/>
    <row r="21" spans="3:8" ht="12.75" customHeight="1" x14ac:dyDescent="0.2"/>
    <row r="22" spans="3:8" ht="12.75" customHeight="1" x14ac:dyDescent="0.2"/>
    <row r="23" spans="3:8" ht="12.75" customHeight="1" x14ac:dyDescent="0.2"/>
    <row r="24" spans="3:8" ht="12.75" customHeight="1" x14ac:dyDescent="0.2"/>
    <row r="25" spans="3:8" ht="12.75" customHeight="1" x14ac:dyDescent="0.2"/>
    <row r="26" spans="3:8" ht="12.75" customHeight="1" x14ac:dyDescent="0.2"/>
    <row r="27" spans="3:8" ht="12.75" customHeight="1" x14ac:dyDescent="0.2"/>
    <row r="28" spans="3:8" ht="12.75" customHeight="1" x14ac:dyDescent="0.2"/>
    <row r="29" spans="3:8" ht="12.75" customHeight="1" x14ac:dyDescent="0.2"/>
    <row r="30" spans="3:8" ht="12.75" customHeight="1" x14ac:dyDescent="0.2"/>
    <row r="31" spans="3:8" ht="12.75" customHeight="1" x14ac:dyDescent="0.2">
      <c r="E31" t="s">
        <v>51</v>
      </c>
    </row>
    <row r="32" spans="3:8" ht="12.75" customHeight="1" x14ac:dyDescent="0.2">
      <c r="C32">
        <v>-26.031870000000001</v>
      </c>
      <c r="D32">
        <v>-8.0212029999999999</v>
      </c>
      <c r="E32">
        <v>51.069989999999997</v>
      </c>
      <c r="G32">
        <f>C32/E32</f>
        <v>-0.50972929503217057</v>
      </c>
      <c r="H32">
        <f>D32/E32</f>
        <v>-0.157062944402378</v>
      </c>
    </row>
    <row r="33" spans="3:13" ht="12.75" customHeight="1" x14ac:dyDescent="0.2">
      <c r="C33">
        <v>-6.9726689999999998</v>
      </c>
      <c r="D33">
        <v>12.3947</v>
      </c>
      <c r="E33">
        <v>52.825420000000001</v>
      </c>
      <c r="G33" s="27">
        <f t="shared" ref="G33:G39" si="2">C33/E33</f>
        <v>-0.13199457761055189</v>
      </c>
      <c r="H33" s="27">
        <f t="shared" ref="H33:H39" si="3">D33/E33</f>
        <v>0.23463514345934211</v>
      </c>
    </row>
    <row r="34" spans="3:13" ht="12.75" customHeight="1" x14ac:dyDescent="0.2">
      <c r="C34">
        <v>0.43546049999999997</v>
      </c>
      <c r="D34">
        <v>5.3586790000000004</v>
      </c>
      <c r="E34">
        <v>55.203510000000001</v>
      </c>
      <c r="G34" s="27">
        <f t="shared" si="2"/>
        <v>7.888275582476548E-3</v>
      </c>
      <c r="H34" s="27">
        <f t="shared" si="3"/>
        <v>9.7071345644507034E-2</v>
      </c>
    </row>
    <row r="35" spans="3:13" ht="12.75" customHeight="1" x14ac:dyDescent="0.2">
      <c r="C35">
        <v>-19.49466</v>
      </c>
      <c r="D35">
        <v>-15.057219999999999</v>
      </c>
      <c r="E35">
        <v>53.448070000000001</v>
      </c>
      <c r="G35" s="27">
        <f t="shared" si="2"/>
        <v>-0.36474020483807928</v>
      </c>
      <c r="H35" s="27">
        <f t="shared" si="3"/>
        <v>-0.28171681409637428</v>
      </c>
    </row>
    <row r="36" spans="3:13" ht="12.75" customHeight="1" x14ac:dyDescent="0.2">
      <c r="C36">
        <v>-25.654520000000002</v>
      </c>
      <c r="D36">
        <v>-7.0361339999999997</v>
      </c>
      <c r="E36">
        <v>46.845350000000003</v>
      </c>
      <c r="G36" s="27">
        <f t="shared" si="2"/>
        <v>-0.54764282901077699</v>
      </c>
      <c r="H36" s="27">
        <f t="shared" si="3"/>
        <v>-0.15019919799937451</v>
      </c>
    </row>
    <row r="37" spans="3:13" ht="12.75" customHeight="1" x14ac:dyDescent="0.2">
      <c r="C37">
        <v>-6.5953210000000002</v>
      </c>
      <c r="D37">
        <v>13.379770000000001</v>
      </c>
      <c r="E37">
        <v>48.60078</v>
      </c>
      <c r="G37" s="27">
        <f t="shared" si="2"/>
        <v>-0.1357040154499578</v>
      </c>
      <c r="H37" s="27">
        <f t="shared" si="3"/>
        <v>0.27529949107812673</v>
      </c>
    </row>
    <row r="38" spans="3:13" ht="12.75" customHeight="1" x14ac:dyDescent="0.2">
      <c r="C38">
        <v>-5.8112829999999997E-2</v>
      </c>
      <c r="D38">
        <v>6.3437489999999999</v>
      </c>
      <c r="E38">
        <v>50.978859999999997</v>
      </c>
      <c r="G38" s="27">
        <f t="shared" si="2"/>
        <v>-1.1399397711129673E-3</v>
      </c>
      <c r="H38" s="27">
        <f t="shared" si="3"/>
        <v>0.12443881640350531</v>
      </c>
      <c r="M38" s="41"/>
    </row>
    <row r="39" spans="3:13" ht="12.75" customHeight="1" x14ac:dyDescent="0.2">
      <c r="C39">
        <v>-19.117319999999999</v>
      </c>
      <c r="D39">
        <v>-14.072150000000001</v>
      </c>
      <c r="E39">
        <v>49.22343</v>
      </c>
      <c r="G39" s="27">
        <f t="shared" si="2"/>
        <v>-0.38837846123279096</v>
      </c>
      <c r="H39" s="27">
        <f t="shared" si="3"/>
        <v>-0.28588316580132672</v>
      </c>
    </row>
    <row r="40" spans="3:13" ht="12.75" customHeight="1" x14ac:dyDescent="0.2"/>
    <row r="41" spans="3:13" ht="12.75" customHeight="1" x14ac:dyDescent="0.2"/>
    <row r="42" spans="3:13" ht="12.75" customHeight="1" x14ac:dyDescent="0.2"/>
    <row r="43" spans="3:13" ht="12.75" customHeight="1" x14ac:dyDescent="0.2"/>
    <row r="44" spans="3:13" ht="12.75" customHeight="1" x14ac:dyDescent="0.2"/>
    <row r="45" spans="3:13" ht="12.75" customHeight="1" x14ac:dyDescent="0.2"/>
    <row r="46" spans="3:13" ht="12.75" customHeight="1" x14ac:dyDescent="0.2"/>
    <row r="47" spans="3:13" ht="12.75" customHeight="1" x14ac:dyDescent="0.2"/>
    <row r="48" spans="3:1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Dowling</cp:lastModifiedBy>
  <dcterms:modified xsi:type="dcterms:W3CDTF">2019-09-26T09:17:46Z</dcterms:modified>
</cp:coreProperties>
</file>