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5" yWindow="150" windowWidth="20730" windowHeight="5715" activeTab="1"/>
  </bookViews>
  <sheets>
    <sheet name="RowData" sheetId="13" r:id="rId1"/>
    <sheet name="ShotData" sheetId="11" r:id="rId2"/>
  </sheets>
  <calcPr calcId="145621"/>
</workbook>
</file>

<file path=xl/calcChain.xml><?xml version="1.0" encoding="utf-8"?>
<calcChain xmlns="http://schemas.openxmlformats.org/spreadsheetml/2006/main">
  <c r="AY7" i="11" l="1"/>
  <c r="BE61" i="11" l="1"/>
  <c r="BC61" i="11"/>
  <c r="BD61" i="11" s="1"/>
  <c r="BA61" i="11"/>
  <c r="BB61" i="11" s="1"/>
  <c r="AZ61" i="11"/>
  <c r="AY61" i="11"/>
  <c r="BE36" i="11"/>
  <c r="BC36" i="11"/>
  <c r="BD36" i="11" s="1"/>
  <c r="BA36" i="11"/>
  <c r="BB36" i="11" s="1"/>
  <c r="AZ36" i="11"/>
  <c r="AY36" i="11"/>
  <c r="BD17" i="11"/>
  <c r="BB17" i="11"/>
  <c r="BE17" i="11"/>
  <c r="BC17" i="11"/>
  <c r="BA17" i="11"/>
  <c r="AZ17" i="11"/>
  <c r="AY17" i="11"/>
  <c r="BA16" i="11"/>
  <c r="BI431" i="11" l="1"/>
  <c r="BK431" i="11" s="1"/>
  <c r="BJ431" i="11"/>
  <c r="BI104" i="11"/>
  <c r="BI7" i="11"/>
  <c r="BJ7" i="11"/>
  <c r="BI8" i="11"/>
  <c r="BJ8" i="11"/>
  <c r="BI9" i="11"/>
  <c r="BJ9" i="11"/>
  <c r="BI10" i="11"/>
  <c r="BJ10" i="11"/>
  <c r="BI11" i="11"/>
  <c r="BJ11" i="11"/>
  <c r="BI12" i="11"/>
  <c r="BJ12" i="11"/>
  <c r="BI13" i="11"/>
  <c r="BJ13" i="11"/>
  <c r="BI14" i="11"/>
  <c r="BJ14" i="11"/>
  <c r="BK14" i="11" s="1"/>
  <c r="BI15" i="11"/>
  <c r="BK15" i="11" s="1"/>
  <c r="BJ15" i="11"/>
  <c r="BI17" i="11"/>
  <c r="BJ17" i="11"/>
  <c r="BI18" i="11"/>
  <c r="BK18" i="11" s="1"/>
  <c r="BJ18" i="11"/>
  <c r="BI19" i="11"/>
  <c r="BJ19" i="11"/>
  <c r="BI20" i="11"/>
  <c r="BJ20" i="11"/>
  <c r="BI21" i="11"/>
  <c r="BJ21" i="11"/>
  <c r="BI22" i="11"/>
  <c r="BJ22" i="11"/>
  <c r="BI23" i="11"/>
  <c r="BJ23" i="11"/>
  <c r="BK23" i="11" s="1"/>
  <c r="BI24" i="11"/>
  <c r="BJ24" i="11"/>
  <c r="BI25" i="11"/>
  <c r="BJ25" i="11"/>
  <c r="BI26" i="11"/>
  <c r="BJ26" i="11"/>
  <c r="BI27" i="11"/>
  <c r="BJ27" i="11"/>
  <c r="BI28" i="11"/>
  <c r="BK28" i="11" s="1"/>
  <c r="BJ28" i="11"/>
  <c r="BI29" i="11"/>
  <c r="BJ29" i="11"/>
  <c r="BI30" i="11"/>
  <c r="BJ30" i="11"/>
  <c r="BI31" i="11"/>
  <c r="BJ31" i="11"/>
  <c r="BI32" i="11"/>
  <c r="BJ32" i="11"/>
  <c r="BI33" i="11"/>
  <c r="BJ33" i="11"/>
  <c r="BI34" i="11"/>
  <c r="BJ34" i="11"/>
  <c r="BI36" i="11"/>
  <c r="BJ36" i="11"/>
  <c r="BI37" i="11"/>
  <c r="BK37" i="11" s="1"/>
  <c r="BJ37" i="11"/>
  <c r="BI38" i="11"/>
  <c r="BJ38" i="11"/>
  <c r="BI39" i="11"/>
  <c r="BK39" i="11" s="1"/>
  <c r="BJ39" i="11"/>
  <c r="BI40" i="11"/>
  <c r="BJ40" i="11"/>
  <c r="BI41" i="11"/>
  <c r="BJ41" i="11"/>
  <c r="BI42" i="11"/>
  <c r="BJ42" i="11"/>
  <c r="BI43" i="11"/>
  <c r="BJ43" i="11"/>
  <c r="BI44" i="11"/>
  <c r="BJ44" i="11"/>
  <c r="BI45" i="11"/>
  <c r="BJ45" i="11"/>
  <c r="BI46" i="11"/>
  <c r="BJ46" i="11"/>
  <c r="BK46" i="11" s="1"/>
  <c r="BI47" i="11"/>
  <c r="BJ47" i="11"/>
  <c r="BI48" i="11"/>
  <c r="BJ48" i="11"/>
  <c r="BI49" i="11"/>
  <c r="BJ49" i="11"/>
  <c r="BI50" i="11"/>
  <c r="BJ50" i="11"/>
  <c r="BK50" i="11"/>
  <c r="BI51" i="11"/>
  <c r="BK51" i="11" s="1"/>
  <c r="BJ51" i="11"/>
  <c r="BI52" i="11"/>
  <c r="BJ52" i="11"/>
  <c r="BI53" i="11"/>
  <c r="BK53" i="11" s="1"/>
  <c r="BJ53" i="11"/>
  <c r="BI54" i="11"/>
  <c r="BJ54" i="11"/>
  <c r="BI55" i="11"/>
  <c r="BJ55" i="11"/>
  <c r="BI56" i="11"/>
  <c r="BJ56" i="11"/>
  <c r="BI57" i="11"/>
  <c r="BJ57" i="11"/>
  <c r="BI58" i="11"/>
  <c r="BJ58" i="11"/>
  <c r="BI59" i="11"/>
  <c r="BJ59" i="11"/>
  <c r="BI61" i="11"/>
  <c r="BJ61" i="11"/>
  <c r="BI62" i="11"/>
  <c r="BJ62" i="11"/>
  <c r="BI63" i="11"/>
  <c r="BJ63" i="11"/>
  <c r="BI64" i="11"/>
  <c r="BJ64" i="11"/>
  <c r="BI66" i="11"/>
  <c r="BJ66" i="11"/>
  <c r="BI67" i="11"/>
  <c r="BJ67" i="11"/>
  <c r="BI68" i="11"/>
  <c r="BJ68" i="11"/>
  <c r="BI69" i="11"/>
  <c r="BK69" i="11" s="1"/>
  <c r="BJ69" i="11"/>
  <c r="BI70" i="11"/>
  <c r="BJ70" i="11"/>
  <c r="BI71" i="11"/>
  <c r="BK71" i="11" s="1"/>
  <c r="BJ71" i="11"/>
  <c r="BI72" i="11"/>
  <c r="BJ72" i="11"/>
  <c r="BI73" i="11"/>
  <c r="BJ73" i="11"/>
  <c r="BI74" i="11"/>
  <c r="BJ74" i="11"/>
  <c r="BI76" i="11"/>
  <c r="BK76" i="11" s="1"/>
  <c r="BJ76" i="11"/>
  <c r="BI77" i="11"/>
  <c r="BJ77" i="11"/>
  <c r="BI78" i="11"/>
  <c r="BJ78" i="11"/>
  <c r="BI79" i="11"/>
  <c r="BJ79" i="11"/>
  <c r="BI80" i="11"/>
  <c r="BJ80" i="11"/>
  <c r="BI81" i="11"/>
  <c r="BJ81" i="11"/>
  <c r="BI82" i="11"/>
  <c r="BJ82" i="11"/>
  <c r="BK82" i="11"/>
  <c r="BI84" i="11"/>
  <c r="BK84" i="11" s="1"/>
  <c r="BJ84" i="11"/>
  <c r="BI85" i="11"/>
  <c r="BJ85" i="11"/>
  <c r="BI86" i="11"/>
  <c r="BJ86" i="11"/>
  <c r="BI87" i="11"/>
  <c r="BJ87" i="11"/>
  <c r="BI88" i="11"/>
  <c r="BJ88" i="11"/>
  <c r="BI89" i="11"/>
  <c r="BJ89" i="11"/>
  <c r="BI90" i="11"/>
  <c r="BJ90" i="11"/>
  <c r="BI91" i="11"/>
  <c r="BJ91" i="11"/>
  <c r="BI92" i="11"/>
  <c r="BK92" i="11" s="1"/>
  <c r="BJ92" i="11"/>
  <c r="BI94" i="11"/>
  <c r="BJ94" i="11"/>
  <c r="BI95" i="11"/>
  <c r="BJ95" i="11"/>
  <c r="BI98" i="11"/>
  <c r="BJ98" i="11"/>
  <c r="BI99" i="11"/>
  <c r="BJ99" i="11"/>
  <c r="BI100" i="11"/>
  <c r="BJ100" i="11"/>
  <c r="BI101" i="11"/>
  <c r="BK101" i="11" s="1"/>
  <c r="BJ101" i="11"/>
  <c r="BI102" i="11"/>
  <c r="BJ102" i="11"/>
  <c r="BI103" i="11"/>
  <c r="BK103" i="11" s="1"/>
  <c r="BJ103" i="11"/>
  <c r="BJ104" i="11"/>
  <c r="BI105" i="11"/>
  <c r="BJ105" i="11"/>
  <c r="BI106" i="11"/>
  <c r="BJ106" i="11"/>
  <c r="BI107" i="11"/>
  <c r="BJ107" i="11"/>
  <c r="BI108" i="11"/>
  <c r="BJ108" i="11"/>
  <c r="BI109" i="11"/>
  <c r="BJ109" i="11"/>
  <c r="BI110" i="11"/>
  <c r="BJ110" i="11"/>
  <c r="BI112" i="11"/>
  <c r="BJ112" i="11"/>
  <c r="BI113" i="11"/>
  <c r="BJ113" i="11"/>
  <c r="BI114" i="11"/>
  <c r="BJ114" i="11"/>
  <c r="BK114" i="11" s="1"/>
  <c r="BI115" i="11"/>
  <c r="BK115" i="11" s="1"/>
  <c r="BJ115" i="11"/>
  <c r="BI116" i="11"/>
  <c r="BK116" i="11" s="1"/>
  <c r="BJ116" i="11"/>
  <c r="BI117" i="11"/>
  <c r="BJ117" i="11"/>
  <c r="BK117" i="11" s="1"/>
  <c r="BI118" i="11"/>
  <c r="BJ118" i="11"/>
  <c r="BI119" i="11"/>
  <c r="BJ119" i="11"/>
  <c r="BK119" i="11"/>
  <c r="BI120" i="11"/>
  <c r="BJ120" i="11"/>
  <c r="BI121" i="11"/>
  <c r="BJ121" i="11"/>
  <c r="BI122" i="11"/>
  <c r="BJ122" i="11"/>
  <c r="BI123" i="11"/>
  <c r="BJ123" i="11"/>
  <c r="BI124" i="11"/>
  <c r="BJ124" i="11"/>
  <c r="BI125" i="11"/>
  <c r="BJ125" i="11"/>
  <c r="BI126" i="11"/>
  <c r="BJ126" i="11"/>
  <c r="BI127" i="11"/>
  <c r="BJ127" i="11"/>
  <c r="BI128" i="11"/>
  <c r="BJ128" i="11"/>
  <c r="BI129" i="11"/>
  <c r="BJ129" i="11"/>
  <c r="BI130" i="11"/>
  <c r="BK130" i="11" s="1"/>
  <c r="BJ130" i="11"/>
  <c r="BI131" i="11"/>
  <c r="BJ131" i="11"/>
  <c r="BI132" i="11"/>
  <c r="BJ132" i="11"/>
  <c r="BK132" i="11"/>
  <c r="BI133" i="11"/>
  <c r="BK133" i="11" s="1"/>
  <c r="BJ133" i="11"/>
  <c r="BI134" i="11"/>
  <c r="BJ134" i="11"/>
  <c r="BI135" i="11"/>
  <c r="BK135" i="11" s="1"/>
  <c r="BJ135" i="11"/>
  <c r="BI136" i="11"/>
  <c r="BJ136" i="11"/>
  <c r="BI137" i="11"/>
  <c r="BJ137" i="11"/>
  <c r="BI138" i="11"/>
  <c r="BJ138" i="11"/>
  <c r="BI139" i="11"/>
  <c r="BJ139" i="11"/>
  <c r="BI140" i="11"/>
  <c r="BJ140" i="11"/>
  <c r="BI141" i="11"/>
  <c r="BJ141" i="11"/>
  <c r="BI142" i="11"/>
  <c r="BJ142" i="11"/>
  <c r="BI143" i="11"/>
  <c r="BJ143" i="11"/>
  <c r="BK143" i="11"/>
  <c r="BI144" i="11"/>
  <c r="BJ144" i="11"/>
  <c r="BI145" i="11"/>
  <c r="BJ145" i="11"/>
  <c r="BI146" i="11"/>
  <c r="BJ146" i="11"/>
  <c r="BI147" i="11"/>
  <c r="BJ147" i="11"/>
  <c r="BI148" i="11"/>
  <c r="BJ148" i="11"/>
  <c r="BI149" i="11"/>
  <c r="BJ149" i="11"/>
  <c r="BI150" i="11"/>
  <c r="BJ150" i="11"/>
  <c r="BI151" i="11"/>
  <c r="BJ151" i="11"/>
  <c r="BI152" i="11"/>
  <c r="BJ152" i="11"/>
  <c r="BI153" i="11"/>
  <c r="BJ153" i="11"/>
  <c r="BI154" i="11"/>
  <c r="BJ154" i="11"/>
  <c r="BI155" i="11"/>
  <c r="BJ155" i="11"/>
  <c r="BI156" i="11"/>
  <c r="BJ156" i="11"/>
  <c r="BI157" i="11"/>
  <c r="BJ157" i="11"/>
  <c r="BI159" i="11"/>
  <c r="BK159" i="11" s="1"/>
  <c r="BJ159" i="11"/>
  <c r="BI160" i="11"/>
  <c r="BJ160" i="11"/>
  <c r="BI162" i="11"/>
  <c r="BK162" i="11" s="1"/>
  <c r="BJ162" i="11"/>
  <c r="BI164" i="11"/>
  <c r="BJ164" i="11"/>
  <c r="BK164" i="11"/>
  <c r="BI166" i="11"/>
  <c r="BJ166" i="11"/>
  <c r="BI167" i="11"/>
  <c r="BJ167" i="11"/>
  <c r="BI168" i="11"/>
  <c r="BJ168" i="11"/>
  <c r="BI169" i="11"/>
  <c r="BJ169" i="11"/>
  <c r="BI170" i="11"/>
  <c r="BJ170" i="11"/>
  <c r="BI171" i="11"/>
  <c r="BJ171" i="11"/>
  <c r="BI173" i="11"/>
  <c r="BJ173" i="11"/>
  <c r="BI174" i="11"/>
  <c r="BJ174" i="11"/>
  <c r="BI175" i="11"/>
  <c r="BJ175" i="11"/>
  <c r="BI176" i="11"/>
  <c r="BJ176" i="11"/>
  <c r="BI177" i="11"/>
  <c r="BJ177" i="11"/>
  <c r="BI179" i="11"/>
  <c r="BJ179" i="11"/>
  <c r="BI180" i="11"/>
  <c r="BJ180" i="11"/>
  <c r="BK180" i="11"/>
  <c r="BI182" i="11"/>
  <c r="BJ182" i="11"/>
  <c r="BI183" i="11"/>
  <c r="BJ183" i="11"/>
  <c r="BI184" i="11"/>
  <c r="BJ184" i="11"/>
  <c r="BI185" i="11"/>
  <c r="BJ185" i="11"/>
  <c r="BI186" i="11"/>
  <c r="BJ186" i="11"/>
  <c r="BI187" i="11"/>
  <c r="BJ187" i="11"/>
  <c r="BI188" i="11"/>
  <c r="BK188" i="11" s="1"/>
  <c r="BJ188" i="11"/>
  <c r="BI189" i="11"/>
  <c r="BJ189" i="11"/>
  <c r="BI190" i="11"/>
  <c r="BJ190" i="11"/>
  <c r="BI191" i="11"/>
  <c r="BJ191" i="11"/>
  <c r="BI192" i="11"/>
  <c r="BJ192" i="11"/>
  <c r="BI193" i="11"/>
  <c r="BJ193" i="11"/>
  <c r="BI194" i="11"/>
  <c r="BK194" i="11" s="1"/>
  <c r="BJ194" i="11"/>
  <c r="BI195" i="11"/>
  <c r="BJ195" i="11"/>
  <c r="BI196" i="11"/>
  <c r="BJ196" i="11"/>
  <c r="BI197" i="11"/>
  <c r="BJ197" i="11"/>
  <c r="BI198" i="11"/>
  <c r="BK198" i="11" s="1"/>
  <c r="BJ198" i="11"/>
  <c r="BI199" i="11"/>
  <c r="BJ199" i="11"/>
  <c r="BI200" i="11"/>
  <c r="BJ200" i="11"/>
  <c r="BI202" i="11"/>
  <c r="BJ202" i="11"/>
  <c r="BI203" i="11"/>
  <c r="BJ203" i="11"/>
  <c r="BK204" i="11"/>
  <c r="BI205" i="11"/>
  <c r="BJ205" i="11"/>
  <c r="BI206" i="11"/>
  <c r="BJ206" i="11"/>
  <c r="BI207" i="11"/>
  <c r="BJ207" i="11"/>
  <c r="BI208" i="11"/>
  <c r="BJ208" i="11"/>
  <c r="BI209" i="11"/>
  <c r="BJ209" i="11"/>
  <c r="BI210" i="11"/>
  <c r="BJ210" i="11"/>
  <c r="BI211" i="11"/>
  <c r="BJ211" i="11"/>
  <c r="BI212" i="11"/>
  <c r="BJ212" i="11"/>
  <c r="BI213" i="11"/>
  <c r="BJ213" i="11"/>
  <c r="BI214" i="11"/>
  <c r="BJ214" i="11"/>
  <c r="BI215" i="11"/>
  <c r="BK215" i="11" s="1"/>
  <c r="BJ215" i="11"/>
  <c r="BI216" i="11"/>
  <c r="BJ216" i="11"/>
  <c r="BI217" i="11"/>
  <c r="BJ217" i="11"/>
  <c r="BI218" i="11"/>
  <c r="BJ218" i="11"/>
  <c r="BI219" i="11"/>
  <c r="BJ219" i="11"/>
  <c r="BI221" i="11"/>
  <c r="BJ221" i="11"/>
  <c r="BI222" i="11"/>
  <c r="BJ222" i="11"/>
  <c r="BK222" i="11"/>
  <c r="BI223" i="11"/>
  <c r="BJ223" i="11"/>
  <c r="BI224" i="11"/>
  <c r="BJ224" i="11"/>
  <c r="BI225" i="11"/>
  <c r="BJ225" i="11"/>
  <c r="BI226" i="11"/>
  <c r="BJ226" i="11"/>
  <c r="BI228" i="11"/>
  <c r="BJ228" i="11"/>
  <c r="BI229" i="11"/>
  <c r="BJ229" i="11"/>
  <c r="BI230" i="11"/>
  <c r="BK230" i="11" s="1"/>
  <c r="BJ230" i="11"/>
  <c r="BI231" i="11"/>
  <c r="BJ231" i="11"/>
  <c r="BI232" i="11"/>
  <c r="BJ232" i="11"/>
  <c r="BI233" i="11"/>
  <c r="BJ233" i="11"/>
  <c r="BI234" i="11"/>
  <c r="BK234" i="11" s="1"/>
  <c r="BJ234" i="11"/>
  <c r="BI235" i="11"/>
  <c r="BJ235" i="11"/>
  <c r="BI236" i="11"/>
  <c r="BJ236" i="11"/>
  <c r="BK236" i="11"/>
  <c r="BI237" i="11"/>
  <c r="BK237" i="11" s="1"/>
  <c r="BJ237" i="11"/>
  <c r="BI238" i="11"/>
  <c r="BJ238" i="11"/>
  <c r="BI239" i="11"/>
  <c r="BK239" i="11" s="1"/>
  <c r="BJ239" i="11"/>
  <c r="BI240" i="11"/>
  <c r="BJ240" i="11"/>
  <c r="BI241" i="11"/>
  <c r="BK241" i="11" s="1"/>
  <c r="BJ241" i="11"/>
  <c r="BI242" i="11"/>
  <c r="BK242" i="11" s="1"/>
  <c r="BJ242" i="11"/>
  <c r="BI243" i="11"/>
  <c r="BJ243" i="11"/>
  <c r="BI245" i="11"/>
  <c r="BK245" i="11" s="1"/>
  <c r="BJ245" i="11"/>
  <c r="BI246" i="11"/>
  <c r="BJ246" i="11"/>
  <c r="BK246" i="11"/>
  <c r="BI247" i="11"/>
  <c r="BJ247" i="11"/>
  <c r="BI248" i="11"/>
  <c r="BJ248" i="11"/>
  <c r="BI249" i="11"/>
  <c r="BJ249" i="11"/>
  <c r="BI250" i="11"/>
  <c r="BJ250" i="11"/>
  <c r="BI253" i="11"/>
  <c r="BJ253" i="11"/>
  <c r="BI255" i="11"/>
  <c r="BJ255" i="11"/>
  <c r="BK255" i="11" s="1"/>
  <c r="BI256" i="11"/>
  <c r="BJ256" i="11"/>
  <c r="BI257" i="11"/>
  <c r="BJ257" i="11"/>
  <c r="BI258" i="11"/>
  <c r="BK258" i="11" s="1"/>
  <c r="BJ258" i="11"/>
  <c r="BI259" i="11"/>
  <c r="BJ259" i="11"/>
  <c r="BI260" i="11"/>
  <c r="BJ260" i="11"/>
  <c r="BK260" i="11"/>
  <c r="BI261" i="11"/>
  <c r="BJ261" i="11"/>
  <c r="BI262" i="11"/>
  <c r="BJ262" i="11"/>
  <c r="BK262" i="11" s="1"/>
  <c r="BI264" i="11"/>
  <c r="BJ264" i="11"/>
  <c r="BI265" i="11"/>
  <c r="BJ265" i="11"/>
  <c r="BI266" i="11"/>
  <c r="BJ266" i="11"/>
  <c r="BI267" i="11"/>
  <c r="BJ267" i="11"/>
  <c r="BI268" i="11"/>
  <c r="BJ268" i="11"/>
  <c r="BI269" i="11"/>
  <c r="BJ269" i="11"/>
  <c r="BI270" i="11"/>
  <c r="BK270" i="11" s="1"/>
  <c r="BJ270" i="11"/>
  <c r="BI271" i="11"/>
  <c r="BJ271" i="11"/>
  <c r="BI272" i="11"/>
  <c r="BJ272" i="11"/>
  <c r="BI273" i="11"/>
  <c r="BJ273" i="11"/>
  <c r="BI274" i="11"/>
  <c r="BJ274" i="11"/>
  <c r="BI275" i="11"/>
  <c r="BJ275" i="11"/>
  <c r="BI276" i="11"/>
  <c r="BJ276" i="11"/>
  <c r="BI277" i="11"/>
  <c r="BJ277" i="11"/>
  <c r="BI278" i="11"/>
  <c r="BJ278" i="11"/>
  <c r="BI279" i="11"/>
  <c r="BJ279" i="11"/>
  <c r="BI281" i="11"/>
  <c r="BJ281" i="11"/>
  <c r="BI282" i="11"/>
  <c r="BJ282" i="11"/>
  <c r="BI283" i="11"/>
  <c r="BK283" i="11" s="1"/>
  <c r="BJ283" i="11"/>
  <c r="BI284" i="11"/>
  <c r="BJ284" i="11"/>
  <c r="BI285" i="11"/>
  <c r="BJ285" i="11"/>
  <c r="BI286" i="11"/>
  <c r="BJ286" i="11"/>
  <c r="BI287" i="11"/>
  <c r="BJ287" i="11"/>
  <c r="BI288" i="11"/>
  <c r="BJ288" i="11"/>
  <c r="BI289" i="11"/>
  <c r="BJ289" i="11"/>
  <c r="BI290" i="11"/>
  <c r="BJ290" i="11"/>
  <c r="BI291" i="11"/>
  <c r="BJ291" i="11"/>
  <c r="BI292" i="11"/>
  <c r="BJ292" i="11"/>
  <c r="BI293" i="11"/>
  <c r="BK293" i="11" s="1"/>
  <c r="BJ293" i="11"/>
  <c r="BI294" i="11"/>
  <c r="BJ294" i="11"/>
  <c r="BK294" i="11" s="1"/>
  <c r="BI295" i="11"/>
  <c r="BJ295" i="11"/>
  <c r="BI296" i="11"/>
  <c r="BJ296" i="11"/>
  <c r="BI297" i="11"/>
  <c r="BK297" i="11" s="1"/>
  <c r="BJ297" i="11"/>
  <c r="BI298" i="11"/>
  <c r="BJ298" i="11"/>
  <c r="BI299" i="11"/>
  <c r="BJ299" i="11"/>
  <c r="BI300" i="11"/>
  <c r="BJ300" i="11"/>
  <c r="BI301" i="11"/>
  <c r="BK301" i="11" s="1"/>
  <c r="BJ301" i="11"/>
  <c r="BI302" i="11"/>
  <c r="BJ302" i="11"/>
  <c r="BI303" i="11"/>
  <c r="BK303" i="11" s="1"/>
  <c r="BJ303" i="11"/>
  <c r="BI304" i="11"/>
  <c r="BJ304" i="11"/>
  <c r="BI305" i="11"/>
  <c r="BJ305" i="11"/>
  <c r="BI306" i="11"/>
  <c r="BJ306" i="11"/>
  <c r="BI307" i="11"/>
  <c r="BJ307" i="11"/>
  <c r="BI308" i="11"/>
  <c r="BK308" i="11" s="1"/>
  <c r="BJ308" i="11"/>
  <c r="BI309" i="11"/>
  <c r="BJ309" i="11"/>
  <c r="BI310" i="11"/>
  <c r="BK310" i="11" s="1"/>
  <c r="BJ310" i="11"/>
  <c r="BI311" i="11"/>
  <c r="BJ311" i="11"/>
  <c r="BI312" i="11"/>
  <c r="BJ312" i="11"/>
  <c r="BI314" i="11"/>
  <c r="BJ314" i="11"/>
  <c r="BI315" i="11"/>
  <c r="BJ315" i="11"/>
  <c r="BI316" i="11"/>
  <c r="BJ316" i="11"/>
  <c r="BK316" i="11" s="1"/>
  <c r="BI317" i="11"/>
  <c r="BJ317" i="11"/>
  <c r="BI318" i="11"/>
  <c r="BJ318" i="11"/>
  <c r="BI319" i="11"/>
  <c r="BJ319" i="11"/>
  <c r="BI320" i="11"/>
  <c r="BJ320" i="11"/>
  <c r="BI321" i="11"/>
  <c r="BJ321" i="11"/>
  <c r="BK322" i="11"/>
  <c r="BI323" i="11"/>
  <c r="BJ323" i="11"/>
  <c r="BI324" i="11"/>
  <c r="BJ324" i="11"/>
  <c r="BK324" i="11" s="1"/>
  <c r="BI325" i="11"/>
  <c r="BJ325" i="11"/>
  <c r="BI326" i="11"/>
  <c r="BJ326" i="11"/>
  <c r="BI327" i="11"/>
  <c r="BJ327" i="11"/>
  <c r="BI328" i="11"/>
  <c r="BJ328" i="11"/>
  <c r="BI329" i="11"/>
  <c r="BJ329" i="11"/>
  <c r="BI331" i="11"/>
  <c r="BJ331" i="11"/>
  <c r="BI332" i="11"/>
  <c r="BJ332" i="11"/>
  <c r="BI333" i="11"/>
  <c r="BJ333" i="11"/>
  <c r="BI334" i="11"/>
  <c r="BJ334" i="11"/>
  <c r="BI335" i="11"/>
  <c r="BJ335" i="11"/>
  <c r="BI336" i="11"/>
  <c r="BJ336" i="11"/>
  <c r="BI337" i="11"/>
  <c r="BJ337" i="11"/>
  <c r="BI338" i="11"/>
  <c r="BJ338" i="11"/>
  <c r="BI339" i="11"/>
  <c r="BJ339" i="11"/>
  <c r="BI341" i="11"/>
  <c r="BJ341" i="11"/>
  <c r="BI342" i="11"/>
  <c r="BJ342" i="11"/>
  <c r="BI343" i="11"/>
  <c r="BJ343" i="11"/>
  <c r="BI344" i="11"/>
  <c r="BJ344" i="11"/>
  <c r="BI345" i="11"/>
  <c r="BK345" i="11" s="1"/>
  <c r="BJ345" i="11"/>
  <c r="BI346" i="11"/>
  <c r="BJ346" i="11"/>
  <c r="BI347" i="11"/>
  <c r="BJ347" i="11"/>
  <c r="BI348" i="11"/>
  <c r="BJ348" i="11"/>
  <c r="BI349" i="11"/>
  <c r="BK349" i="11" s="1"/>
  <c r="BJ349" i="11"/>
  <c r="BI350" i="11"/>
  <c r="BJ350" i="11"/>
  <c r="BI351" i="11"/>
  <c r="BJ351" i="11"/>
  <c r="BI352" i="11"/>
  <c r="BJ352" i="11"/>
  <c r="BI353" i="11"/>
  <c r="BJ353" i="11"/>
  <c r="BI354" i="11"/>
  <c r="BJ354" i="11"/>
  <c r="BI355" i="11"/>
  <c r="BJ355" i="11"/>
  <c r="BI356" i="11"/>
  <c r="BJ356" i="11"/>
  <c r="BI357" i="11"/>
  <c r="BK357" i="11" s="1"/>
  <c r="BJ357" i="11"/>
  <c r="BI358" i="11"/>
  <c r="BJ358" i="11"/>
  <c r="BI359" i="11"/>
  <c r="BJ359" i="11"/>
  <c r="BI360" i="11"/>
  <c r="BJ360" i="11"/>
  <c r="BI361" i="11"/>
  <c r="BJ361" i="11"/>
  <c r="BI362" i="11"/>
  <c r="BJ362" i="11"/>
  <c r="BI364" i="11"/>
  <c r="BJ364" i="11"/>
  <c r="BI365" i="11"/>
  <c r="BJ365" i="11"/>
  <c r="BI366" i="11"/>
  <c r="BJ366" i="11"/>
  <c r="BI367" i="11"/>
  <c r="BJ367" i="11"/>
  <c r="BI368" i="11"/>
  <c r="BJ368" i="11"/>
  <c r="BI369" i="11"/>
  <c r="BJ369" i="11"/>
  <c r="BI370" i="11"/>
  <c r="BJ370" i="11"/>
  <c r="BI372" i="11"/>
  <c r="BJ372" i="11"/>
  <c r="BI373" i="11"/>
  <c r="BJ373" i="11"/>
  <c r="BI377" i="11"/>
  <c r="BJ377" i="11"/>
  <c r="BI378" i="11"/>
  <c r="BJ378" i="11"/>
  <c r="BI379" i="11"/>
  <c r="BJ379" i="11"/>
  <c r="BI380" i="11"/>
  <c r="BJ380" i="11"/>
  <c r="BI381" i="11"/>
  <c r="BJ381" i="11"/>
  <c r="BI383" i="11"/>
  <c r="BJ383" i="11"/>
  <c r="BI384" i="11"/>
  <c r="BJ384" i="11"/>
  <c r="BI385" i="11"/>
  <c r="BJ385" i="11"/>
  <c r="BI386" i="11"/>
  <c r="BJ386" i="11"/>
  <c r="BI387" i="11"/>
  <c r="BJ387" i="11"/>
  <c r="BI389" i="11"/>
  <c r="BJ389" i="11"/>
  <c r="BI390" i="11"/>
  <c r="BJ390" i="11"/>
  <c r="BI391" i="11"/>
  <c r="BJ391" i="11"/>
  <c r="BI392" i="11"/>
  <c r="BJ392" i="11"/>
  <c r="BI393" i="11"/>
  <c r="BJ393" i="11"/>
  <c r="BI394" i="11"/>
  <c r="BJ394" i="11"/>
  <c r="BI395" i="11"/>
  <c r="BJ395" i="11"/>
  <c r="BI397" i="11"/>
  <c r="BJ397" i="11"/>
  <c r="BI398" i="11"/>
  <c r="BJ398" i="11"/>
  <c r="BI399" i="11"/>
  <c r="BJ399" i="11"/>
  <c r="BI400" i="11"/>
  <c r="BJ400" i="11"/>
  <c r="BI402" i="11"/>
  <c r="BJ402" i="11"/>
  <c r="BI403" i="11"/>
  <c r="BJ403" i="11"/>
  <c r="BI404" i="11"/>
  <c r="BJ404" i="11"/>
  <c r="BI405" i="11"/>
  <c r="BJ405" i="11"/>
  <c r="BI406" i="11"/>
  <c r="BJ406" i="11"/>
  <c r="BI407" i="11"/>
  <c r="BJ407" i="11"/>
  <c r="BI408" i="11"/>
  <c r="BJ408" i="11"/>
  <c r="BI409" i="11"/>
  <c r="BJ409" i="11"/>
  <c r="BI410" i="11"/>
  <c r="BJ410" i="11"/>
  <c r="BI411" i="11"/>
  <c r="BJ411" i="11"/>
  <c r="BI412" i="11"/>
  <c r="BJ412" i="11"/>
  <c r="BI413" i="11"/>
  <c r="BJ413" i="11"/>
  <c r="BI414" i="11"/>
  <c r="BJ414" i="11"/>
  <c r="BI415" i="11"/>
  <c r="BJ415" i="11"/>
  <c r="BI416" i="11"/>
  <c r="BJ416" i="11"/>
  <c r="BI417" i="11"/>
  <c r="BJ417" i="11"/>
  <c r="BI419" i="11"/>
  <c r="BJ419" i="11"/>
  <c r="BI421" i="11"/>
  <c r="BJ421" i="11"/>
  <c r="BI422" i="11"/>
  <c r="BJ422" i="11"/>
  <c r="BI423" i="11"/>
  <c r="BJ423" i="11"/>
  <c r="BI424" i="11"/>
  <c r="BJ424" i="11"/>
  <c r="BI425" i="11"/>
  <c r="BJ425" i="11"/>
  <c r="BI426" i="11"/>
  <c r="BJ426" i="11"/>
  <c r="BI427" i="11"/>
  <c r="BJ427" i="11"/>
  <c r="BI428" i="11"/>
  <c r="BJ428" i="11"/>
  <c r="BI429" i="11"/>
  <c r="BJ429" i="11"/>
  <c r="BI430" i="11"/>
  <c r="BJ430" i="11"/>
  <c r="BI432" i="11"/>
  <c r="BJ432" i="11"/>
  <c r="BI433" i="11"/>
  <c r="BJ433" i="11"/>
  <c r="BI434" i="11"/>
  <c r="BJ434" i="11"/>
  <c r="BI435" i="11"/>
  <c r="BJ435" i="11"/>
  <c r="BI436" i="11"/>
  <c r="BJ436" i="11"/>
  <c r="BI437" i="11"/>
  <c r="BJ437" i="11"/>
  <c r="BI438" i="11"/>
  <c r="BJ438" i="11"/>
  <c r="BI439" i="11"/>
  <c r="BJ439" i="11"/>
  <c r="BI440" i="11"/>
  <c r="BJ440" i="11"/>
  <c r="BI441" i="11"/>
  <c r="BJ441" i="11"/>
  <c r="BI442" i="11"/>
  <c r="BJ442" i="11"/>
  <c r="BI443" i="11"/>
  <c r="BJ443" i="11"/>
  <c r="BI445" i="11"/>
  <c r="BJ445" i="11"/>
  <c r="BI446" i="11"/>
  <c r="BJ446" i="11"/>
  <c r="BI447" i="11"/>
  <c r="BJ447" i="11"/>
  <c r="BI448" i="11"/>
  <c r="BJ448" i="11"/>
  <c r="BI449" i="11"/>
  <c r="BJ449" i="11"/>
  <c r="BI451" i="11"/>
  <c r="BJ451" i="11"/>
  <c r="BI452" i="11"/>
  <c r="BJ452" i="11"/>
  <c r="BI453" i="11"/>
  <c r="BJ453" i="11"/>
  <c r="BI454" i="11"/>
  <c r="BJ454" i="11"/>
  <c r="BI455" i="11"/>
  <c r="BJ455" i="11"/>
  <c r="BI456" i="11"/>
  <c r="BJ456" i="11"/>
  <c r="BI457" i="11"/>
  <c r="BJ457" i="11"/>
  <c r="BI458" i="11"/>
  <c r="BJ458" i="11"/>
  <c r="BI459" i="11"/>
  <c r="BJ459" i="11"/>
  <c r="BI460" i="11"/>
  <c r="BJ460" i="11"/>
  <c r="BI461" i="11"/>
  <c r="BJ461" i="11"/>
  <c r="BI462" i="11"/>
  <c r="BJ462" i="11"/>
  <c r="BI463" i="11"/>
  <c r="BJ463" i="11"/>
  <c r="BI464" i="11"/>
  <c r="BJ464" i="11"/>
  <c r="BI465" i="11"/>
  <c r="BJ465" i="11"/>
  <c r="BI466" i="11"/>
  <c r="BJ466" i="11"/>
  <c r="BI467" i="11"/>
  <c r="BJ467" i="11"/>
  <c r="BI468" i="11"/>
  <c r="BJ468" i="11"/>
  <c r="BI470" i="11"/>
  <c r="BJ470" i="11"/>
  <c r="BI471" i="11"/>
  <c r="BJ471" i="11"/>
  <c r="BI473" i="11"/>
  <c r="BJ473" i="11"/>
  <c r="BI474" i="11"/>
  <c r="BJ474" i="11"/>
  <c r="BI476" i="11"/>
  <c r="BJ476" i="11"/>
  <c r="BI477" i="11"/>
  <c r="BK477" i="11" s="1"/>
  <c r="BJ477" i="11"/>
  <c r="BI478" i="11"/>
  <c r="BJ478" i="11"/>
  <c r="BI479" i="11"/>
  <c r="BJ479" i="11"/>
  <c r="BI480" i="11"/>
  <c r="BJ480" i="11"/>
  <c r="BI481" i="11"/>
  <c r="BJ481" i="11"/>
  <c r="BI482" i="11"/>
  <c r="BJ482" i="11"/>
  <c r="BI483" i="11"/>
  <c r="BJ483" i="11"/>
  <c r="BI485" i="11"/>
  <c r="BJ485" i="11"/>
  <c r="BI486" i="11"/>
  <c r="BJ486" i="11"/>
  <c r="BI487" i="11"/>
  <c r="BJ487" i="11"/>
  <c r="BI488" i="11"/>
  <c r="BJ488" i="11"/>
  <c r="BI489" i="11"/>
  <c r="BJ489" i="11"/>
  <c r="BI490" i="11"/>
  <c r="BJ490" i="11"/>
  <c r="BI491" i="11"/>
  <c r="BJ491" i="11"/>
  <c r="BI492" i="11"/>
  <c r="BJ492" i="11"/>
  <c r="BI493" i="11"/>
  <c r="BJ493" i="11"/>
  <c r="BI494" i="11"/>
  <c r="BJ494" i="11"/>
  <c r="BI496" i="11"/>
  <c r="BJ496" i="11"/>
  <c r="BI497" i="11"/>
  <c r="BJ497" i="11"/>
  <c r="BI498" i="11"/>
  <c r="BJ498" i="11"/>
  <c r="BI499" i="11"/>
  <c r="BJ499" i="11"/>
  <c r="BI500" i="11"/>
  <c r="BJ500" i="11"/>
  <c r="BI501" i="11"/>
  <c r="BJ501" i="11"/>
  <c r="BI502" i="11"/>
  <c r="BJ502" i="11"/>
  <c r="BI503" i="11"/>
  <c r="BK503" i="11" s="1"/>
  <c r="BJ503" i="11"/>
  <c r="BI504" i="11"/>
  <c r="BJ504" i="11"/>
  <c r="BI505" i="11"/>
  <c r="BJ505" i="11"/>
  <c r="BI506" i="11"/>
  <c r="BJ506" i="11"/>
  <c r="BI507" i="11"/>
  <c r="BJ507" i="11"/>
  <c r="BI508" i="11"/>
  <c r="BJ508" i="11"/>
  <c r="BI509" i="11"/>
  <c r="BJ509" i="11"/>
  <c r="BI510" i="11"/>
  <c r="BJ510" i="11"/>
  <c r="BI511" i="11"/>
  <c r="BJ511" i="11"/>
  <c r="BI512" i="11"/>
  <c r="BJ512" i="11"/>
  <c r="BI513" i="11"/>
  <c r="BJ513" i="11"/>
  <c r="BI514" i="11"/>
  <c r="BJ514" i="11"/>
  <c r="BI515" i="11"/>
  <c r="BJ515" i="11"/>
  <c r="BI516" i="11"/>
  <c r="BJ516" i="11"/>
  <c r="BI517" i="11"/>
  <c r="BJ517" i="11"/>
  <c r="BI518" i="11"/>
  <c r="BJ518" i="11"/>
  <c r="BI519" i="11"/>
  <c r="BK519" i="11" s="1"/>
  <c r="BJ519" i="11"/>
  <c r="BI520" i="11"/>
  <c r="BJ520" i="11"/>
  <c r="BI521" i="11"/>
  <c r="BJ521" i="11"/>
  <c r="BI522" i="11"/>
  <c r="BJ522" i="11"/>
  <c r="BI523" i="11"/>
  <c r="BJ523" i="11"/>
  <c r="BI524" i="11"/>
  <c r="BJ524" i="11"/>
  <c r="BI525" i="11"/>
  <c r="BJ525" i="11"/>
  <c r="BI526" i="11"/>
  <c r="BJ526" i="11"/>
  <c r="BI527" i="11"/>
  <c r="BJ527" i="11"/>
  <c r="BI529" i="11"/>
  <c r="BJ529" i="11"/>
  <c r="BI531" i="11"/>
  <c r="BJ531" i="11"/>
  <c r="BI532" i="11"/>
  <c r="BJ532" i="11"/>
  <c r="BI533" i="11"/>
  <c r="BJ533" i="11"/>
  <c r="BI534" i="11"/>
  <c r="BJ534" i="11"/>
  <c r="BI535" i="11"/>
  <c r="BJ535" i="11"/>
  <c r="BI536" i="11"/>
  <c r="BJ536" i="11"/>
  <c r="BI537" i="11"/>
  <c r="BJ537" i="11"/>
  <c r="BI538" i="11"/>
  <c r="BJ538" i="11"/>
  <c r="BI539" i="11"/>
  <c r="BJ539" i="11"/>
  <c r="BI541" i="11"/>
  <c r="BJ541" i="11"/>
  <c r="BI542" i="11"/>
  <c r="BJ542" i="11"/>
  <c r="BI543" i="11"/>
  <c r="BJ543" i="11"/>
  <c r="BI544" i="11"/>
  <c r="BJ544" i="11"/>
  <c r="BI545" i="11"/>
  <c r="BJ545" i="11"/>
  <c r="BI546" i="11"/>
  <c r="BJ546" i="11"/>
  <c r="BI548" i="11"/>
  <c r="BJ548" i="11"/>
  <c r="BI549" i="11"/>
  <c r="BJ549" i="11"/>
  <c r="BI550" i="11"/>
  <c r="BJ550" i="11"/>
  <c r="BI551" i="11"/>
  <c r="BJ551" i="11"/>
  <c r="BI552" i="11"/>
  <c r="BJ552" i="11"/>
  <c r="BI553" i="11"/>
  <c r="BJ553" i="11"/>
  <c r="BI554" i="11"/>
  <c r="BJ554" i="11"/>
  <c r="BI555" i="11"/>
  <c r="BJ555" i="11"/>
  <c r="BI556" i="11"/>
  <c r="BJ556" i="11"/>
  <c r="BI557" i="11"/>
  <c r="BJ557" i="11"/>
  <c r="BI558" i="11"/>
  <c r="BK558" i="11" s="1"/>
  <c r="BJ558" i="11"/>
  <c r="BI559" i="11"/>
  <c r="BJ559" i="11"/>
  <c r="BI560" i="11"/>
  <c r="BJ560" i="11"/>
  <c r="BI561" i="11"/>
  <c r="BJ561" i="11"/>
  <c r="BI562" i="11"/>
  <c r="BJ562" i="11"/>
  <c r="BI563" i="11"/>
  <c r="BJ563" i="11"/>
  <c r="BI564" i="11"/>
  <c r="BJ564" i="11"/>
  <c r="BI565" i="11"/>
  <c r="BJ565" i="11"/>
  <c r="BI566" i="11"/>
  <c r="BJ566" i="11"/>
  <c r="BI567" i="11"/>
  <c r="BJ567" i="11"/>
  <c r="BI568" i="11"/>
  <c r="BJ568" i="11"/>
  <c r="BI569" i="11"/>
  <c r="BJ569" i="11"/>
  <c r="BI570" i="11"/>
  <c r="BJ570" i="11"/>
  <c r="BI571" i="11"/>
  <c r="BJ571" i="11"/>
  <c r="BI572" i="11"/>
  <c r="BJ572" i="11"/>
  <c r="BK572" i="11" s="1"/>
  <c r="BI573" i="11"/>
  <c r="BJ573" i="11"/>
  <c r="BI574" i="11"/>
  <c r="BJ574" i="11"/>
  <c r="BI575" i="11"/>
  <c r="BJ575" i="11"/>
  <c r="BI576" i="11"/>
  <c r="BJ576" i="11"/>
  <c r="BI577" i="11"/>
  <c r="BJ577" i="11"/>
  <c r="BI578" i="11"/>
  <c r="BJ578" i="11"/>
  <c r="BI579" i="11"/>
  <c r="BJ579" i="11"/>
  <c r="BI580" i="11"/>
  <c r="BJ580" i="11"/>
  <c r="BI581" i="11"/>
  <c r="BJ581" i="11"/>
  <c r="BI582" i="11"/>
  <c r="BJ582" i="11"/>
  <c r="BI584" i="11"/>
  <c r="BJ584" i="11"/>
  <c r="BI585" i="11"/>
  <c r="BJ585" i="11"/>
  <c r="BI586" i="11"/>
  <c r="BJ586" i="11"/>
  <c r="BI587" i="11"/>
  <c r="BJ587" i="11"/>
  <c r="BI588" i="11"/>
  <c r="BJ588" i="11"/>
  <c r="BI589" i="11"/>
  <c r="BJ589" i="11"/>
  <c r="BI590" i="11"/>
  <c r="BJ590" i="11"/>
  <c r="BI591" i="11"/>
  <c r="BJ591" i="11"/>
  <c r="BI592" i="11"/>
  <c r="BJ592" i="11"/>
  <c r="BI594" i="11"/>
  <c r="BJ594" i="11"/>
  <c r="BI596" i="11"/>
  <c r="BJ596" i="11"/>
  <c r="BI597" i="11"/>
  <c r="BJ597" i="11"/>
  <c r="BI598" i="11"/>
  <c r="BJ598" i="11"/>
  <c r="BI599" i="11"/>
  <c r="BJ599" i="11"/>
  <c r="BI601" i="11"/>
  <c r="BJ601" i="11"/>
  <c r="BI602" i="11"/>
  <c r="BJ602" i="11"/>
  <c r="BI603" i="11"/>
  <c r="BJ603" i="11"/>
  <c r="BI604" i="11"/>
  <c r="BJ604" i="11"/>
  <c r="BI605" i="11"/>
  <c r="BJ605" i="11"/>
  <c r="BI606" i="11"/>
  <c r="BJ606" i="11"/>
  <c r="BI607" i="11"/>
  <c r="BJ607" i="11"/>
  <c r="BI608" i="11"/>
  <c r="BJ608" i="11"/>
  <c r="BI609" i="11"/>
  <c r="BJ609" i="11"/>
  <c r="BI610" i="11"/>
  <c r="BJ610" i="11"/>
  <c r="BI611" i="11"/>
  <c r="BJ611" i="11"/>
  <c r="BI612" i="11"/>
  <c r="BJ612" i="11"/>
  <c r="BI613" i="11"/>
  <c r="BJ613" i="11"/>
  <c r="BI614" i="11"/>
  <c r="BJ614" i="11"/>
  <c r="BI615" i="11"/>
  <c r="BJ615" i="11"/>
  <c r="BI616" i="11"/>
  <c r="BJ616" i="11"/>
  <c r="BI617" i="11"/>
  <c r="BJ617" i="11"/>
  <c r="BI618" i="11"/>
  <c r="BJ618" i="11"/>
  <c r="BI619" i="11"/>
  <c r="BJ619" i="11"/>
  <c r="BI620" i="11"/>
  <c r="BJ620" i="11"/>
  <c r="BI621" i="11"/>
  <c r="BJ621" i="11"/>
  <c r="BI622" i="11"/>
  <c r="BJ622" i="11"/>
  <c r="BI623" i="11"/>
  <c r="BJ623" i="11"/>
  <c r="BI624" i="11"/>
  <c r="BJ624" i="11"/>
  <c r="BI625" i="11"/>
  <c r="BJ625" i="11"/>
  <c r="BI626" i="11"/>
  <c r="BJ626" i="11"/>
  <c r="BI627" i="11"/>
  <c r="BJ627" i="11"/>
  <c r="BI628" i="11"/>
  <c r="BJ628" i="11"/>
  <c r="BI629" i="11"/>
  <c r="BJ629" i="11"/>
  <c r="BI630" i="11"/>
  <c r="BJ630" i="11"/>
  <c r="BI631" i="11"/>
  <c r="BJ631" i="11"/>
  <c r="BI632" i="11"/>
  <c r="BJ632" i="11"/>
  <c r="BI633" i="11"/>
  <c r="BJ633" i="11"/>
  <c r="BI634" i="11"/>
  <c r="BJ634" i="11"/>
  <c r="BI635" i="11"/>
  <c r="BJ635" i="11"/>
  <c r="BI637" i="11"/>
  <c r="BJ637" i="11"/>
  <c r="BI638" i="11"/>
  <c r="BJ638" i="11"/>
  <c r="BI640" i="11"/>
  <c r="BJ640" i="11"/>
  <c r="BI641" i="11"/>
  <c r="BJ641" i="11"/>
  <c r="BI642" i="11"/>
  <c r="BJ642" i="11"/>
  <c r="BI643" i="11"/>
  <c r="BJ643" i="11"/>
  <c r="BI644" i="11"/>
  <c r="BJ644" i="11"/>
  <c r="BI645" i="11"/>
  <c r="BJ645" i="11"/>
  <c r="BI646" i="11"/>
  <c r="BJ646" i="11"/>
  <c r="BI647" i="11"/>
  <c r="BJ647" i="11"/>
  <c r="BK647" i="11" s="1"/>
  <c r="BI648" i="11"/>
  <c r="BJ648" i="11"/>
  <c r="BI650" i="11"/>
  <c r="BJ650" i="11"/>
  <c r="BI651" i="11"/>
  <c r="BJ651" i="11"/>
  <c r="BK651" i="11" s="1"/>
  <c r="BI653" i="11"/>
  <c r="BJ653" i="11"/>
  <c r="BI654" i="11"/>
  <c r="BJ654" i="11"/>
  <c r="BI655" i="11"/>
  <c r="BJ655" i="11"/>
  <c r="BI657" i="11"/>
  <c r="BJ657" i="11"/>
  <c r="BI659" i="11"/>
  <c r="BJ659" i="11"/>
  <c r="BI660" i="11"/>
  <c r="BJ660" i="11"/>
  <c r="BI661" i="11"/>
  <c r="BJ661" i="11"/>
  <c r="BI662" i="11"/>
  <c r="BJ662" i="11"/>
  <c r="BI663" i="11"/>
  <c r="BJ663" i="11"/>
  <c r="BI664" i="11"/>
  <c r="BJ664" i="11"/>
  <c r="BI665" i="11"/>
  <c r="BJ665" i="11"/>
  <c r="BI667" i="11"/>
  <c r="BJ667" i="11"/>
  <c r="BI668" i="11"/>
  <c r="BJ668" i="11"/>
  <c r="BI669" i="11"/>
  <c r="BJ669" i="11"/>
  <c r="BI670" i="11"/>
  <c r="BJ670" i="11"/>
  <c r="BI671" i="11"/>
  <c r="BJ671" i="11"/>
  <c r="BI672" i="11"/>
  <c r="BJ672" i="11"/>
  <c r="BI673" i="11"/>
  <c r="BJ673" i="11"/>
  <c r="BI674" i="11"/>
  <c r="BJ674" i="11"/>
  <c r="BI676" i="11"/>
  <c r="BJ676" i="11"/>
  <c r="BI677" i="11"/>
  <c r="BJ677" i="11"/>
  <c r="BI679" i="11"/>
  <c r="BJ679" i="11"/>
  <c r="BI680" i="11"/>
  <c r="BJ680" i="11"/>
  <c r="BI681" i="11"/>
  <c r="BJ681" i="11"/>
  <c r="BI682" i="11"/>
  <c r="BJ682" i="11"/>
  <c r="BI683" i="11"/>
  <c r="BJ683" i="11"/>
  <c r="BI684" i="11"/>
  <c r="BJ684" i="11"/>
  <c r="BI685" i="11"/>
  <c r="BJ685" i="11"/>
  <c r="BI686" i="11"/>
  <c r="BJ686" i="11"/>
  <c r="BI687" i="11"/>
  <c r="BJ687" i="11"/>
  <c r="BI688" i="11"/>
  <c r="BJ688" i="11"/>
  <c r="BI689" i="11"/>
  <c r="BJ689" i="11"/>
  <c r="BI690" i="11"/>
  <c r="BJ690" i="11"/>
  <c r="BI692" i="11"/>
  <c r="BJ692" i="11"/>
  <c r="BI693" i="11"/>
  <c r="BJ693" i="11"/>
  <c r="BI694" i="11"/>
  <c r="BJ694" i="11"/>
  <c r="BI695" i="11"/>
  <c r="BJ695" i="11"/>
  <c r="BI696" i="11"/>
  <c r="BJ696" i="11"/>
  <c r="BI697" i="11"/>
  <c r="BJ697" i="11"/>
  <c r="BI698" i="11"/>
  <c r="BJ698" i="11"/>
  <c r="BI699" i="11"/>
  <c r="BJ699" i="11"/>
  <c r="BI700" i="11"/>
  <c r="BJ700" i="11"/>
  <c r="BI701" i="11"/>
  <c r="BJ701" i="11"/>
  <c r="BI702" i="11"/>
  <c r="BJ702" i="11"/>
  <c r="BI703" i="11"/>
  <c r="BJ703" i="11"/>
  <c r="BI704" i="11"/>
  <c r="BJ704" i="11"/>
  <c r="BI705" i="11"/>
  <c r="BJ705" i="11"/>
  <c r="BI707" i="11"/>
  <c r="BJ707" i="11"/>
  <c r="BK707" i="11"/>
  <c r="BI708" i="11"/>
  <c r="BJ708" i="11"/>
  <c r="BI709" i="11"/>
  <c r="BJ709" i="11"/>
  <c r="BI710" i="11"/>
  <c r="BJ710" i="11"/>
  <c r="BI711" i="11"/>
  <c r="BJ711" i="11"/>
  <c r="BI712" i="11"/>
  <c r="BJ712" i="11"/>
  <c r="BI713" i="11"/>
  <c r="BJ713" i="11"/>
  <c r="BI714" i="11"/>
  <c r="BJ714" i="11"/>
  <c r="BI716" i="11"/>
  <c r="BJ716" i="11"/>
  <c r="BI717" i="11"/>
  <c r="BJ717" i="11"/>
  <c r="BI718" i="11"/>
  <c r="BJ718" i="11"/>
  <c r="BI719" i="11"/>
  <c r="BJ719" i="11"/>
  <c r="BI720" i="11"/>
  <c r="BJ720" i="11"/>
  <c r="BI721" i="11"/>
  <c r="BJ721" i="11"/>
  <c r="BI722" i="11"/>
  <c r="BJ722" i="11"/>
  <c r="BI723" i="11"/>
  <c r="BJ723" i="11"/>
  <c r="BI724" i="11"/>
  <c r="BJ724" i="11"/>
  <c r="BI725" i="11"/>
  <c r="BJ725" i="11"/>
  <c r="BI726" i="11"/>
  <c r="BJ726" i="11"/>
  <c r="BI727" i="11"/>
  <c r="BJ727" i="11"/>
  <c r="BI728" i="11"/>
  <c r="BJ728" i="11"/>
  <c r="BI729" i="11"/>
  <c r="BJ729" i="11"/>
  <c r="BI730" i="11"/>
  <c r="BJ730" i="11"/>
  <c r="BI732" i="11"/>
  <c r="BJ732" i="11"/>
  <c r="BI733" i="11"/>
  <c r="BJ733" i="11"/>
  <c r="BI734" i="11"/>
  <c r="BJ734" i="11"/>
  <c r="BI735" i="11"/>
  <c r="BJ735" i="11"/>
  <c r="BI737" i="11"/>
  <c r="BJ737" i="11"/>
  <c r="BI738" i="11"/>
  <c r="BJ738" i="11"/>
  <c r="BI742" i="11"/>
  <c r="BJ742" i="11"/>
  <c r="BI743" i="11"/>
  <c r="BJ743" i="11"/>
  <c r="BI744" i="11"/>
  <c r="BJ744" i="11"/>
  <c r="BI745" i="11"/>
  <c r="BJ745" i="11"/>
  <c r="BI746" i="11"/>
  <c r="BJ746" i="11"/>
  <c r="BI747" i="11"/>
  <c r="BJ747" i="11"/>
  <c r="BI748" i="11"/>
  <c r="BJ748" i="11"/>
  <c r="BI749" i="11"/>
  <c r="BJ749" i="11"/>
  <c r="BI750" i="11"/>
  <c r="BJ750" i="11"/>
  <c r="BI751" i="11"/>
  <c r="BJ751" i="11"/>
  <c r="BI753" i="11"/>
  <c r="BJ753" i="11"/>
  <c r="BI754" i="11"/>
  <c r="BJ754" i="11"/>
  <c r="BI755" i="11"/>
  <c r="BJ755" i="11"/>
  <c r="BI756" i="11"/>
  <c r="BJ756" i="11"/>
  <c r="BI757" i="11"/>
  <c r="BJ757" i="11"/>
  <c r="BI758" i="11"/>
  <c r="BJ758" i="11"/>
  <c r="BI759" i="11"/>
  <c r="BJ759" i="11"/>
  <c r="BI760" i="11"/>
  <c r="BJ760" i="11"/>
  <c r="BI761" i="11"/>
  <c r="BJ761" i="11"/>
  <c r="BI762" i="11"/>
  <c r="BJ762" i="11"/>
  <c r="BI763" i="11"/>
  <c r="BJ763" i="11"/>
  <c r="BI765" i="11"/>
  <c r="BJ765" i="11"/>
  <c r="AY448" i="11"/>
  <c r="BK318" i="11" l="1"/>
  <c r="BK259" i="11"/>
  <c r="BK250" i="11"/>
  <c r="BK235" i="11"/>
  <c r="BK221" i="11"/>
  <c r="BK197" i="11"/>
  <c r="BK195" i="11"/>
  <c r="BK191" i="11"/>
  <c r="BK176" i="11"/>
  <c r="BK140" i="11"/>
  <c r="BK127" i="11"/>
  <c r="BK125" i="11"/>
  <c r="BK66" i="11"/>
  <c r="BK63" i="11"/>
  <c r="BK52" i="11"/>
  <c r="BK319" i="11"/>
  <c r="BK309" i="11"/>
  <c r="BK305" i="11"/>
  <c r="BK284" i="11"/>
  <c r="BK282" i="11"/>
  <c r="BK247" i="11"/>
  <c r="BK238" i="11"/>
  <c r="BK229" i="11"/>
  <c r="BK226" i="11"/>
  <c r="BK214" i="11"/>
  <c r="BK212" i="11"/>
  <c r="BK206" i="11"/>
  <c r="BK196" i="11"/>
  <c r="BK187" i="11"/>
  <c r="BK183" i="11"/>
  <c r="BK175" i="11"/>
  <c r="BK166" i="11"/>
  <c r="BK124" i="11"/>
  <c r="BK110" i="11"/>
  <c r="BK98" i="11"/>
  <c r="BK89" i="11"/>
  <c r="BK87" i="11"/>
  <c r="BK62" i="11"/>
  <c r="BK25" i="11"/>
  <c r="BK21" i="11"/>
  <c r="BK12" i="11"/>
  <c r="BK10" i="11"/>
  <c r="BK761" i="11"/>
  <c r="BK644" i="11"/>
  <c r="BK325" i="11"/>
  <c r="BK285" i="11"/>
  <c r="BK278" i="11"/>
  <c r="BK150" i="11"/>
  <c r="BK86" i="11"/>
  <c r="BK61" i="11"/>
  <c r="BK36" i="11"/>
  <c r="BK70" i="11"/>
  <c r="BK7" i="11"/>
  <c r="BK30" i="11"/>
  <c r="BK17" i="11"/>
  <c r="BK697" i="11"/>
  <c r="BK596" i="11"/>
  <c r="BK575" i="11"/>
  <c r="BK290" i="11"/>
  <c r="BK209" i="11"/>
  <c r="BK190" i="11"/>
  <c r="BK182" i="11"/>
  <c r="BK156" i="11"/>
  <c r="BK68" i="11"/>
  <c r="BK59" i="11"/>
  <c r="BK55" i="11"/>
  <c r="BK32" i="11"/>
  <c r="BK155" i="11"/>
  <c r="BK79" i="11"/>
  <c r="BK47" i="11"/>
  <c r="BK31" i="11"/>
  <c r="BK554" i="11"/>
  <c r="BK365" i="11"/>
  <c r="BK687" i="11"/>
  <c r="BK630" i="11"/>
  <c r="BK614" i="11"/>
  <c r="BK557" i="11"/>
  <c r="BK326" i="11"/>
  <c r="BK323" i="11"/>
  <c r="BK276" i="11"/>
  <c r="BK272" i="11"/>
  <c r="BK218" i="11"/>
  <c r="BK211" i="11"/>
  <c r="BK203" i="11"/>
  <c r="BK199" i="11"/>
  <c r="BK154" i="11"/>
  <c r="BK146" i="11"/>
  <c r="BK142" i="11"/>
  <c r="BK108" i="11"/>
  <c r="BK100" i="11"/>
  <c r="BK94" i="11"/>
  <c r="BK42" i="11"/>
  <c r="BK38" i="11"/>
  <c r="BK22" i="11"/>
  <c r="BK261" i="11"/>
  <c r="BK219" i="11"/>
  <c r="BK208" i="11"/>
  <c r="BK534" i="11"/>
  <c r="BK516" i="11"/>
  <c r="BK356" i="11"/>
  <c r="BK327" i="11"/>
  <c r="BK257" i="11"/>
  <c r="BK185" i="11"/>
  <c r="BK90" i="11"/>
  <c r="BK311" i="11"/>
  <c r="BK169" i="11"/>
  <c r="BK109" i="11"/>
  <c r="BK67" i="11"/>
  <c r="BK500" i="11"/>
  <c r="BK474" i="11"/>
  <c r="BK436" i="11"/>
  <c r="BK249" i="11"/>
  <c r="BK95" i="11"/>
  <c r="BK690" i="11"/>
  <c r="BK510" i="11"/>
  <c r="BK493" i="11"/>
  <c r="BK390" i="11"/>
  <c r="BK358" i="11"/>
  <c r="BK346" i="11"/>
  <c r="BK298" i="11"/>
  <c r="BK275" i="11"/>
  <c r="BK179" i="11"/>
  <c r="BK171" i="11"/>
  <c r="BK167" i="11"/>
  <c r="BK149" i="11"/>
  <c r="BK145" i="11"/>
  <c r="BK138" i="11"/>
  <c r="BK134" i="11"/>
  <c r="BK128" i="11"/>
  <c r="BK121" i="11"/>
  <c r="BK107" i="11"/>
  <c r="BK102" i="11"/>
  <c r="BK49" i="11"/>
  <c r="BK556" i="11"/>
  <c r="BK722" i="11"/>
  <c r="BK422" i="11"/>
  <c r="BK383" i="11"/>
  <c r="BK571" i="11"/>
  <c r="BK754" i="11"/>
  <c r="BK745" i="11"/>
  <c r="BK543" i="11"/>
  <c r="BK578" i="11"/>
  <c r="BK567" i="11"/>
  <c r="BK700" i="11"/>
  <c r="BK599" i="11"/>
  <c r="BK582" i="11"/>
  <c r="BK650" i="11"/>
  <c r="BK646" i="11"/>
  <c r="BK642" i="11"/>
  <c r="BK703" i="11"/>
  <c r="BK667" i="11"/>
  <c r="BK404" i="11"/>
  <c r="BK719" i="11"/>
  <c r="BK699" i="11"/>
  <c r="BK763" i="11"/>
  <c r="BK751" i="11"/>
  <c r="BK743" i="11"/>
  <c r="BK501" i="11"/>
  <c r="BK483" i="11"/>
  <c r="BK447" i="11"/>
  <c r="BK438" i="11"/>
  <c r="BK421" i="11"/>
  <c r="BK407" i="11"/>
  <c r="BK676" i="11"/>
  <c r="BK414" i="11"/>
  <c r="BK366" i="11"/>
  <c r="BK689" i="11"/>
  <c r="BK645" i="11"/>
  <c r="BK476" i="11"/>
  <c r="BK541" i="11"/>
  <c r="BK681" i="11"/>
  <c r="BK372" i="11"/>
  <c r="BK713" i="11"/>
  <c r="BK695" i="11"/>
  <c r="BK605" i="11"/>
  <c r="BK454" i="11"/>
  <c r="BK594" i="11"/>
  <c r="BK466" i="11"/>
  <c r="BK674" i="11"/>
  <c r="BK620" i="11"/>
  <c r="BK570" i="11"/>
  <c r="BK566" i="11"/>
  <c r="BK562" i="11"/>
  <c r="BK423" i="11"/>
  <c r="BK406" i="11"/>
  <c r="BK398" i="11"/>
  <c r="BK367" i="11"/>
  <c r="BK362" i="11"/>
  <c r="BK334" i="11"/>
  <c r="BK718" i="11"/>
  <c r="BK478" i="11"/>
  <c r="BK462" i="11"/>
  <c r="BK577" i="11"/>
  <c r="BK728" i="11"/>
  <c r="BK612" i="11"/>
  <c r="BK499" i="11"/>
  <c r="BK486" i="11"/>
  <c r="BK753" i="11"/>
  <c r="BK531" i="11"/>
  <c r="BK413" i="11"/>
  <c r="BK370" i="11"/>
  <c r="BK354" i="11"/>
  <c r="BK350" i="11"/>
  <c r="BK342" i="11"/>
  <c r="BK337" i="11"/>
  <c r="BK329" i="11"/>
  <c r="BK760" i="11"/>
  <c r="BK756" i="11"/>
  <c r="BK737" i="11"/>
  <c r="BK732" i="11"/>
  <c r="BK727" i="11"/>
  <c r="BK682" i="11"/>
  <c r="BK654" i="11"/>
  <c r="BK643" i="11"/>
  <c r="BK638" i="11"/>
  <c r="BK634" i="11"/>
  <c r="BK550" i="11"/>
  <c r="BK546" i="11"/>
  <c r="BK542" i="11"/>
  <c r="BK498" i="11"/>
  <c r="BK452" i="11"/>
  <c r="BK448" i="11"/>
  <c r="BK439" i="11"/>
  <c r="BK430" i="11"/>
  <c r="BK426" i="11"/>
  <c r="BK380" i="11"/>
  <c r="BK373" i="11"/>
  <c r="BK470" i="11"/>
  <c r="BK721" i="11"/>
  <c r="BK705" i="11"/>
  <c r="BK662" i="11"/>
  <c r="BK724" i="11"/>
  <c r="BK631" i="11"/>
  <c r="BK490" i="11"/>
  <c r="BK720" i="11"/>
  <c r="BK669" i="11"/>
  <c r="BK539" i="11"/>
  <c r="BK525" i="11"/>
  <c r="BK502" i="11"/>
  <c r="BK409" i="11"/>
  <c r="BK670" i="11"/>
  <c r="BK581" i="11"/>
  <c r="BK733" i="11"/>
  <c r="BK708" i="11"/>
  <c r="BK679" i="11"/>
  <c r="BK604" i="11"/>
  <c r="BK592" i="11"/>
  <c r="BK494" i="11"/>
  <c r="BK481" i="11"/>
  <c r="BK748" i="11"/>
  <c r="BK623" i="11"/>
  <c r="BK521" i="11"/>
  <c r="BK759" i="11"/>
  <c r="BK746" i="11"/>
  <c r="BK653" i="11"/>
  <c r="BK559" i="11"/>
  <c r="BK508" i="11"/>
  <c r="BK391" i="11"/>
  <c r="BK387" i="11"/>
  <c r="BK335" i="11"/>
  <c r="BK369" i="11"/>
  <c r="BK336" i="11"/>
  <c r="BK300" i="11"/>
  <c r="BK661" i="11"/>
  <c r="BK561" i="11"/>
  <c r="BK485" i="11"/>
  <c r="BK425" i="11"/>
  <c r="BK408" i="11"/>
  <c r="BK386" i="11"/>
  <c r="BK348" i="11"/>
  <c r="BK663" i="11"/>
  <c r="BK613" i="11"/>
  <c r="BK598" i="11"/>
  <c r="BK518" i="11"/>
  <c r="BK514" i="11"/>
  <c r="BK506" i="11"/>
  <c r="BK468" i="11"/>
  <c r="BK460" i="11"/>
  <c r="BK428" i="11"/>
  <c r="BK400" i="11"/>
  <c r="BK385" i="11"/>
  <c r="BK347" i="11"/>
  <c r="BK343" i="11"/>
  <c r="BK302" i="11"/>
  <c r="BK292" i="11"/>
  <c r="BK281" i="11"/>
  <c r="BK269" i="11"/>
  <c r="BK265" i="11"/>
  <c r="BK429" i="11"/>
  <c r="BK344" i="11"/>
  <c r="BK393" i="11"/>
  <c r="BK286" i="11"/>
  <c r="BK714" i="11"/>
  <c r="BK671" i="11"/>
  <c r="BK515" i="11"/>
  <c r="BK755" i="11"/>
  <c r="BK717" i="11"/>
  <c r="BK712" i="11"/>
  <c r="BK702" i="11"/>
  <c r="BK673" i="11"/>
  <c r="BK659" i="11"/>
  <c r="BK615" i="11"/>
  <c r="BK574" i="11"/>
  <c r="BK549" i="11"/>
  <c r="BK538" i="11"/>
  <c r="BK517" i="11"/>
  <c r="BK505" i="11"/>
  <c r="BK482" i="11"/>
  <c r="BK471" i="11"/>
  <c r="BK467" i="11"/>
  <c r="BK455" i="11"/>
  <c r="BK419" i="11"/>
  <c r="BK410" i="11"/>
  <c r="BK403" i="11"/>
  <c r="BK377" i="11"/>
  <c r="BK364" i="11"/>
  <c r="BK359" i="11"/>
  <c r="BK279" i="11"/>
  <c r="BK268" i="11"/>
  <c r="BK701" i="11"/>
  <c r="BK684" i="11"/>
  <c r="BK762" i="11"/>
  <c r="BK723" i="11"/>
  <c r="BK711" i="11"/>
  <c r="BK726" i="11"/>
  <c r="BK665" i="11"/>
  <c r="BK622" i="11"/>
  <c r="BK611" i="11"/>
  <c r="BK565" i="11"/>
  <c r="BK716" i="11"/>
  <c r="BK698" i="11"/>
  <c r="BK750" i="11"/>
  <c r="BK730" i="11"/>
  <c r="BK626" i="11"/>
  <c r="BK618" i="11"/>
  <c r="BK587" i="11"/>
  <c r="BK555" i="11"/>
  <c r="BK446" i="11"/>
  <c r="BK341" i="11"/>
  <c r="BK668" i="11"/>
  <c r="BK461" i="11"/>
  <c r="BK412" i="11"/>
  <c r="BK749" i="11"/>
  <c r="BK734" i="11"/>
  <c r="BK729" i="11"/>
  <c r="BK725" i="11"/>
  <c r="BK629" i="11"/>
  <c r="BK625" i="11"/>
  <c r="BK621" i="11"/>
  <c r="BK610" i="11"/>
  <c r="BK606" i="11"/>
  <c r="BK602" i="11"/>
  <c r="BK590" i="11"/>
  <c r="BK564" i="11"/>
  <c r="BK526" i="11"/>
  <c r="BK492" i="11"/>
  <c r="BK479" i="11"/>
  <c r="BK449" i="11"/>
  <c r="BK445" i="11"/>
  <c r="BK389" i="11"/>
  <c r="BK361" i="11"/>
  <c r="BK306" i="11"/>
  <c r="BK299" i="11"/>
  <c r="BK289" i="11"/>
  <c r="BK277" i="11"/>
  <c r="BK735" i="11"/>
  <c r="BK704" i="11"/>
  <c r="BK685" i="11"/>
  <c r="BK635" i="11"/>
  <c r="BK511" i="11"/>
  <c r="BK434" i="11"/>
  <c r="BK402" i="11"/>
  <c r="BK395" i="11"/>
  <c r="BK332" i="11"/>
  <c r="BK315" i="11"/>
  <c r="BK217" i="11"/>
  <c r="BK141" i="11"/>
  <c r="BK131" i="11"/>
  <c r="BK13" i="11"/>
  <c r="BK738" i="11"/>
  <c r="BK710" i="11"/>
  <c r="BK603" i="11"/>
  <c r="BK563" i="11"/>
  <c r="BK507" i="11"/>
  <c r="BK459" i="11"/>
  <c r="BK437" i="11"/>
  <c r="BK405" i="11"/>
  <c r="BK339" i="11"/>
  <c r="BK321" i="11"/>
  <c r="BK295" i="11"/>
  <c r="BK228" i="11"/>
  <c r="BK223" i="11"/>
  <c r="BK148" i="11"/>
  <c r="BK144" i="11"/>
  <c r="BK137" i="11"/>
  <c r="BK64" i="11"/>
  <c r="BK57" i="11"/>
  <c r="BK20" i="11"/>
  <c r="BK9" i="11"/>
  <c r="BK747" i="11"/>
  <c r="BK353" i="11"/>
  <c r="BK151" i="11"/>
  <c r="BK74" i="11"/>
  <c r="BK27" i="11"/>
  <c r="BK683" i="11"/>
  <c r="BK680" i="11"/>
  <c r="BK677" i="11"/>
  <c r="BK660" i="11"/>
  <c r="BK619" i="11"/>
  <c r="BK580" i="11"/>
  <c r="BK576" i="11"/>
  <c r="BK535" i="11"/>
  <c r="BK527" i="11"/>
  <c r="BK473" i="11"/>
  <c r="BK443" i="11"/>
  <c r="BK253" i="11"/>
  <c r="BK243" i="11"/>
  <c r="BK85" i="11"/>
  <c r="BK81" i="11"/>
  <c r="BK77" i="11"/>
  <c r="BK34" i="11"/>
  <c r="BK744" i="11"/>
  <c r="BK664" i="11"/>
  <c r="BK532" i="11"/>
  <c r="BK573" i="11"/>
  <c r="BK524" i="11"/>
  <c r="BK765" i="11"/>
  <c r="BK692" i="11"/>
  <c r="BK686" i="11"/>
  <c r="BK597" i="11"/>
  <c r="BK586" i="11"/>
  <c r="BK579" i="11"/>
  <c r="BK548" i="11"/>
  <c r="BK489" i="11"/>
  <c r="BK453" i="11"/>
  <c r="BK379" i="11"/>
  <c r="BK271" i="11"/>
  <c r="BK207" i="11"/>
  <c r="BK193" i="11"/>
  <c r="BK44" i="11"/>
  <c r="BK709" i="11"/>
  <c r="BK694" i="11"/>
  <c r="BK688" i="11"/>
  <c r="BK641" i="11"/>
  <c r="BK628" i="11"/>
  <c r="BK589" i="11"/>
  <c r="BK585" i="11"/>
  <c r="BK523" i="11"/>
  <c r="BK513" i="11"/>
  <c r="BK497" i="11"/>
  <c r="BK491" i="11"/>
  <c r="BK487" i="11"/>
  <c r="BK465" i="11"/>
  <c r="BK458" i="11"/>
  <c r="BK442" i="11"/>
  <c r="BK417" i="11"/>
  <c r="BK397" i="11"/>
  <c r="BK384" i="11"/>
  <c r="BK381" i="11"/>
  <c r="BK355" i="11"/>
  <c r="BK351" i="11"/>
  <c r="BK320" i="11"/>
  <c r="BK317" i="11"/>
  <c r="BK291" i="11"/>
  <c r="BK287" i="11"/>
  <c r="BK274" i="11"/>
  <c r="BK267" i="11"/>
  <c r="BK256" i="11"/>
  <c r="BK233" i="11"/>
  <c r="BK216" i="11"/>
  <c r="BK213" i="11"/>
  <c r="BK192" i="11"/>
  <c r="BK189" i="11"/>
  <c r="BK174" i="11"/>
  <c r="BK160" i="11"/>
  <c r="BK153" i="11"/>
  <c r="BK126" i="11"/>
  <c r="BK123" i="11"/>
  <c r="BK113" i="11"/>
  <c r="BK106" i="11"/>
  <c r="BK99" i="11"/>
  <c r="BK29" i="11"/>
  <c r="BK170" i="11"/>
  <c r="BK147" i="11"/>
  <c r="BK91" i="11"/>
  <c r="BK80" i="11"/>
  <c r="BK33" i="11"/>
  <c r="BK19" i="11"/>
  <c r="BK433" i="11"/>
  <c r="BK427" i="11"/>
  <c r="BK338" i="11"/>
  <c r="BK202" i="11"/>
  <c r="BK43" i="11"/>
  <c r="BK757" i="11"/>
  <c r="BK742" i="11"/>
  <c r="BK693" i="11"/>
  <c r="BK655" i="11"/>
  <c r="BK640" i="11"/>
  <c r="BK637" i="11"/>
  <c r="BK627" i="11"/>
  <c r="BK591" i="11"/>
  <c r="BK588" i="11"/>
  <c r="BK536" i="11"/>
  <c r="BK533" i="11"/>
  <c r="BK522" i="11"/>
  <c r="BK512" i="11"/>
  <c r="BK509" i="11"/>
  <c r="BK464" i="11"/>
  <c r="BK457" i="11"/>
  <c r="BK451" i="11"/>
  <c r="BK441" i="11"/>
  <c r="BK435" i="11"/>
  <c r="BK399" i="11"/>
  <c r="BK333" i="11"/>
  <c r="BK273" i="11"/>
  <c r="BK266" i="11"/>
  <c r="BK225" i="11"/>
  <c r="BK205" i="11"/>
  <c r="BK177" i="11"/>
  <c r="BK139" i="11"/>
  <c r="BK129" i="11"/>
  <c r="BK122" i="11"/>
  <c r="BK118" i="11"/>
  <c r="BK112" i="11"/>
  <c r="BK105" i="11"/>
  <c r="BK45" i="11"/>
  <c r="BK11" i="11"/>
  <c r="BK411" i="11"/>
  <c r="BK394" i="11"/>
  <c r="BK378" i="11"/>
  <c r="BK331" i="11"/>
  <c r="BK314" i="11"/>
  <c r="BK307" i="11"/>
  <c r="BK210" i="11"/>
  <c r="BK186" i="11"/>
  <c r="BK157" i="11"/>
  <c r="BK73" i="11"/>
  <c r="BK26" i="11"/>
  <c r="BK758" i="11"/>
  <c r="BK696" i="11"/>
  <c r="BK607" i="11"/>
  <c r="BK551" i="11"/>
  <c r="BK463" i="11"/>
  <c r="BK415" i="11"/>
  <c r="BK231" i="11"/>
  <c r="BK173" i="11"/>
  <c r="BK78" i="11"/>
  <c r="BK58" i="11"/>
  <c r="BK54" i="11"/>
  <c r="BK48" i="11"/>
  <c r="BK41" i="11"/>
  <c r="BK304" i="11"/>
  <c r="BK584" i="11"/>
  <c r="BK569" i="11"/>
  <c r="BK520" i="11"/>
  <c r="BK608" i="11"/>
  <c r="BK352" i="11"/>
  <c r="BK288" i="11"/>
  <c r="BK224" i="11"/>
  <c r="BK632" i="11"/>
  <c r="BK617" i="11"/>
  <c r="BK568" i="11"/>
  <c r="BK553" i="11"/>
  <c r="BK504" i="11"/>
  <c r="BK440" i="11"/>
  <c r="BK312" i="11"/>
  <c r="BK248" i="11"/>
  <c r="BK184" i="11"/>
  <c r="BK168" i="11"/>
  <c r="BK152" i="11"/>
  <c r="BK136" i="11"/>
  <c r="BK120" i="11"/>
  <c r="BK104" i="11"/>
  <c r="BK88" i="11"/>
  <c r="BK72" i="11"/>
  <c r="BK56" i="11"/>
  <c r="BK40" i="11"/>
  <c r="BK24" i="11"/>
  <c r="BK8" i="11"/>
  <c r="BK648" i="11"/>
  <c r="BK609" i="11"/>
  <c r="BK560" i="11"/>
  <c r="BK545" i="11"/>
  <c r="BK496" i="11"/>
  <c r="BK392" i="11"/>
  <c r="BK544" i="11"/>
  <c r="BK529" i="11"/>
  <c r="BK368" i="11"/>
  <c r="BK328" i="11"/>
  <c r="BK416" i="11"/>
  <c r="BK672" i="11"/>
  <c r="BK616" i="11"/>
  <c r="BK601" i="11"/>
  <c r="BK552" i="11"/>
  <c r="BK537" i="11"/>
  <c r="BK488" i="11"/>
  <c r="BK424" i="11"/>
  <c r="BK360" i="11"/>
  <c r="BK296" i="11"/>
  <c r="BK232" i="11"/>
  <c r="BK657" i="11"/>
  <c r="BK624" i="11"/>
  <c r="BK432" i="11"/>
  <c r="BK240" i="11"/>
  <c r="BK633" i="11"/>
  <c r="BK456" i="11"/>
  <c r="BK264" i="11"/>
  <c r="BK200" i="11"/>
  <c r="BK480" i="11"/>
  <c r="AY591" i="11"/>
  <c r="AZ591" i="11"/>
  <c r="BA591" i="11"/>
  <c r="BB591" i="11" s="1"/>
  <c r="BC591" i="11"/>
  <c r="BD591" i="11" s="1"/>
  <c r="BE591" i="11"/>
  <c r="AY449" i="11"/>
  <c r="AY450" i="11"/>
  <c r="AY191" i="11"/>
  <c r="AZ191" i="11"/>
  <c r="BA191" i="11"/>
  <c r="BB191" i="11" s="1"/>
  <c r="BC191" i="11"/>
  <c r="BD191" i="11" s="1"/>
  <c r="BE191" i="11"/>
  <c r="AY192" i="11"/>
  <c r="AZ192" i="11"/>
  <c r="BA192" i="11"/>
  <c r="BB192" i="11" s="1"/>
  <c r="BC192" i="11"/>
  <c r="BD192" i="11" s="1"/>
  <c r="BE192" i="11"/>
  <c r="AY193" i="11"/>
  <c r="AZ193" i="11"/>
  <c r="BA193" i="11"/>
  <c r="BB193" i="11" s="1"/>
  <c r="BC193" i="11"/>
  <c r="BD193" i="11" s="1"/>
  <c r="BE193" i="11"/>
  <c r="AZ194" i="11"/>
  <c r="BA194" i="11"/>
  <c r="BB194" i="11" s="1"/>
  <c r="BC194" i="11"/>
  <c r="BD194" i="11" s="1"/>
  <c r="BE194" i="11"/>
  <c r="AY195" i="11"/>
  <c r="AZ195" i="11"/>
  <c r="BA195" i="11"/>
  <c r="BB195" i="11" s="1"/>
  <c r="BC195" i="11"/>
  <c r="BD195" i="11" s="1"/>
  <c r="BE195" i="11"/>
  <c r="AZ7" i="11"/>
  <c r="BA7" i="11"/>
  <c r="BB7" i="11" s="1"/>
  <c r="BC7" i="11"/>
  <c r="BD7" i="11" s="1"/>
  <c r="BE7" i="11"/>
  <c r="AY8" i="11"/>
  <c r="AZ8" i="11"/>
  <c r="BA8" i="11"/>
  <c r="BB8" i="11" s="1"/>
  <c r="BC8" i="11"/>
  <c r="BD8" i="11" s="1"/>
  <c r="BE8" i="11"/>
  <c r="AY9" i="11"/>
  <c r="AZ9" i="11"/>
  <c r="BA9" i="11"/>
  <c r="BB9" i="11" s="1"/>
  <c r="BC9" i="11"/>
  <c r="BD9" i="11" s="1"/>
  <c r="BE9" i="11"/>
  <c r="AY10" i="11"/>
  <c r="AZ10" i="11"/>
  <c r="BA10" i="11"/>
  <c r="BB10" i="11" s="1"/>
  <c r="BC10" i="11"/>
  <c r="BD10" i="11" s="1"/>
  <c r="BE10" i="11"/>
  <c r="AY11" i="11"/>
  <c r="AZ11" i="11"/>
  <c r="BA11" i="11"/>
  <c r="BB11" i="11" s="1"/>
  <c r="BC11" i="11"/>
  <c r="BD11" i="11" s="1"/>
  <c r="BE11" i="11"/>
  <c r="AY12" i="11"/>
  <c r="AZ12" i="11"/>
  <c r="BA12" i="11"/>
  <c r="BB12" i="11" s="1"/>
  <c r="BC12" i="11"/>
  <c r="BD12" i="11" s="1"/>
  <c r="BE12" i="11"/>
  <c r="AY13" i="11"/>
  <c r="AZ13" i="11"/>
  <c r="BA13" i="11"/>
  <c r="BB13" i="11" s="1"/>
  <c r="BC13" i="11"/>
  <c r="BD13" i="11" s="1"/>
  <c r="BE13" i="11"/>
  <c r="AY14" i="11"/>
  <c r="AZ14" i="11"/>
  <c r="BA14" i="11"/>
  <c r="BB14" i="11" s="1"/>
  <c r="BC14" i="11"/>
  <c r="BD14" i="11" s="1"/>
  <c r="BE14" i="11"/>
  <c r="AY15" i="11"/>
  <c r="AZ15" i="11"/>
  <c r="BA15" i="11"/>
  <c r="BB15" i="11" s="1"/>
  <c r="BC15" i="11"/>
  <c r="BD15" i="11" s="1"/>
  <c r="BE15" i="11"/>
  <c r="AY16" i="11"/>
  <c r="AZ16" i="11"/>
  <c r="BB16" i="11"/>
  <c r="BC16" i="11"/>
  <c r="BD16" i="11" s="1"/>
  <c r="BE16" i="11"/>
  <c r="AY18" i="11"/>
  <c r="AZ18" i="11"/>
  <c r="BA18" i="11"/>
  <c r="BB18" i="11" s="1"/>
  <c r="BC18" i="11"/>
  <c r="BD18" i="11" s="1"/>
  <c r="BE18" i="11"/>
  <c r="AY19" i="11"/>
  <c r="AZ19" i="11"/>
  <c r="BA19" i="11"/>
  <c r="BB19" i="11" s="1"/>
  <c r="BC19" i="11"/>
  <c r="BD19" i="11" s="1"/>
  <c r="BE19" i="11"/>
  <c r="AY20" i="11"/>
  <c r="AZ20" i="11"/>
  <c r="BA20" i="11"/>
  <c r="BB20" i="11" s="1"/>
  <c r="BC20" i="11"/>
  <c r="BD20" i="11" s="1"/>
  <c r="BE20" i="11"/>
  <c r="AY21" i="11"/>
  <c r="AZ21" i="11"/>
  <c r="BA21" i="11"/>
  <c r="BB21" i="11" s="1"/>
  <c r="BC21" i="11"/>
  <c r="BD21" i="11" s="1"/>
  <c r="BE21" i="11"/>
  <c r="AY22" i="11"/>
  <c r="AZ22" i="11"/>
  <c r="BA22" i="11"/>
  <c r="BB22" i="11" s="1"/>
  <c r="BC22" i="11"/>
  <c r="BD22" i="11" s="1"/>
  <c r="BE22" i="11"/>
  <c r="AY23" i="11"/>
  <c r="AZ23" i="11"/>
  <c r="BA23" i="11"/>
  <c r="BB23" i="11" s="1"/>
  <c r="BC23" i="11"/>
  <c r="BD23" i="11" s="1"/>
  <c r="BE23" i="11"/>
  <c r="AY24" i="11"/>
  <c r="AZ24" i="11"/>
  <c r="BA24" i="11"/>
  <c r="BB24" i="11" s="1"/>
  <c r="BC24" i="11"/>
  <c r="BD24" i="11" s="1"/>
  <c r="BE24" i="11"/>
  <c r="AY25" i="11"/>
  <c r="AZ25" i="11"/>
  <c r="BA25" i="11"/>
  <c r="BB25" i="11" s="1"/>
  <c r="BC25" i="11"/>
  <c r="BD25" i="11" s="1"/>
  <c r="BE25" i="11"/>
  <c r="AY26" i="11"/>
  <c r="AZ26" i="11"/>
  <c r="BA26" i="11"/>
  <c r="BB26" i="11" s="1"/>
  <c r="BC26" i="11"/>
  <c r="BD26" i="11" s="1"/>
  <c r="BE26" i="11"/>
  <c r="AY27" i="11"/>
  <c r="AZ27" i="11"/>
  <c r="BA27" i="11"/>
  <c r="BB27" i="11" s="1"/>
  <c r="BC27" i="11"/>
  <c r="BD27" i="11" s="1"/>
  <c r="BE27" i="11"/>
  <c r="AY28" i="11"/>
  <c r="AZ28" i="11"/>
  <c r="BA28" i="11"/>
  <c r="BB28" i="11" s="1"/>
  <c r="BC28" i="11"/>
  <c r="BD28" i="11" s="1"/>
  <c r="BE28" i="11"/>
  <c r="AY29" i="11"/>
  <c r="AZ29" i="11"/>
  <c r="BA29" i="11"/>
  <c r="BB29" i="11" s="1"/>
  <c r="BC29" i="11"/>
  <c r="BD29" i="11" s="1"/>
  <c r="BE29" i="11"/>
  <c r="AY30" i="11"/>
  <c r="AZ30" i="11"/>
  <c r="BA30" i="11"/>
  <c r="BB30" i="11" s="1"/>
  <c r="BC30" i="11"/>
  <c r="BD30" i="11" s="1"/>
  <c r="BE30" i="11"/>
  <c r="AY31" i="11"/>
  <c r="AZ31" i="11"/>
  <c r="BA31" i="11"/>
  <c r="BB31" i="11" s="1"/>
  <c r="BC31" i="11"/>
  <c r="BD31" i="11" s="1"/>
  <c r="BE31" i="11"/>
  <c r="AY32" i="11"/>
  <c r="AZ32" i="11"/>
  <c r="BA32" i="11"/>
  <c r="BB32" i="11" s="1"/>
  <c r="BC32" i="11"/>
  <c r="BD32" i="11" s="1"/>
  <c r="BE32" i="11"/>
  <c r="AY33" i="11"/>
  <c r="AZ33" i="11"/>
  <c r="BA33" i="11"/>
  <c r="BB33" i="11" s="1"/>
  <c r="BC33" i="11"/>
  <c r="BD33" i="11" s="1"/>
  <c r="BE33" i="11"/>
  <c r="BF33" i="11"/>
  <c r="AY34" i="11"/>
  <c r="AZ34" i="11"/>
  <c r="BA34" i="11"/>
  <c r="BB34" i="11" s="1"/>
  <c r="BC34" i="11"/>
  <c r="BD34" i="11" s="1"/>
  <c r="BE34" i="11"/>
  <c r="BF36" i="11" s="1"/>
  <c r="AY35" i="11"/>
  <c r="AZ35" i="11"/>
  <c r="BA35" i="11"/>
  <c r="BB35" i="11" s="1"/>
  <c r="BC35" i="11"/>
  <c r="BD35" i="11" s="1"/>
  <c r="BE35" i="11"/>
  <c r="AY37" i="11"/>
  <c r="AZ37" i="11"/>
  <c r="BA37" i="11"/>
  <c r="BB37" i="11" s="1"/>
  <c r="BC37" i="11"/>
  <c r="BD37" i="11" s="1"/>
  <c r="BE37" i="11"/>
  <c r="AY38" i="11"/>
  <c r="AZ38" i="11"/>
  <c r="BA38" i="11"/>
  <c r="BB38" i="11" s="1"/>
  <c r="BC38" i="11"/>
  <c r="BD38" i="11" s="1"/>
  <c r="BE38" i="11"/>
  <c r="AY39" i="11"/>
  <c r="AZ39" i="11"/>
  <c r="BA39" i="11"/>
  <c r="BB39" i="11" s="1"/>
  <c r="BC39" i="11"/>
  <c r="BD39" i="11" s="1"/>
  <c r="BE39" i="11"/>
  <c r="AY40" i="11"/>
  <c r="AZ40" i="11"/>
  <c r="BA40" i="11"/>
  <c r="BB40" i="11" s="1"/>
  <c r="BC40" i="11"/>
  <c r="BD40" i="11" s="1"/>
  <c r="BE40" i="11"/>
  <c r="AY41" i="11"/>
  <c r="AZ41" i="11"/>
  <c r="BA41" i="11"/>
  <c r="BB41" i="11" s="1"/>
  <c r="BC41" i="11"/>
  <c r="BD41" i="11" s="1"/>
  <c r="BE41" i="11"/>
  <c r="AY42" i="11"/>
  <c r="AZ42" i="11"/>
  <c r="BA42" i="11"/>
  <c r="BB42" i="11" s="1"/>
  <c r="BC42" i="11"/>
  <c r="BD42" i="11" s="1"/>
  <c r="BE42" i="11"/>
  <c r="AY43" i="11"/>
  <c r="AZ43" i="11"/>
  <c r="BA43" i="11"/>
  <c r="BB43" i="11" s="1"/>
  <c r="BC43" i="11"/>
  <c r="BD43" i="11" s="1"/>
  <c r="BE43" i="11"/>
  <c r="AY44" i="11"/>
  <c r="AZ44" i="11"/>
  <c r="BA44" i="11"/>
  <c r="BB44" i="11" s="1"/>
  <c r="BC44" i="11"/>
  <c r="BD44" i="11" s="1"/>
  <c r="BE44" i="11"/>
  <c r="AY45" i="11"/>
  <c r="AZ45" i="11"/>
  <c r="BA45" i="11"/>
  <c r="BB45" i="11" s="1"/>
  <c r="BC45" i="11"/>
  <c r="BD45" i="11" s="1"/>
  <c r="BE45" i="11"/>
  <c r="AY46" i="11"/>
  <c r="AZ46" i="11"/>
  <c r="BA46" i="11"/>
  <c r="BB46" i="11" s="1"/>
  <c r="BC46" i="11"/>
  <c r="BD46" i="11" s="1"/>
  <c r="BE46" i="11"/>
  <c r="AY47" i="11"/>
  <c r="AZ47" i="11"/>
  <c r="BA47" i="11"/>
  <c r="BB47" i="11" s="1"/>
  <c r="BC47" i="11"/>
  <c r="BD47" i="11" s="1"/>
  <c r="BE47" i="11"/>
  <c r="AY48" i="11"/>
  <c r="AZ48" i="11"/>
  <c r="BA48" i="11"/>
  <c r="BB48" i="11" s="1"/>
  <c r="BC48" i="11"/>
  <c r="BD48" i="11" s="1"/>
  <c r="BE48" i="11"/>
  <c r="AY49" i="11"/>
  <c r="AZ49" i="11"/>
  <c r="BA49" i="11"/>
  <c r="BB49" i="11" s="1"/>
  <c r="BC49" i="11"/>
  <c r="BD49" i="11" s="1"/>
  <c r="BE49" i="11"/>
  <c r="AY50" i="11"/>
  <c r="AZ50" i="11"/>
  <c r="BA50" i="11"/>
  <c r="BB50" i="11" s="1"/>
  <c r="BC50" i="11"/>
  <c r="BD50" i="11" s="1"/>
  <c r="BE50" i="11"/>
  <c r="AY51" i="11"/>
  <c r="AZ51" i="11"/>
  <c r="BA51" i="11"/>
  <c r="BB51" i="11" s="1"/>
  <c r="BC51" i="11"/>
  <c r="BD51" i="11" s="1"/>
  <c r="BE51" i="11"/>
  <c r="AY52" i="11"/>
  <c r="AZ52" i="11"/>
  <c r="BA52" i="11"/>
  <c r="BB52" i="11" s="1"/>
  <c r="BC52" i="11"/>
  <c r="BD52" i="11" s="1"/>
  <c r="BE52" i="11"/>
  <c r="AY53" i="11"/>
  <c r="AZ53" i="11"/>
  <c r="BA53" i="11"/>
  <c r="BB53" i="11" s="1"/>
  <c r="BC53" i="11"/>
  <c r="BD53" i="11" s="1"/>
  <c r="BE53" i="11"/>
  <c r="AY54" i="11"/>
  <c r="AZ54" i="11"/>
  <c r="BA54" i="11"/>
  <c r="BB54" i="11" s="1"/>
  <c r="BC54" i="11"/>
  <c r="BD54" i="11" s="1"/>
  <c r="BE54" i="11"/>
  <c r="AY55" i="11"/>
  <c r="AZ55" i="11"/>
  <c r="BA55" i="11"/>
  <c r="BB55" i="11" s="1"/>
  <c r="BC55" i="11"/>
  <c r="BD55" i="11" s="1"/>
  <c r="BE55" i="11"/>
  <c r="AY56" i="11"/>
  <c r="AZ56" i="11"/>
  <c r="BA56" i="11"/>
  <c r="BB56" i="11" s="1"/>
  <c r="BC56" i="11"/>
  <c r="BD56" i="11" s="1"/>
  <c r="BE56" i="11"/>
  <c r="AY57" i="11"/>
  <c r="AZ57" i="11"/>
  <c r="BA57" i="11"/>
  <c r="BB57" i="11" s="1"/>
  <c r="BC57" i="11"/>
  <c r="BD57" i="11" s="1"/>
  <c r="BE57" i="11"/>
  <c r="AY58" i="11"/>
  <c r="AZ58" i="11"/>
  <c r="BA58" i="11"/>
  <c r="BB58" i="11" s="1"/>
  <c r="BC58" i="11"/>
  <c r="BD58" i="11" s="1"/>
  <c r="BE58" i="11"/>
  <c r="AY59" i="11"/>
  <c r="AZ59" i="11"/>
  <c r="BA59" i="11"/>
  <c r="BB59" i="11" s="1"/>
  <c r="BC59" i="11"/>
  <c r="BD59" i="11" s="1"/>
  <c r="BE59" i="11"/>
  <c r="AY60" i="11"/>
  <c r="AZ60" i="11"/>
  <c r="BA60" i="11"/>
  <c r="BB60" i="11" s="1"/>
  <c r="BC60" i="11"/>
  <c r="BD60" i="11" s="1"/>
  <c r="BE60" i="11"/>
  <c r="BF60" i="11" s="1"/>
  <c r="AY62" i="11"/>
  <c r="AZ62" i="11"/>
  <c r="BA62" i="11"/>
  <c r="BB62" i="11" s="1"/>
  <c r="BC62" i="11"/>
  <c r="BD62" i="11" s="1"/>
  <c r="BE62" i="11"/>
  <c r="AY63" i="11"/>
  <c r="AZ63" i="11"/>
  <c r="BA63" i="11"/>
  <c r="BB63" i="11" s="1"/>
  <c r="BC63" i="11"/>
  <c r="BD63" i="11" s="1"/>
  <c r="BE63" i="11"/>
  <c r="AY64" i="11"/>
  <c r="AZ64" i="11"/>
  <c r="BA64" i="11"/>
  <c r="BB64" i="11" s="1"/>
  <c r="BC64" i="11"/>
  <c r="BD64" i="11" s="1"/>
  <c r="BE64" i="11"/>
  <c r="AY65" i="11"/>
  <c r="AZ65" i="11"/>
  <c r="BA65" i="11"/>
  <c r="BB65" i="11" s="1"/>
  <c r="BC65" i="11"/>
  <c r="BD65" i="11" s="1"/>
  <c r="BE65" i="11"/>
  <c r="BF65" i="11" s="1"/>
  <c r="AY66" i="11"/>
  <c r="AZ66" i="11"/>
  <c r="BA66" i="11"/>
  <c r="BB66" i="11" s="1"/>
  <c r="BC66" i="11"/>
  <c r="BD66" i="11" s="1"/>
  <c r="BE66" i="11"/>
  <c r="AY67" i="11"/>
  <c r="AZ67" i="11"/>
  <c r="BA67" i="11"/>
  <c r="BB67" i="11" s="1"/>
  <c r="BC67" i="11"/>
  <c r="BD67" i="11" s="1"/>
  <c r="BE67" i="11"/>
  <c r="AY68" i="11"/>
  <c r="AZ68" i="11"/>
  <c r="BA68" i="11"/>
  <c r="BB68" i="11" s="1"/>
  <c r="BC68" i="11"/>
  <c r="BD68" i="11" s="1"/>
  <c r="BE68" i="11"/>
  <c r="BF68" i="11" s="1"/>
  <c r="AY69" i="11"/>
  <c r="AZ69" i="11"/>
  <c r="BA69" i="11"/>
  <c r="BB69" i="11" s="1"/>
  <c r="BC69" i="11"/>
  <c r="BD69" i="11" s="1"/>
  <c r="BE69" i="11"/>
  <c r="AY70" i="11"/>
  <c r="AZ70" i="11"/>
  <c r="BA70" i="11"/>
  <c r="BB70" i="11" s="1"/>
  <c r="BC70" i="11"/>
  <c r="BD70" i="11" s="1"/>
  <c r="BE70" i="11"/>
  <c r="AY71" i="11"/>
  <c r="AZ71" i="11"/>
  <c r="BA71" i="11"/>
  <c r="BB71" i="11" s="1"/>
  <c r="BC71" i="11"/>
  <c r="BD71" i="11" s="1"/>
  <c r="BE71" i="11"/>
  <c r="AY72" i="11"/>
  <c r="AZ72" i="11"/>
  <c r="BA72" i="11"/>
  <c r="BB72" i="11" s="1"/>
  <c r="BC72" i="11"/>
  <c r="BD72" i="11" s="1"/>
  <c r="BE72" i="11"/>
  <c r="AY73" i="11"/>
  <c r="AZ73" i="11"/>
  <c r="BA73" i="11"/>
  <c r="BB73" i="11" s="1"/>
  <c r="BC73" i="11"/>
  <c r="BD73" i="11" s="1"/>
  <c r="BE73" i="11"/>
  <c r="AY74" i="11"/>
  <c r="AZ74" i="11"/>
  <c r="BA74" i="11"/>
  <c r="BB74" i="11" s="1"/>
  <c r="BC74" i="11"/>
  <c r="BD74" i="11" s="1"/>
  <c r="BE74" i="11"/>
  <c r="AY75" i="11"/>
  <c r="AZ75" i="11"/>
  <c r="BA75" i="11"/>
  <c r="BB75" i="11" s="1"/>
  <c r="BC75" i="11"/>
  <c r="BD75" i="11" s="1"/>
  <c r="BE75" i="11"/>
  <c r="AY76" i="11"/>
  <c r="AZ76" i="11"/>
  <c r="BA76" i="11"/>
  <c r="BB76" i="11" s="1"/>
  <c r="BC76" i="11"/>
  <c r="BD76" i="11" s="1"/>
  <c r="BE76" i="11"/>
  <c r="AY77" i="11"/>
  <c r="AZ77" i="11"/>
  <c r="BA77" i="11"/>
  <c r="BB77" i="11" s="1"/>
  <c r="BC77" i="11"/>
  <c r="BD77" i="11" s="1"/>
  <c r="BE77" i="11"/>
  <c r="AY78" i="11"/>
  <c r="AZ78" i="11"/>
  <c r="BA78" i="11"/>
  <c r="BB78" i="11" s="1"/>
  <c r="BC78" i="11"/>
  <c r="BD78" i="11" s="1"/>
  <c r="BE78" i="11"/>
  <c r="AY79" i="11"/>
  <c r="AZ79" i="11"/>
  <c r="BA79" i="11"/>
  <c r="BB79" i="11" s="1"/>
  <c r="BC79" i="11"/>
  <c r="BD79" i="11" s="1"/>
  <c r="BE79" i="11"/>
  <c r="AY80" i="11"/>
  <c r="AZ80" i="11"/>
  <c r="BA80" i="11"/>
  <c r="BB80" i="11" s="1"/>
  <c r="BC80" i="11"/>
  <c r="BD80" i="11" s="1"/>
  <c r="BE80" i="11"/>
  <c r="AY81" i="11"/>
  <c r="AZ81" i="11"/>
  <c r="BA81" i="11"/>
  <c r="BB81" i="11" s="1"/>
  <c r="BC81" i="11"/>
  <c r="BD81" i="11" s="1"/>
  <c r="BE81" i="11"/>
  <c r="AY82" i="11"/>
  <c r="AZ82" i="11"/>
  <c r="BA82" i="11"/>
  <c r="BB82" i="11" s="1"/>
  <c r="BC82" i="11"/>
  <c r="BD82" i="11" s="1"/>
  <c r="BE82" i="11"/>
  <c r="AY83" i="11"/>
  <c r="AZ83" i="11"/>
  <c r="BA83" i="11"/>
  <c r="BB83" i="11" s="1"/>
  <c r="BC83" i="11"/>
  <c r="BD83" i="11" s="1"/>
  <c r="BE83" i="11"/>
  <c r="AY84" i="11"/>
  <c r="AZ84" i="11"/>
  <c r="BA84" i="11"/>
  <c r="BB84" i="11" s="1"/>
  <c r="BC84" i="11"/>
  <c r="BD84" i="11" s="1"/>
  <c r="BE84" i="11"/>
  <c r="AZ85" i="11"/>
  <c r="BA85" i="11"/>
  <c r="BB85" i="11" s="1"/>
  <c r="BC85" i="11"/>
  <c r="BD85" i="11" s="1"/>
  <c r="BE85" i="11"/>
  <c r="AY86" i="11"/>
  <c r="AZ86" i="11"/>
  <c r="BA86" i="11"/>
  <c r="BB86" i="11" s="1"/>
  <c r="BC86" i="11"/>
  <c r="BD86" i="11" s="1"/>
  <c r="BE86" i="11"/>
  <c r="AY87" i="11"/>
  <c r="AZ87" i="11"/>
  <c r="BA87" i="11"/>
  <c r="BB87" i="11" s="1"/>
  <c r="BC87" i="11"/>
  <c r="BD87" i="11" s="1"/>
  <c r="BE87" i="11"/>
  <c r="AY88" i="11"/>
  <c r="AZ88" i="11"/>
  <c r="BA88" i="11"/>
  <c r="BB88" i="11" s="1"/>
  <c r="BC88" i="11"/>
  <c r="BD88" i="11" s="1"/>
  <c r="BE88" i="11"/>
  <c r="AY89" i="11"/>
  <c r="AZ89" i="11"/>
  <c r="BA89" i="11"/>
  <c r="BB89" i="11" s="1"/>
  <c r="BC89" i="11"/>
  <c r="BD89" i="11" s="1"/>
  <c r="BE89" i="11"/>
  <c r="AY90" i="11"/>
  <c r="AZ90" i="11"/>
  <c r="BA90" i="11"/>
  <c r="BB90" i="11" s="1"/>
  <c r="BC90" i="11"/>
  <c r="BD90" i="11" s="1"/>
  <c r="BE90" i="11"/>
  <c r="AY91" i="11"/>
  <c r="AZ91" i="11"/>
  <c r="BA91" i="11"/>
  <c r="BB91" i="11" s="1"/>
  <c r="BC91" i="11"/>
  <c r="BD91" i="11" s="1"/>
  <c r="BE91" i="11"/>
  <c r="AY92" i="11"/>
  <c r="AZ92" i="11"/>
  <c r="BA92" i="11"/>
  <c r="BB92" i="11" s="1"/>
  <c r="BC92" i="11"/>
  <c r="BD92" i="11" s="1"/>
  <c r="BE92" i="11"/>
  <c r="AY93" i="11"/>
  <c r="AZ93" i="11"/>
  <c r="BA93" i="11"/>
  <c r="BB93" i="11" s="1"/>
  <c r="BC93" i="11"/>
  <c r="BD93" i="11" s="1"/>
  <c r="BE93" i="11"/>
  <c r="AY94" i="11"/>
  <c r="AZ94" i="11"/>
  <c r="BA94" i="11"/>
  <c r="BB94" i="11" s="1"/>
  <c r="BC94" i="11"/>
  <c r="BD94" i="11" s="1"/>
  <c r="BE94" i="11"/>
  <c r="AY95" i="11"/>
  <c r="AZ95" i="11"/>
  <c r="BA95" i="11"/>
  <c r="BB95" i="11" s="1"/>
  <c r="BC95" i="11"/>
  <c r="BD95" i="11" s="1"/>
  <c r="BE95" i="11"/>
  <c r="AY96" i="11"/>
  <c r="AZ96" i="11"/>
  <c r="BA96" i="11"/>
  <c r="BB96" i="11" s="1"/>
  <c r="BC96" i="11"/>
  <c r="BD96" i="11" s="1"/>
  <c r="BE96" i="11"/>
  <c r="AY97" i="11"/>
  <c r="AZ97" i="11"/>
  <c r="BA97" i="11"/>
  <c r="BB97" i="11" s="1"/>
  <c r="BC97" i="11"/>
  <c r="BD97" i="11" s="1"/>
  <c r="BE97" i="11"/>
  <c r="AY98" i="11"/>
  <c r="AZ98" i="11"/>
  <c r="BA98" i="11"/>
  <c r="BB98" i="11" s="1"/>
  <c r="BC98" i="11"/>
  <c r="BD98" i="11" s="1"/>
  <c r="BE98" i="11"/>
  <c r="AY99" i="11"/>
  <c r="AZ99" i="11"/>
  <c r="BA99" i="11"/>
  <c r="BB99" i="11" s="1"/>
  <c r="BC99" i="11"/>
  <c r="BD99" i="11" s="1"/>
  <c r="BE99" i="11"/>
  <c r="AY100" i="11"/>
  <c r="AZ100" i="11"/>
  <c r="BA100" i="11"/>
  <c r="BB100" i="11" s="1"/>
  <c r="BC100" i="11"/>
  <c r="BD100" i="11" s="1"/>
  <c r="BE100" i="11"/>
  <c r="AY101" i="11"/>
  <c r="AZ101" i="11"/>
  <c r="BA101" i="11"/>
  <c r="BB101" i="11" s="1"/>
  <c r="BC101" i="11"/>
  <c r="BD101" i="11" s="1"/>
  <c r="BE101" i="11"/>
  <c r="AY102" i="11"/>
  <c r="AZ102" i="11"/>
  <c r="BA102" i="11"/>
  <c r="BB102" i="11" s="1"/>
  <c r="BC102" i="11"/>
  <c r="BD102" i="11" s="1"/>
  <c r="BE102" i="11"/>
  <c r="AY103" i="11"/>
  <c r="AZ103" i="11"/>
  <c r="BA103" i="11"/>
  <c r="BB103" i="11" s="1"/>
  <c r="BC103" i="11"/>
  <c r="BD103" i="11" s="1"/>
  <c r="BE103" i="11"/>
  <c r="AY104" i="11"/>
  <c r="AZ104" i="11"/>
  <c r="BA104" i="11"/>
  <c r="BB104" i="11" s="1"/>
  <c r="BC104" i="11"/>
  <c r="BD104" i="11" s="1"/>
  <c r="BE104" i="11"/>
  <c r="AY105" i="11"/>
  <c r="AZ105" i="11"/>
  <c r="BA105" i="11"/>
  <c r="BB105" i="11" s="1"/>
  <c r="BC105" i="11"/>
  <c r="BD105" i="11" s="1"/>
  <c r="BE105" i="11"/>
  <c r="AZ106" i="11"/>
  <c r="BA106" i="11"/>
  <c r="BB106" i="11" s="1"/>
  <c r="BC106" i="11"/>
  <c r="BD106" i="11" s="1"/>
  <c r="BE106" i="11"/>
  <c r="AY107" i="11"/>
  <c r="AZ107" i="11"/>
  <c r="BA107" i="11"/>
  <c r="BB107" i="11" s="1"/>
  <c r="BC107" i="11"/>
  <c r="BD107" i="11" s="1"/>
  <c r="BE107" i="11"/>
  <c r="AY108" i="11"/>
  <c r="AZ108" i="11"/>
  <c r="BA108" i="11"/>
  <c r="BB108" i="11" s="1"/>
  <c r="BC108" i="11"/>
  <c r="BD108" i="11" s="1"/>
  <c r="BE108" i="11"/>
  <c r="AY109" i="11"/>
  <c r="AZ109" i="11"/>
  <c r="BA109" i="11"/>
  <c r="BB109" i="11" s="1"/>
  <c r="BC109" i="11"/>
  <c r="BD109" i="11" s="1"/>
  <c r="BE109" i="11"/>
  <c r="AY110" i="11"/>
  <c r="AZ110" i="11"/>
  <c r="BA110" i="11"/>
  <c r="BB110" i="11" s="1"/>
  <c r="BC110" i="11"/>
  <c r="BD110" i="11" s="1"/>
  <c r="BE110" i="11"/>
  <c r="AZ111" i="11"/>
  <c r="BA111" i="11"/>
  <c r="BB111" i="11" s="1"/>
  <c r="BC111" i="11"/>
  <c r="BD111" i="11" s="1"/>
  <c r="BE111" i="11"/>
  <c r="AY112" i="11"/>
  <c r="AZ112" i="11"/>
  <c r="BA112" i="11"/>
  <c r="BB112" i="11" s="1"/>
  <c r="BC112" i="11"/>
  <c r="BD112" i="11" s="1"/>
  <c r="BE112" i="11"/>
  <c r="AY113" i="11"/>
  <c r="AZ113" i="11"/>
  <c r="BA113" i="11"/>
  <c r="BB113" i="11"/>
  <c r="BC113" i="11"/>
  <c r="BD113" i="11" s="1"/>
  <c r="BE113" i="11"/>
  <c r="AZ114" i="11"/>
  <c r="BA114" i="11"/>
  <c r="BB114" i="11" s="1"/>
  <c r="BC114" i="11"/>
  <c r="BD114" i="11" s="1"/>
  <c r="BE114" i="11"/>
  <c r="AY115" i="11"/>
  <c r="AZ115" i="11"/>
  <c r="BA115" i="11"/>
  <c r="BB115" i="11" s="1"/>
  <c r="BC115" i="11"/>
  <c r="BD115" i="11" s="1"/>
  <c r="BE115" i="11"/>
  <c r="AY116" i="11"/>
  <c r="AZ116" i="11"/>
  <c r="BA116" i="11"/>
  <c r="BB116" i="11" s="1"/>
  <c r="BC116" i="11"/>
  <c r="BD116" i="11" s="1"/>
  <c r="BE116" i="11"/>
  <c r="AY117" i="11"/>
  <c r="AZ117" i="11"/>
  <c r="BA117" i="11"/>
  <c r="BB117" i="11"/>
  <c r="BC117" i="11"/>
  <c r="BD117" i="11" s="1"/>
  <c r="BE117" i="11"/>
  <c r="AY118" i="11"/>
  <c r="AZ118" i="11"/>
  <c r="BA118" i="11"/>
  <c r="BB118" i="11" s="1"/>
  <c r="BC118" i="11"/>
  <c r="BD118" i="11" s="1"/>
  <c r="BE118" i="11"/>
  <c r="AY119" i="11"/>
  <c r="AZ119" i="11"/>
  <c r="BA119" i="11"/>
  <c r="BB119" i="11" s="1"/>
  <c r="BC119" i="11"/>
  <c r="BD119" i="11" s="1"/>
  <c r="BE119" i="11"/>
  <c r="AY120" i="11"/>
  <c r="AZ120" i="11"/>
  <c r="BA120" i="11"/>
  <c r="BB120" i="11" s="1"/>
  <c r="BC120" i="11"/>
  <c r="BD120" i="11" s="1"/>
  <c r="BE120" i="11"/>
  <c r="AY121" i="11"/>
  <c r="AZ121" i="11"/>
  <c r="BA121" i="11"/>
  <c r="BB121" i="11" s="1"/>
  <c r="BC121" i="11"/>
  <c r="BD121" i="11" s="1"/>
  <c r="BE121" i="11"/>
  <c r="AY122" i="11"/>
  <c r="AZ122" i="11"/>
  <c r="BA122" i="11"/>
  <c r="BB122" i="11" s="1"/>
  <c r="BC122" i="11"/>
  <c r="BD122" i="11" s="1"/>
  <c r="BE122" i="11"/>
  <c r="AY123" i="11"/>
  <c r="AZ123" i="11"/>
  <c r="BA123" i="11"/>
  <c r="BB123" i="11" s="1"/>
  <c r="BC123" i="11"/>
  <c r="BD123" i="11" s="1"/>
  <c r="BE123" i="11"/>
  <c r="AY124" i="11"/>
  <c r="AZ124" i="11"/>
  <c r="BA124" i="11"/>
  <c r="BB124" i="11" s="1"/>
  <c r="BC124" i="11"/>
  <c r="BD124" i="11" s="1"/>
  <c r="BE124" i="11"/>
  <c r="AY125" i="11"/>
  <c r="AZ125" i="11"/>
  <c r="BA125" i="11"/>
  <c r="BB125" i="11" s="1"/>
  <c r="BC125" i="11"/>
  <c r="BD125" i="11" s="1"/>
  <c r="BE125" i="11"/>
  <c r="AY126" i="11"/>
  <c r="AZ126" i="11"/>
  <c r="BA126" i="11"/>
  <c r="BB126" i="11" s="1"/>
  <c r="BC126" i="11"/>
  <c r="BD126" i="11" s="1"/>
  <c r="BE126" i="11"/>
  <c r="AY127" i="11"/>
  <c r="AZ127" i="11"/>
  <c r="BA127" i="11"/>
  <c r="BB127" i="11" s="1"/>
  <c r="BC127" i="11"/>
  <c r="BD127" i="11" s="1"/>
  <c r="BE127" i="11"/>
  <c r="AY128" i="11"/>
  <c r="AZ128" i="11"/>
  <c r="BA128" i="11"/>
  <c r="BB128" i="11" s="1"/>
  <c r="BC128" i="11"/>
  <c r="BD128" i="11" s="1"/>
  <c r="BE128" i="11"/>
  <c r="AY129" i="11"/>
  <c r="AZ129" i="11"/>
  <c r="BA129" i="11"/>
  <c r="BB129" i="11" s="1"/>
  <c r="BC129" i="11"/>
  <c r="BD129" i="11" s="1"/>
  <c r="BE129" i="11"/>
  <c r="AY130" i="11"/>
  <c r="AZ130" i="11"/>
  <c r="BA130" i="11"/>
  <c r="BB130" i="11" s="1"/>
  <c r="BC130" i="11"/>
  <c r="BD130" i="11" s="1"/>
  <c r="BE130" i="11"/>
  <c r="AY131" i="11"/>
  <c r="AZ131" i="11"/>
  <c r="BA131" i="11"/>
  <c r="BB131" i="11" s="1"/>
  <c r="BC131" i="11"/>
  <c r="BD131" i="11" s="1"/>
  <c r="BE131" i="11"/>
  <c r="AY132" i="11"/>
  <c r="AZ132" i="11"/>
  <c r="BA132" i="11"/>
  <c r="BB132" i="11" s="1"/>
  <c r="BC132" i="11"/>
  <c r="BD132" i="11" s="1"/>
  <c r="BE132" i="11"/>
  <c r="AY133" i="11"/>
  <c r="AZ133" i="11"/>
  <c r="BA133" i="11"/>
  <c r="BB133" i="11" s="1"/>
  <c r="BC133" i="11"/>
  <c r="BD133" i="11" s="1"/>
  <c r="BE133" i="11"/>
  <c r="AY134" i="11"/>
  <c r="AZ134" i="11"/>
  <c r="BA134" i="11"/>
  <c r="BB134" i="11" s="1"/>
  <c r="BC134" i="11"/>
  <c r="BD134" i="11" s="1"/>
  <c r="BE134" i="11"/>
  <c r="AY135" i="11"/>
  <c r="AZ135" i="11"/>
  <c r="BA135" i="11"/>
  <c r="BB135" i="11" s="1"/>
  <c r="BC135" i="11"/>
  <c r="BD135" i="11" s="1"/>
  <c r="BE135" i="11"/>
  <c r="AY136" i="11"/>
  <c r="AZ136" i="11"/>
  <c r="BA136" i="11"/>
  <c r="BB136" i="11"/>
  <c r="BC136" i="11"/>
  <c r="BD136" i="11" s="1"/>
  <c r="BE136" i="11"/>
  <c r="AY137" i="11"/>
  <c r="AZ137" i="11"/>
  <c r="BA137" i="11"/>
  <c r="BB137" i="11" s="1"/>
  <c r="BC137" i="11"/>
  <c r="BD137" i="11" s="1"/>
  <c r="BE137" i="11"/>
  <c r="AY138" i="11"/>
  <c r="AZ138" i="11"/>
  <c r="BA138" i="11"/>
  <c r="BB138" i="11" s="1"/>
  <c r="BC138" i="11"/>
  <c r="BD138" i="11" s="1"/>
  <c r="BE138" i="11"/>
  <c r="AY139" i="11"/>
  <c r="AZ139" i="11"/>
  <c r="BA139" i="11"/>
  <c r="BB139" i="11"/>
  <c r="BC139" i="11"/>
  <c r="BD139" i="11" s="1"/>
  <c r="BE139" i="11"/>
  <c r="AY140" i="11"/>
  <c r="AZ140" i="11"/>
  <c r="BA140" i="11"/>
  <c r="BB140" i="11" s="1"/>
  <c r="BC140" i="11"/>
  <c r="BD140" i="11" s="1"/>
  <c r="BE140" i="11"/>
  <c r="AY141" i="11"/>
  <c r="AZ141" i="11"/>
  <c r="BA141" i="11"/>
  <c r="BB141" i="11" s="1"/>
  <c r="BC141" i="11"/>
  <c r="BD141" i="11" s="1"/>
  <c r="BE141" i="11"/>
  <c r="AY142" i="11"/>
  <c r="AZ142" i="11"/>
  <c r="BA142" i="11"/>
  <c r="BB142" i="11" s="1"/>
  <c r="BC142" i="11"/>
  <c r="BD142" i="11" s="1"/>
  <c r="BE142" i="11"/>
  <c r="AZ143" i="11"/>
  <c r="BA143" i="11"/>
  <c r="BB143" i="11" s="1"/>
  <c r="BC143" i="11"/>
  <c r="BD143" i="11" s="1"/>
  <c r="BE143" i="11"/>
  <c r="AY144" i="11"/>
  <c r="AZ144" i="11"/>
  <c r="BA144" i="11"/>
  <c r="BB144" i="11" s="1"/>
  <c r="BC144" i="11"/>
  <c r="BD144" i="11" s="1"/>
  <c r="BE144" i="11"/>
  <c r="AY145" i="11"/>
  <c r="AZ145" i="11"/>
  <c r="BA145" i="11"/>
  <c r="BB145" i="11" s="1"/>
  <c r="BC145" i="11"/>
  <c r="BD145" i="11" s="1"/>
  <c r="BE145" i="11"/>
  <c r="AY146" i="11"/>
  <c r="AZ146" i="11"/>
  <c r="BA146" i="11"/>
  <c r="BB146" i="11" s="1"/>
  <c r="BC146" i="11"/>
  <c r="BD146" i="11" s="1"/>
  <c r="BE146" i="11"/>
  <c r="AY147" i="11"/>
  <c r="AZ147" i="11"/>
  <c r="BA147" i="11"/>
  <c r="BB147" i="11" s="1"/>
  <c r="BC147" i="11"/>
  <c r="BD147" i="11" s="1"/>
  <c r="BE147" i="11"/>
  <c r="AY148" i="11"/>
  <c r="AZ148" i="11"/>
  <c r="BA148" i="11"/>
  <c r="BB148" i="11" s="1"/>
  <c r="BC148" i="11"/>
  <c r="BD148" i="11" s="1"/>
  <c r="BE148" i="11"/>
  <c r="AZ149" i="11"/>
  <c r="BA149" i="11"/>
  <c r="BB149" i="11" s="1"/>
  <c r="BC149" i="11"/>
  <c r="BD149" i="11" s="1"/>
  <c r="BE149" i="11"/>
  <c r="AY150" i="11"/>
  <c r="AZ150" i="11"/>
  <c r="BA150" i="11"/>
  <c r="BB150" i="11" s="1"/>
  <c r="BC150" i="11"/>
  <c r="BD150" i="11" s="1"/>
  <c r="BE150" i="11"/>
  <c r="AY151" i="11"/>
  <c r="AZ151" i="11"/>
  <c r="BA151" i="11"/>
  <c r="BB151" i="11" s="1"/>
  <c r="BC151" i="11"/>
  <c r="BD151" i="11" s="1"/>
  <c r="BE151" i="11"/>
  <c r="AY152" i="11"/>
  <c r="AZ152" i="11"/>
  <c r="BA152" i="11"/>
  <c r="BB152" i="11" s="1"/>
  <c r="BC152" i="11"/>
  <c r="BD152" i="11" s="1"/>
  <c r="BE152" i="11"/>
  <c r="AY153" i="11"/>
  <c r="AZ153" i="11"/>
  <c r="BA153" i="11"/>
  <c r="BB153" i="11" s="1"/>
  <c r="BC153" i="11"/>
  <c r="BD153" i="11" s="1"/>
  <c r="BE153" i="11"/>
  <c r="AY154" i="11"/>
  <c r="AZ154" i="11"/>
  <c r="BA154" i="11"/>
  <c r="BB154" i="11" s="1"/>
  <c r="BC154" i="11"/>
  <c r="BD154" i="11" s="1"/>
  <c r="BE154" i="11"/>
  <c r="AY155" i="11"/>
  <c r="AZ155" i="11"/>
  <c r="BA155" i="11"/>
  <c r="BB155" i="11" s="1"/>
  <c r="BC155" i="11"/>
  <c r="BD155" i="11" s="1"/>
  <c r="BE155" i="11"/>
  <c r="AY156" i="11"/>
  <c r="AZ156" i="11"/>
  <c r="BA156" i="11"/>
  <c r="BB156" i="11" s="1"/>
  <c r="BC156" i="11"/>
  <c r="BD156" i="11" s="1"/>
  <c r="BE156" i="11"/>
  <c r="AY157" i="11"/>
  <c r="AZ157" i="11"/>
  <c r="BA157" i="11"/>
  <c r="BB157" i="11" s="1"/>
  <c r="BC157" i="11"/>
  <c r="BD157" i="11" s="1"/>
  <c r="BE157" i="11"/>
  <c r="AY158" i="11"/>
  <c r="AZ158" i="11"/>
  <c r="BA158" i="11"/>
  <c r="BB158" i="11" s="1"/>
  <c r="BC158" i="11"/>
  <c r="BD158" i="11" s="1"/>
  <c r="BE158" i="11"/>
  <c r="AY159" i="11"/>
  <c r="AZ159" i="11"/>
  <c r="BA159" i="11"/>
  <c r="BB159" i="11" s="1"/>
  <c r="BC159" i="11"/>
  <c r="BD159" i="11" s="1"/>
  <c r="BE159" i="11"/>
  <c r="AY160" i="11"/>
  <c r="AZ160" i="11"/>
  <c r="BA160" i="11"/>
  <c r="BB160" i="11" s="1"/>
  <c r="BC160" i="11"/>
  <c r="BD160" i="11" s="1"/>
  <c r="BE160" i="11"/>
  <c r="AY161" i="11"/>
  <c r="AZ161" i="11"/>
  <c r="BA161" i="11"/>
  <c r="BB161" i="11" s="1"/>
  <c r="BC161" i="11"/>
  <c r="BD161" i="11" s="1"/>
  <c r="BE161" i="11"/>
  <c r="AY162" i="11"/>
  <c r="AZ162" i="11"/>
  <c r="BA162" i="11"/>
  <c r="BB162" i="11"/>
  <c r="BC162" i="11"/>
  <c r="BD162" i="11" s="1"/>
  <c r="BE162" i="11"/>
  <c r="AZ163" i="11"/>
  <c r="BA163" i="11"/>
  <c r="BB163" i="11" s="1"/>
  <c r="BC163" i="11"/>
  <c r="BD163" i="11" s="1"/>
  <c r="BE163" i="11"/>
  <c r="BF163" i="11" s="1"/>
  <c r="AY164" i="11"/>
  <c r="AZ164" i="11"/>
  <c r="BA164" i="11"/>
  <c r="BB164" i="11" s="1"/>
  <c r="BC164" i="11"/>
  <c r="BD164" i="11" s="1"/>
  <c r="BE164" i="11"/>
  <c r="AZ165" i="11"/>
  <c r="BA165" i="11"/>
  <c r="BB165" i="11" s="1"/>
  <c r="BC165" i="11"/>
  <c r="BD165" i="11" s="1"/>
  <c r="BE165" i="11"/>
  <c r="AY166" i="11"/>
  <c r="AZ166" i="11"/>
  <c r="BA166" i="11"/>
  <c r="BB166" i="11" s="1"/>
  <c r="BC166" i="11"/>
  <c r="BD166" i="11" s="1"/>
  <c r="BE166" i="11"/>
  <c r="AZ167" i="11"/>
  <c r="BA167" i="11"/>
  <c r="BB167" i="11" s="1"/>
  <c r="BC167" i="11"/>
  <c r="BD167" i="11" s="1"/>
  <c r="BE167" i="11"/>
  <c r="AY168" i="11"/>
  <c r="AZ168" i="11"/>
  <c r="BA168" i="11"/>
  <c r="BB168" i="11"/>
  <c r="BC168" i="11"/>
  <c r="BD168" i="11" s="1"/>
  <c r="BE168" i="11"/>
  <c r="AY169" i="11"/>
  <c r="AZ169" i="11"/>
  <c r="BA169" i="11"/>
  <c r="BB169" i="11" s="1"/>
  <c r="BC169" i="11"/>
  <c r="BD169" i="11" s="1"/>
  <c r="BE169" i="11"/>
  <c r="AY170" i="11"/>
  <c r="AZ170" i="11"/>
  <c r="BA170" i="11"/>
  <c r="BB170" i="11" s="1"/>
  <c r="BC170" i="11"/>
  <c r="BD170" i="11" s="1"/>
  <c r="BE170" i="11"/>
  <c r="AY171" i="11"/>
  <c r="AZ171" i="11"/>
  <c r="BA171" i="11"/>
  <c r="BB171" i="11" s="1"/>
  <c r="BC171" i="11"/>
  <c r="BD171" i="11" s="1"/>
  <c r="BE171" i="11"/>
  <c r="AZ172" i="11"/>
  <c r="BA172" i="11"/>
  <c r="BB172" i="11" s="1"/>
  <c r="BC172" i="11"/>
  <c r="BD172" i="11" s="1"/>
  <c r="BE172" i="11"/>
  <c r="AY173" i="11"/>
  <c r="AZ173" i="11"/>
  <c r="BA173" i="11"/>
  <c r="BB173" i="11" s="1"/>
  <c r="BC173" i="11"/>
  <c r="BD173" i="11" s="1"/>
  <c r="BE173" i="11"/>
  <c r="AY174" i="11"/>
  <c r="AZ174" i="11"/>
  <c r="BA174" i="11"/>
  <c r="BB174" i="11" s="1"/>
  <c r="BC174" i="11"/>
  <c r="BD174" i="11" s="1"/>
  <c r="BE174" i="11"/>
  <c r="AY175" i="11"/>
  <c r="AZ175" i="11"/>
  <c r="BA175" i="11"/>
  <c r="BB175" i="11" s="1"/>
  <c r="BC175" i="11"/>
  <c r="BD175" i="11" s="1"/>
  <c r="BE175" i="11"/>
  <c r="AY176" i="11"/>
  <c r="AZ176" i="11"/>
  <c r="BA176" i="11"/>
  <c r="BB176" i="11" s="1"/>
  <c r="BC176" i="11"/>
  <c r="BD176" i="11" s="1"/>
  <c r="BE176" i="11"/>
  <c r="AY177" i="11"/>
  <c r="AZ177" i="11"/>
  <c r="BA177" i="11"/>
  <c r="BB177" i="11" s="1"/>
  <c r="BC177" i="11"/>
  <c r="BD177" i="11" s="1"/>
  <c r="BE177" i="11"/>
  <c r="AY178" i="11"/>
  <c r="AZ178" i="11"/>
  <c r="BA178" i="11"/>
  <c r="BB178" i="11" s="1"/>
  <c r="BC178" i="11"/>
  <c r="BD178" i="11" s="1"/>
  <c r="BE178" i="11"/>
  <c r="AY179" i="11"/>
  <c r="AZ179" i="11"/>
  <c r="BA179" i="11"/>
  <c r="BB179" i="11" s="1"/>
  <c r="BC179" i="11"/>
  <c r="BD179" i="11" s="1"/>
  <c r="BE179" i="11"/>
  <c r="AY180" i="11"/>
  <c r="AZ180" i="11"/>
  <c r="BA180" i="11"/>
  <c r="BB180" i="11" s="1"/>
  <c r="BC180" i="11"/>
  <c r="BD180" i="11" s="1"/>
  <c r="BE180" i="11"/>
  <c r="AY181" i="11"/>
  <c r="AZ181" i="11"/>
  <c r="BA181" i="11"/>
  <c r="BB181" i="11" s="1"/>
  <c r="BC181" i="11"/>
  <c r="BD181" i="11" s="1"/>
  <c r="BE181" i="11"/>
  <c r="AY182" i="11"/>
  <c r="AZ182" i="11"/>
  <c r="BA182" i="11"/>
  <c r="BB182" i="11" s="1"/>
  <c r="BC182" i="11"/>
  <c r="BD182" i="11" s="1"/>
  <c r="BE182" i="11"/>
  <c r="AY183" i="11"/>
  <c r="AZ183" i="11"/>
  <c r="BA183" i="11"/>
  <c r="BB183" i="11" s="1"/>
  <c r="BC183" i="11"/>
  <c r="BD183" i="11" s="1"/>
  <c r="BE183" i="11"/>
  <c r="AY184" i="11"/>
  <c r="AZ184" i="11"/>
  <c r="BA184" i="11"/>
  <c r="BB184" i="11" s="1"/>
  <c r="BC184" i="11"/>
  <c r="BD184" i="11" s="1"/>
  <c r="BE184" i="11"/>
  <c r="AY185" i="11"/>
  <c r="AZ185" i="11"/>
  <c r="BA185" i="11"/>
  <c r="BB185" i="11" s="1"/>
  <c r="BC185" i="11"/>
  <c r="BD185" i="11" s="1"/>
  <c r="BE185" i="11"/>
  <c r="AY186" i="11"/>
  <c r="AZ186" i="11"/>
  <c r="BA186" i="11"/>
  <c r="BB186" i="11" s="1"/>
  <c r="BC186" i="11"/>
  <c r="BD186" i="11" s="1"/>
  <c r="BE186" i="11"/>
  <c r="AY187" i="11"/>
  <c r="AZ187" i="11"/>
  <c r="BA187" i="11"/>
  <c r="BB187" i="11" s="1"/>
  <c r="BC187" i="11"/>
  <c r="BD187" i="11" s="1"/>
  <c r="BE187" i="11"/>
  <c r="AY188" i="11"/>
  <c r="AZ188" i="11"/>
  <c r="BA188" i="11"/>
  <c r="BB188" i="11" s="1"/>
  <c r="BC188" i="11"/>
  <c r="BD188" i="11" s="1"/>
  <c r="BE188" i="11"/>
  <c r="AY189" i="11"/>
  <c r="AZ189" i="11"/>
  <c r="BA189" i="11"/>
  <c r="BB189" i="11" s="1"/>
  <c r="BC189" i="11"/>
  <c r="BD189" i="11" s="1"/>
  <c r="BE189" i="11"/>
  <c r="AY190" i="11"/>
  <c r="AZ190" i="11"/>
  <c r="BA190" i="11"/>
  <c r="BB190" i="11"/>
  <c r="BC190" i="11"/>
  <c r="BD190" i="11" s="1"/>
  <c r="BE190" i="11"/>
  <c r="AY196" i="11"/>
  <c r="AZ196" i="11"/>
  <c r="BA196" i="11"/>
  <c r="BB196" i="11" s="1"/>
  <c r="BC196" i="11"/>
  <c r="BD196" i="11" s="1"/>
  <c r="BE196" i="11"/>
  <c r="BF196" i="11" s="1"/>
  <c r="AY197" i="11"/>
  <c r="AZ197" i="11"/>
  <c r="BA197" i="11"/>
  <c r="BB197" i="11" s="1"/>
  <c r="BC197" i="11"/>
  <c r="BD197" i="11" s="1"/>
  <c r="BE197" i="11"/>
  <c r="AY198" i="11"/>
  <c r="AZ198" i="11"/>
  <c r="BA198" i="11"/>
  <c r="BB198" i="11" s="1"/>
  <c r="BC198" i="11"/>
  <c r="BD198" i="11" s="1"/>
  <c r="BE198" i="11"/>
  <c r="AY199" i="11"/>
  <c r="AZ199" i="11"/>
  <c r="BA199" i="11"/>
  <c r="BB199" i="11" s="1"/>
  <c r="BC199" i="11"/>
  <c r="BD199" i="11" s="1"/>
  <c r="BE199" i="11"/>
  <c r="AY200" i="11"/>
  <c r="AZ200" i="11"/>
  <c r="BA200" i="11"/>
  <c r="BB200" i="11" s="1"/>
  <c r="BC200" i="11"/>
  <c r="BD200" i="11" s="1"/>
  <c r="BE200" i="11"/>
  <c r="AY201" i="11"/>
  <c r="AZ201" i="11"/>
  <c r="BA201" i="11"/>
  <c r="BB201" i="11" s="1"/>
  <c r="BC201" i="11"/>
  <c r="BD201" i="11" s="1"/>
  <c r="BE201" i="11"/>
  <c r="AY202" i="11"/>
  <c r="AZ202" i="11"/>
  <c r="BA202" i="11"/>
  <c r="BB202" i="11" s="1"/>
  <c r="BC202" i="11"/>
  <c r="BD202" i="11" s="1"/>
  <c r="BE202" i="11"/>
  <c r="AY203" i="11"/>
  <c r="AZ203" i="11"/>
  <c r="BA203" i="11"/>
  <c r="BB203" i="11" s="1"/>
  <c r="BC203" i="11"/>
  <c r="BD203" i="11" s="1"/>
  <c r="BE203" i="11"/>
  <c r="AY204" i="11"/>
  <c r="AZ204" i="11"/>
  <c r="BA204" i="11"/>
  <c r="BB204" i="11" s="1"/>
  <c r="BC204" i="11"/>
  <c r="BD204" i="11" s="1"/>
  <c r="BE204" i="11"/>
  <c r="AY205" i="11"/>
  <c r="AZ205" i="11"/>
  <c r="BA205" i="11"/>
  <c r="BB205" i="11" s="1"/>
  <c r="BC205" i="11"/>
  <c r="BD205" i="11" s="1"/>
  <c r="BE205" i="11"/>
  <c r="AY206" i="11"/>
  <c r="AZ206" i="11"/>
  <c r="BA206" i="11"/>
  <c r="BB206" i="11" s="1"/>
  <c r="BC206" i="11"/>
  <c r="BD206" i="11" s="1"/>
  <c r="BE206" i="11"/>
  <c r="AY207" i="11"/>
  <c r="AZ207" i="11"/>
  <c r="BA207" i="11"/>
  <c r="BB207" i="11" s="1"/>
  <c r="BC207" i="11"/>
  <c r="BD207" i="11" s="1"/>
  <c r="BE207" i="11"/>
  <c r="AY208" i="11"/>
  <c r="AZ208" i="11"/>
  <c r="BA208" i="11"/>
  <c r="BB208" i="11" s="1"/>
  <c r="BC208" i="11"/>
  <c r="BD208" i="11" s="1"/>
  <c r="BE208" i="11"/>
  <c r="AY209" i="11"/>
  <c r="AZ209" i="11"/>
  <c r="BA209" i="11"/>
  <c r="BB209" i="11" s="1"/>
  <c r="BC209" i="11"/>
  <c r="BD209" i="11" s="1"/>
  <c r="BE209" i="11"/>
  <c r="AY210" i="11"/>
  <c r="AZ210" i="11"/>
  <c r="BA210" i="11"/>
  <c r="BB210" i="11" s="1"/>
  <c r="BC210" i="11"/>
  <c r="BD210" i="11" s="1"/>
  <c r="BE210" i="11"/>
  <c r="AY211" i="11"/>
  <c r="AZ211" i="11"/>
  <c r="BA211" i="11"/>
  <c r="BB211" i="11" s="1"/>
  <c r="BC211" i="11"/>
  <c r="BD211" i="11" s="1"/>
  <c r="BE211" i="11"/>
  <c r="AY212" i="11"/>
  <c r="AZ212" i="11"/>
  <c r="BA212" i="11"/>
  <c r="BB212" i="11" s="1"/>
  <c r="BC212" i="11"/>
  <c r="BD212" i="11" s="1"/>
  <c r="BE212" i="11"/>
  <c r="AY213" i="11"/>
  <c r="AZ213" i="11"/>
  <c r="BA213" i="11"/>
  <c r="BB213" i="11" s="1"/>
  <c r="BC213" i="11"/>
  <c r="BD213" i="11" s="1"/>
  <c r="BE213" i="11"/>
  <c r="BF213" i="11" s="1"/>
  <c r="AY214" i="11"/>
  <c r="AZ214" i="11"/>
  <c r="BA214" i="11"/>
  <c r="BB214" i="11" s="1"/>
  <c r="BC214" i="11"/>
  <c r="BD214" i="11" s="1"/>
  <c r="BE214" i="11"/>
  <c r="AY215" i="11"/>
  <c r="AZ215" i="11"/>
  <c r="BA215" i="11"/>
  <c r="BB215" i="11" s="1"/>
  <c r="BC215" i="11"/>
  <c r="BD215" i="11" s="1"/>
  <c r="BE215" i="11"/>
  <c r="AY216" i="11"/>
  <c r="AZ216" i="11"/>
  <c r="BA216" i="11"/>
  <c r="BB216" i="11" s="1"/>
  <c r="BC216" i="11"/>
  <c r="BD216" i="11" s="1"/>
  <c r="BE216" i="11"/>
  <c r="AY217" i="11"/>
  <c r="AZ217" i="11"/>
  <c r="BA217" i="11"/>
  <c r="BB217" i="11" s="1"/>
  <c r="BC217" i="11"/>
  <c r="BD217" i="11" s="1"/>
  <c r="BE217" i="11"/>
  <c r="AY218" i="11"/>
  <c r="AZ218" i="11"/>
  <c r="BA218" i="11"/>
  <c r="BB218" i="11" s="1"/>
  <c r="BC218" i="11"/>
  <c r="BD218" i="11" s="1"/>
  <c r="BE218" i="11"/>
  <c r="AY219" i="11"/>
  <c r="AZ219" i="11"/>
  <c r="BA219" i="11"/>
  <c r="BB219" i="11" s="1"/>
  <c r="BC219" i="11"/>
  <c r="BD219" i="11" s="1"/>
  <c r="BE219" i="11"/>
  <c r="AY220" i="11"/>
  <c r="AZ220" i="11"/>
  <c r="BA220" i="11"/>
  <c r="BB220" i="11" s="1"/>
  <c r="BC220" i="11"/>
  <c r="BD220" i="11" s="1"/>
  <c r="BE220" i="11"/>
  <c r="AY221" i="11"/>
  <c r="AZ221" i="11"/>
  <c r="BA221" i="11"/>
  <c r="BB221" i="11" s="1"/>
  <c r="BC221" i="11"/>
  <c r="BD221" i="11" s="1"/>
  <c r="BE221" i="11"/>
  <c r="AY222" i="11"/>
  <c r="AZ222" i="11"/>
  <c r="BA222" i="11"/>
  <c r="BB222" i="11" s="1"/>
  <c r="BC222" i="11"/>
  <c r="BD222" i="11" s="1"/>
  <c r="BE222" i="11"/>
  <c r="AY223" i="11"/>
  <c r="AZ223" i="11"/>
  <c r="BA223" i="11"/>
  <c r="BB223" i="11" s="1"/>
  <c r="BC223" i="11"/>
  <c r="BD223" i="11" s="1"/>
  <c r="BE223" i="11"/>
  <c r="AY224" i="11"/>
  <c r="AZ224" i="11"/>
  <c r="BA224" i="11"/>
  <c r="BB224" i="11" s="1"/>
  <c r="BC224" i="11"/>
  <c r="BD224" i="11" s="1"/>
  <c r="BE224" i="11"/>
  <c r="AY225" i="11"/>
  <c r="AZ225" i="11"/>
  <c r="BA225" i="11"/>
  <c r="BB225" i="11" s="1"/>
  <c r="BC225" i="11"/>
  <c r="BD225" i="11" s="1"/>
  <c r="BE225" i="11"/>
  <c r="AY226" i="11"/>
  <c r="AZ226" i="11"/>
  <c r="BA226" i="11"/>
  <c r="BB226" i="11" s="1"/>
  <c r="BC226" i="11"/>
  <c r="BD226" i="11" s="1"/>
  <c r="BE226" i="11"/>
  <c r="AZ227" i="11"/>
  <c r="BA227" i="11"/>
  <c r="BB227" i="11" s="1"/>
  <c r="BC227" i="11"/>
  <c r="BD227" i="11" s="1"/>
  <c r="BE227" i="11"/>
  <c r="AY228" i="11"/>
  <c r="AZ228" i="11"/>
  <c r="BA228" i="11"/>
  <c r="BB228" i="11" s="1"/>
  <c r="BC228" i="11"/>
  <c r="BD228" i="11" s="1"/>
  <c r="BE228" i="11"/>
  <c r="AZ229" i="11"/>
  <c r="BA229" i="11"/>
  <c r="BB229" i="11" s="1"/>
  <c r="BC229" i="11"/>
  <c r="BD229" i="11" s="1"/>
  <c r="BE229" i="11"/>
  <c r="AY230" i="11"/>
  <c r="AZ230" i="11"/>
  <c r="BA230" i="11"/>
  <c r="BB230" i="11" s="1"/>
  <c r="BC230" i="11"/>
  <c r="BD230" i="11" s="1"/>
  <c r="BE230" i="11"/>
  <c r="AY231" i="11"/>
  <c r="AZ231" i="11"/>
  <c r="BA231" i="11"/>
  <c r="BB231" i="11" s="1"/>
  <c r="BC231" i="11"/>
  <c r="BD231" i="11" s="1"/>
  <c r="BE231" i="11"/>
  <c r="AY232" i="11"/>
  <c r="AZ232" i="11"/>
  <c r="BA232" i="11"/>
  <c r="BB232" i="11" s="1"/>
  <c r="BC232" i="11"/>
  <c r="BD232" i="11" s="1"/>
  <c r="BE232" i="11"/>
  <c r="AY233" i="11"/>
  <c r="AZ233" i="11"/>
  <c r="BA233" i="11"/>
  <c r="BB233" i="11" s="1"/>
  <c r="BC233" i="11"/>
  <c r="BD233" i="11" s="1"/>
  <c r="BE233" i="11"/>
  <c r="AY234" i="11"/>
  <c r="AZ234" i="11"/>
  <c r="BA234" i="11"/>
  <c r="BB234" i="11" s="1"/>
  <c r="BC234" i="11"/>
  <c r="BD234" i="11" s="1"/>
  <c r="BE234" i="11"/>
  <c r="AY235" i="11"/>
  <c r="AZ235" i="11"/>
  <c r="BA235" i="11"/>
  <c r="BB235" i="11" s="1"/>
  <c r="BC235" i="11"/>
  <c r="BD235" i="11" s="1"/>
  <c r="BE235" i="11"/>
  <c r="BF235" i="11" s="1"/>
  <c r="AY236" i="11"/>
  <c r="AZ236" i="11"/>
  <c r="BA236" i="11"/>
  <c r="BB236" i="11" s="1"/>
  <c r="BC236" i="11"/>
  <c r="BD236" i="11" s="1"/>
  <c r="BE236" i="11"/>
  <c r="AY237" i="11"/>
  <c r="AZ237" i="11"/>
  <c r="BA237" i="11"/>
  <c r="BB237" i="11" s="1"/>
  <c r="BC237" i="11"/>
  <c r="BD237" i="11" s="1"/>
  <c r="BE237" i="11"/>
  <c r="AY238" i="11"/>
  <c r="AZ238" i="11"/>
  <c r="BA238" i="11"/>
  <c r="BB238" i="11" s="1"/>
  <c r="BC238" i="11"/>
  <c r="BD238" i="11" s="1"/>
  <c r="BE238" i="11"/>
  <c r="AY239" i="11"/>
  <c r="AZ239" i="11"/>
  <c r="BA239" i="11"/>
  <c r="BB239" i="11" s="1"/>
  <c r="BC239" i="11"/>
  <c r="BD239" i="11" s="1"/>
  <c r="BE239" i="11"/>
  <c r="AY240" i="11"/>
  <c r="AZ240" i="11"/>
  <c r="BA240" i="11"/>
  <c r="BB240" i="11" s="1"/>
  <c r="BC240" i="11"/>
  <c r="BD240" i="11" s="1"/>
  <c r="BE240" i="11"/>
  <c r="AY241" i="11"/>
  <c r="AZ241" i="11"/>
  <c r="BA241" i="11"/>
  <c r="BB241" i="11" s="1"/>
  <c r="BC241" i="11"/>
  <c r="BD241" i="11" s="1"/>
  <c r="BE241" i="11"/>
  <c r="AY242" i="11"/>
  <c r="AZ242" i="11"/>
  <c r="BA242" i="11"/>
  <c r="BB242" i="11" s="1"/>
  <c r="BC242" i="11"/>
  <c r="BD242" i="11" s="1"/>
  <c r="BE242" i="11"/>
  <c r="AZ243" i="11"/>
  <c r="BA243" i="11"/>
  <c r="BB243" i="11" s="1"/>
  <c r="BC243" i="11"/>
  <c r="BD243" i="11" s="1"/>
  <c r="BE243" i="11"/>
  <c r="AY244" i="11"/>
  <c r="AZ244" i="11"/>
  <c r="BA244" i="11"/>
  <c r="BB244" i="11" s="1"/>
  <c r="BC244" i="11"/>
  <c r="BD244" i="11" s="1"/>
  <c r="BE244" i="11"/>
  <c r="AY245" i="11"/>
  <c r="AZ245" i="11"/>
  <c r="BA245" i="11"/>
  <c r="BB245" i="11" s="1"/>
  <c r="BC245" i="11"/>
  <c r="BD245" i="11" s="1"/>
  <c r="BE245" i="11"/>
  <c r="AY246" i="11"/>
  <c r="AZ246" i="11"/>
  <c r="BA246" i="11"/>
  <c r="BB246" i="11" s="1"/>
  <c r="BC246" i="11"/>
  <c r="BD246" i="11" s="1"/>
  <c r="BE246" i="11"/>
  <c r="AY247" i="11"/>
  <c r="AZ247" i="11"/>
  <c r="BA247" i="11"/>
  <c r="BB247" i="11" s="1"/>
  <c r="BC247" i="11"/>
  <c r="BD247" i="11" s="1"/>
  <c r="BE247" i="11"/>
  <c r="AY248" i="11"/>
  <c r="AZ248" i="11"/>
  <c r="BA248" i="11"/>
  <c r="BB248" i="11" s="1"/>
  <c r="BC248" i="11"/>
  <c r="BD248" i="11" s="1"/>
  <c r="BE248" i="11"/>
  <c r="AY249" i="11"/>
  <c r="AZ249" i="11"/>
  <c r="BA249" i="11"/>
  <c r="BB249" i="11" s="1"/>
  <c r="BC249" i="11"/>
  <c r="BD249" i="11" s="1"/>
  <c r="BE249" i="11"/>
  <c r="AY250" i="11"/>
  <c r="AZ250" i="11"/>
  <c r="BA250" i="11"/>
  <c r="BB250" i="11" s="1"/>
  <c r="BC250" i="11"/>
  <c r="BD250" i="11" s="1"/>
  <c r="BE250" i="11"/>
  <c r="AY251" i="11"/>
  <c r="AZ251" i="11"/>
  <c r="BA251" i="11"/>
  <c r="BB251" i="11" s="1"/>
  <c r="BC251" i="11"/>
  <c r="BD251" i="11" s="1"/>
  <c r="BE251" i="11"/>
  <c r="AY252" i="11"/>
  <c r="AZ252" i="11"/>
  <c r="BA252" i="11"/>
  <c r="BB252" i="11" s="1"/>
  <c r="BC252" i="11"/>
  <c r="BD252" i="11" s="1"/>
  <c r="BE252" i="11"/>
  <c r="AY253" i="11"/>
  <c r="AZ253" i="11"/>
  <c r="BA253" i="11"/>
  <c r="BB253" i="11" s="1"/>
  <c r="BC253" i="11"/>
  <c r="BD253" i="11" s="1"/>
  <c r="BE253" i="11"/>
  <c r="AY254" i="11"/>
  <c r="AZ254" i="11"/>
  <c r="BA254" i="11"/>
  <c r="BB254" i="11" s="1"/>
  <c r="BC254" i="11"/>
  <c r="BD254" i="11" s="1"/>
  <c r="BE254" i="11"/>
  <c r="AY255" i="11"/>
  <c r="AZ255" i="11"/>
  <c r="BA255" i="11"/>
  <c r="BB255" i="11" s="1"/>
  <c r="BC255" i="11"/>
  <c r="BD255" i="11" s="1"/>
  <c r="BE255" i="11"/>
  <c r="AY256" i="11"/>
  <c r="AZ256" i="11"/>
  <c r="BA256" i="11"/>
  <c r="BB256" i="11" s="1"/>
  <c r="BC256" i="11"/>
  <c r="BD256" i="11" s="1"/>
  <c r="BE256" i="11"/>
  <c r="AY257" i="11"/>
  <c r="AZ257" i="11"/>
  <c r="BA257" i="11"/>
  <c r="BB257" i="11" s="1"/>
  <c r="BC257" i="11"/>
  <c r="BD257" i="11" s="1"/>
  <c r="BE257" i="11"/>
  <c r="AY258" i="11"/>
  <c r="AZ258" i="11"/>
  <c r="BA258" i="11"/>
  <c r="BB258" i="11" s="1"/>
  <c r="BC258" i="11"/>
  <c r="BD258" i="11" s="1"/>
  <c r="BE258" i="11"/>
  <c r="AY259" i="11"/>
  <c r="AZ259" i="11"/>
  <c r="BA259" i="11"/>
  <c r="BB259" i="11" s="1"/>
  <c r="BC259" i="11"/>
  <c r="BD259" i="11" s="1"/>
  <c r="BE259" i="11"/>
  <c r="AY260" i="11"/>
  <c r="AZ260" i="11"/>
  <c r="BA260" i="11"/>
  <c r="BB260" i="11"/>
  <c r="BC260" i="11"/>
  <c r="BD260" i="11" s="1"/>
  <c r="BE260" i="11"/>
  <c r="AY261" i="11"/>
  <c r="AZ261" i="11"/>
  <c r="BA261" i="11"/>
  <c r="BB261" i="11" s="1"/>
  <c r="BC261" i="11"/>
  <c r="BD261" i="11" s="1"/>
  <c r="BE261" i="11"/>
  <c r="AY262" i="11"/>
  <c r="AZ262" i="11"/>
  <c r="BA262" i="11"/>
  <c r="BB262" i="11" s="1"/>
  <c r="BC262" i="11"/>
  <c r="BD262" i="11"/>
  <c r="BE262" i="11"/>
  <c r="AZ263" i="11"/>
  <c r="BA263" i="11"/>
  <c r="BB263" i="11" s="1"/>
  <c r="BC263" i="11"/>
  <c r="BD263" i="11" s="1"/>
  <c r="BE263" i="11"/>
  <c r="AZ264" i="11"/>
  <c r="BA264" i="11"/>
  <c r="BB264" i="11" s="1"/>
  <c r="BC264" i="11"/>
  <c r="BD264" i="11" s="1"/>
  <c r="BE264" i="11"/>
  <c r="AZ265" i="11"/>
  <c r="BA265" i="11"/>
  <c r="BB265" i="11" s="1"/>
  <c r="BC265" i="11"/>
  <c r="BD265" i="11" s="1"/>
  <c r="BE265" i="11"/>
  <c r="AY266" i="11"/>
  <c r="AZ266" i="11"/>
  <c r="BA266" i="11"/>
  <c r="BB266" i="11" s="1"/>
  <c r="BC266" i="11"/>
  <c r="BD266" i="11" s="1"/>
  <c r="BE266" i="11"/>
  <c r="AY267" i="11"/>
  <c r="AZ267" i="11"/>
  <c r="BA267" i="11"/>
  <c r="BB267" i="11" s="1"/>
  <c r="BC267" i="11"/>
  <c r="BD267" i="11" s="1"/>
  <c r="BE267" i="11"/>
  <c r="AY268" i="11"/>
  <c r="AZ268" i="11"/>
  <c r="BA268" i="11"/>
  <c r="BB268" i="11" s="1"/>
  <c r="BC268" i="11"/>
  <c r="BD268" i="11" s="1"/>
  <c r="BE268" i="11"/>
  <c r="AY269" i="11"/>
  <c r="AZ269" i="11"/>
  <c r="BA269" i="11"/>
  <c r="BB269" i="11" s="1"/>
  <c r="BC269" i="11"/>
  <c r="BD269" i="11" s="1"/>
  <c r="BE269" i="11"/>
  <c r="AY270" i="11"/>
  <c r="AZ270" i="11"/>
  <c r="BA270" i="11"/>
  <c r="BB270" i="11" s="1"/>
  <c r="BC270" i="11"/>
  <c r="BD270" i="11" s="1"/>
  <c r="BE270" i="11"/>
  <c r="AY271" i="11"/>
  <c r="AZ271" i="11"/>
  <c r="BA271" i="11"/>
  <c r="BB271" i="11" s="1"/>
  <c r="BC271" i="11"/>
  <c r="BD271" i="11" s="1"/>
  <c r="BE271" i="11"/>
  <c r="AY272" i="11"/>
  <c r="AZ272" i="11"/>
  <c r="BA272" i="11"/>
  <c r="BB272" i="11" s="1"/>
  <c r="BC272" i="11"/>
  <c r="BD272" i="11" s="1"/>
  <c r="BE272" i="11"/>
  <c r="AY273" i="11"/>
  <c r="AZ273" i="11"/>
  <c r="BA273" i="11"/>
  <c r="BB273" i="11" s="1"/>
  <c r="BC273" i="11"/>
  <c r="BD273" i="11" s="1"/>
  <c r="BE273" i="11"/>
  <c r="AY274" i="11"/>
  <c r="AZ274" i="11"/>
  <c r="BA274" i="11"/>
  <c r="BB274" i="11" s="1"/>
  <c r="BC274" i="11"/>
  <c r="BD274" i="11" s="1"/>
  <c r="BE274" i="11"/>
  <c r="AY275" i="11"/>
  <c r="AZ275" i="11"/>
  <c r="BA275" i="11"/>
  <c r="BB275" i="11" s="1"/>
  <c r="BC275" i="11"/>
  <c r="BD275" i="11" s="1"/>
  <c r="BE275" i="11"/>
  <c r="AY276" i="11"/>
  <c r="AZ276" i="11"/>
  <c r="BA276" i="11"/>
  <c r="BB276" i="11" s="1"/>
  <c r="BC276" i="11"/>
  <c r="BD276" i="11" s="1"/>
  <c r="BE276" i="11"/>
  <c r="AY277" i="11"/>
  <c r="AZ277" i="11"/>
  <c r="BA277" i="11"/>
  <c r="BB277" i="11" s="1"/>
  <c r="BC277" i="11"/>
  <c r="BD277" i="11" s="1"/>
  <c r="BE277" i="11"/>
  <c r="AY278" i="11"/>
  <c r="AZ278" i="11"/>
  <c r="BA278" i="11"/>
  <c r="BB278" i="11" s="1"/>
  <c r="BC278" i="11"/>
  <c r="BD278" i="11" s="1"/>
  <c r="BE278" i="11"/>
  <c r="BF278" i="11" s="1"/>
  <c r="AY279" i="11"/>
  <c r="AZ279" i="11"/>
  <c r="BA279" i="11"/>
  <c r="BB279" i="11" s="1"/>
  <c r="BC279" i="11"/>
  <c r="BD279" i="11" s="1"/>
  <c r="BE279" i="11"/>
  <c r="AZ280" i="11"/>
  <c r="BA280" i="11"/>
  <c r="BB280" i="11"/>
  <c r="BC280" i="11"/>
  <c r="BD280" i="11" s="1"/>
  <c r="BE280" i="11"/>
  <c r="AZ281" i="11"/>
  <c r="BA281" i="11"/>
  <c r="BB281" i="11" s="1"/>
  <c r="BC281" i="11"/>
  <c r="BD281" i="11" s="1"/>
  <c r="BE281" i="11"/>
  <c r="AZ282" i="11"/>
  <c r="BA282" i="11"/>
  <c r="BB282" i="11" s="1"/>
  <c r="BC282" i="11"/>
  <c r="BD282" i="11" s="1"/>
  <c r="BE282" i="11"/>
  <c r="AY283" i="11"/>
  <c r="AZ283" i="11"/>
  <c r="BA283" i="11"/>
  <c r="BB283" i="11" s="1"/>
  <c r="BC283" i="11"/>
  <c r="BD283" i="11" s="1"/>
  <c r="BE283" i="11"/>
  <c r="AY284" i="11"/>
  <c r="AZ284" i="11"/>
  <c r="BA284" i="11"/>
  <c r="BB284" i="11" s="1"/>
  <c r="BC284" i="11"/>
  <c r="BD284" i="11" s="1"/>
  <c r="BE284" i="11"/>
  <c r="AY285" i="11"/>
  <c r="AZ285" i="11"/>
  <c r="BA285" i="11"/>
  <c r="BB285" i="11" s="1"/>
  <c r="BC285" i="11"/>
  <c r="BD285" i="11" s="1"/>
  <c r="BE285" i="11"/>
  <c r="AY286" i="11"/>
  <c r="AZ286" i="11"/>
  <c r="BA286" i="11"/>
  <c r="BB286" i="11" s="1"/>
  <c r="BC286" i="11"/>
  <c r="BD286" i="11" s="1"/>
  <c r="BE286" i="11"/>
  <c r="AY287" i="11"/>
  <c r="AZ287" i="11"/>
  <c r="BA287" i="11"/>
  <c r="BB287" i="11" s="1"/>
  <c r="BC287" i="11"/>
  <c r="BD287" i="11" s="1"/>
  <c r="BE287" i="11"/>
  <c r="AY288" i="11"/>
  <c r="AZ288" i="11"/>
  <c r="BA288" i="11"/>
  <c r="BB288" i="11" s="1"/>
  <c r="BC288" i="11"/>
  <c r="BD288" i="11" s="1"/>
  <c r="BE288" i="11"/>
  <c r="AY289" i="11"/>
  <c r="AZ289" i="11"/>
  <c r="BA289" i="11"/>
  <c r="BB289" i="11" s="1"/>
  <c r="BC289" i="11"/>
  <c r="BD289" i="11" s="1"/>
  <c r="BE289" i="11"/>
  <c r="AY290" i="11"/>
  <c r="AZ290" i="11"/>
  <c r="BA290" i="11"/>
  <c r="BB290" i="11" s="1"/>
  <c r="BC290" i="11"/>
  <c r="BD290" i="11" s="1"/>
  <c r="BE290" i="11"/>
  <c r="AY291" i="11"/>
  <c r="AZ291" i="11"/>
  <c r="BA291" i="11"/>
  <c r="BB291" i="11" s="1"/>
  <c r="BC291" i="11"/>
  <c r="BD291" i="11" s="1"/>
  <c r="BE291" i="11"/>
  <c r="AY292" i="11"/>
  <c r="AZ292" i="11"/>
  <c r="BA292" i="11"/>
  <c r="BB292" i="11" s="1"/>
  <c r="BC292" i="11"/>
  <c r="BD292" i="11" s="1"/>
  <c r="BE292" i="11"/>
  <c r="AZ293" i="11"/>
  <c r="BA293" i="11"/>
  <c r="BB293" i="11" s="1"/>
  <c r="BC293" i="11"/>
  <c r="BD293" i="11" s="1"/>
  <c r="BE293" i="11"/>
  <c r="AY294" i="11"/>
  <c r="AZ294" i="11"/>
  <c r="BA294" i="11"/>
  <c r="BB294" i="11" s="1"/>
  <c r="BC294" i="11"/>
  <c r="BD294" i="11" s="1"/>
  <c r="BE294" i="11"/>
  <c r="AY295" i="11"/>
  <c r="AZ295" i="11"/>
  <c r="BA295" i="11"/>
  <c r="BB295" i="11" s="1"/>
  <c r="BC295" i="11"/>
  <c r="BD295" i="11" s="1"/>
  <c r="BE295" i="11"/>
  <c r="AY296" i="11"/>
  <c r="AZ296" i="11"/>
  <c r="BA296" i="11"/>
  <c r="BB296" i="11" s="1"/>
  <c r="BC296" i="11"/>
  <c r="BD296" i="11" s="1"/>
  <c r="BE296" i="11"/>
  <c r="AY297" i="11"/>
  <c r="AZ297" i="11"/>
  <c r="BA297" i="11"/>
  <c r="BB297" i="11" s="1"/>
  <c r="BC297" i="11"/>
  <c r="BD297" i="11" s="1"/>
  <c r="BE297" i="11"/>
  <c r="AY298" i="11"/>
  <c r="AZ298" i="11"/>
  <c r="BA298" i="11"/>
  <c r="BB298" i="11" s="1"/>
  <c r="BC298" i="11"/>
  <c r="BD298" i="11" s="1"/>
  <c r="BE298" i="11"/>
  <c r="AY299" i="11"/>
  <c r="AZ299" i="11"/>
  <c r="BA299" i="11"/>
  <c r="BB299" i="11" s="1"/>
  <c r="BC299" i="11"/>
  <c r="BD299" i="11" s="1"/>
  <c r="BE299" i="11"/>
  <c r="AY300" i="11"/>
  <c r="AZ300" i="11"/>
  <c r="BA300" i="11"/>
  <c r="BB300" i="11" s="1"/>
  <c r="BC300" i="11"/>
  <c r="BD300" i="11" s="1"/>
  <c r="BE300" i="11"/>
  <c r="AY301" i="11"/>
  <c r="AZ301" i="11"/>
  <c r="BA301" i="11"/>
  <c r="BB301" i="11" s="1"/>
  <c r="BC301" i="11"/>
  <c r="BD301" i="11" s="1"/>
  <c r="BE301" i="11"/>
  <c r="AY302" i="11"/>
  <c r="AZ302" i="11"/>
  <c r="BA302" i="11"/>
  <c r="BB302" i="11"/>
  <c r="BC302" i="11"/>
  <c r="BD302" i="11" s="1"/>
  <c r="BE302" i="11"/>
  <c r="AY303" i="11"/>
  <c r="AZ303" i="11"/>
  <c r="BA303" i="11"/>
  <c r="BB303" i="11" s="1"/>
  <c r="BC303" i="11"/>
  <c r="BD303" i="11" s="1"/>
  <c r="BE303" i="11"/>
  <c r="AY304" i="11"/>
  <c r="AZ304" i="11"/>
  <c r="BA304" i="11"/>
  <c r="BB304" i="11" s="1"/>
  <c r="BC304" i="11"/>
  <c r="BD304" i="11" s="1"/>
  <c r="BE304" i="11"/>
  <c r="BF305" i="11" s="1"/>
  <c r="AY305" i="11"/>
  <c r="AZ305" i="11"/>
  <c r="BA305" i="11"/>
  <c r="BB305" i="11"/>
  <c r="BC305" i="11"/>
  <c r="BD305" i="11" s="1"/>
  <c r="BE305" i="11"/>
  <c r="AY306" i="11"/>
  <c r="AZ306" i="11"/>
  <c r="BA306" i="11"/>
  <c r="BB306" i="11" s="1"/>
  <c r="BC306" i="11"/>
  <c r="BD306" i="11" s="1"/>
  <c r="BE306" i="11"/>
  <c r="AY307" i="11"/>
  <c r="AZ307" i="11"/>
  <c r="BA307" i="11"/>
  <c r="BB307" i="11" s="1"/>
  <c r="BC307" i="11"/>
  <c r="BD307" i="11" s="1"/>
  <c r="BE307" i="11"/>
  <c r="AY308" i="11"/>
  <c r="AZ308" i="11"/>
  <c r="BA308" i="11"/>
  <c r="BB308" i="11" s="1"/>
  <c r="BC308" i="11"/>
  <c r="BD308" i="11" s="1"/>
  <c r="BE308" i="11"/>
  <c r="AY309" i="11"/>
  <c r="AZ309" i="11"/>
  <c r="BA309" i="11"/>
  <c r="BB309" i="11" s="1"/>
  <c r="BC309" i="11"/>
  <c r="BD309" i="11" s="1"/>
  <c r="BE309" i="11"/>
  <c r="AY310" i="11"/>
  <c r="AZ310" i="11"/>
  <c r="BA310" i="11"/>
  <c r="BB310" i="11" s="1"/>
  <c r="BC310" i="11"/>
  <c r="BD310" i="11" s="1"/>
  <c r="BE310" i="11"/>
  <c r="AY311" i="11"/>
  <c r="AZ311" i="11"/>
  <c r="BA311" i="11"/>
  <c r="BB311" i="11"/>
  <c r="BC311" i="11"/>
  <c r="BD311" i="11" s="1"/>
  <c r="BE311" i="11"/>
  <c r="AY312" i="11"/>
  <c r="AZ312" i="11"/>
  <c r="BA312" i="11"/>
  <c r="BB312" i="11" s="1"/>
  <c r="BC312" i="11"/>
  <c r="BD312" i="11" s="1"/>
  <c r="BE312" i="11"/>
  <c r="AY313" i="11"/>
  <c r="AZ313" i="11"/>
  <c r="BA313" i="11"/>
  <c r="BB313" i="11" s="1"/>
  <c r="BC313" i="11"/>
  <c r="BD313" i="11" s="1"/>
  <c r="BE313" i="11"/>
  <c r="AY314" i="11"/>
  <c r="AZ314" i="11"/>
  <c r="BA314" i="11"/>
  <c r="BB314" i="11"/>
  <c r="BC314" i="11"/>
  <c r="BD314" i="11" s="1"/>
  <c r="BE314" i="11"/>
  <c r="AY315" i="11"/>
  <c r="AZ315" i="11"/>
  <c r="BA315" i="11"/>
  <c r="BB315" i="11" s="1"/>
  <c r="BC315" i="11"/>
  <c r="BD315" i="11" s="1"/>
  <c r="BE315" i="11"/>
  <c r="AY316" i="11"/>
  <c r="AZ316" i="11"/>
  <c r="BA316" i="11"/>
  <c r="BB316" i="11" s="1"/>
  <c r="BC316" i="11"/>
  <c r="BD316" i="11" s="1"/>
  <c r="BE316" i="11"/>
  <c r="AY317" i="11"/>
  <c r="AZ317" i="11"/>
  <c r="BA317" i="11"/>
  <c r="BB317" i="11" s="1"/>
  <c r="BC317" i="11"/>
  <c r="BD317" i="11" s="1"/>
  <c r="BE317" i="11"/>
  <c r="AY318" i="11"/>
  <c r="AZ318" i="11"/>
  <c r="BA318" i="11"/>
  <c r="BB318" i="11" s="1"/>
  <c r="BC318" i="11"/>
  <c r="BD318" i="11" s="1"/>
  <c r="BE318" i="11"/>
  <c r="AY319" i="11"/>
  <c r="AZ319" i="11"/>
  <c r="BA319" i="11"/>
  <c r="BB319" i="11" s="1"/>
  <c r="BC319" i="11"/>
  <c r="BD319" i="11" s="1"/>
  <c r="BE319" i="11"/>
  <c r="AY320" i="11"/>
  <c r="AZ320" i="11"/>
  <c r="BA320" i="11"/>
  <c r="BB320" i="11" s="1"/>
  <c r="BC320" i="11"/>
  <c r="BD320" i="11" s="1"/>
  <c r="BE320" i="11"/>
  <c r="AY321" i="11"/>
  <c r="AZ321" i="11"/>
  <c r="BA321" i="11"/>
  <c r="BB321" i="11" s="1"/>
  <c r="BC321" i="11"/>
  <c r="BD321" i="11" s="1"/>
  <c r="BE321" i="11"/>
  <c r="AZ322" i="11"/>
  <c r="BA322" i="11"/>
  <c r="BB322" i="11" s="1"/>
  <c r="BC322" i="11"/>
  <c r="BD322" i="11" s="1"/>
  <c r="BE322" i="11"/>
  <c r="AY323" i="11"/>
  <c r="AZ323" i="11"/>
  <c r="BA323" i="11"/>
  <c r="BB323" i="11" s="1"/>
  <c r="BC323" i="11"/>
  <c r="BD323" i="11" s="1"/>
  <c r="BE323" i="11"/>
  <c r="AY324" i="11"/>
  <c r="AZ324" i="11"/>
  <c r="BA324" i="11"/>
  <c r="BB324" i="11" s="1"/>
  <c r="BC324" i="11"/>
  <c r="BD324" i="11" s="1"/>
  <c r="BE324" i="11"/>
  <c r="AY325" i="11"/>
  <c r="AZ325" i="11"/>
  <c r="BA325" i="11"/>
  <c r="BB325" i="11" s="1"/>
  <c r="BC325" i="11"/>
  <c r="BD325" i="11" s="1"/>
  <c r="BE325" i="11"/>
  <c r="AY326" i="11"/>
  <c r="AZ326" i="11"/>
  <c r="BA326" i="11"/>
  <c r="BB326" i="11" s="1"/>
  <c r="BC326" i="11"/>
  <c r="BD326" i="11" s="1"/>
  <c r="BE326" i="11"/>
  <c r="AY327" i="11"/>
  <c r="AZ327" i="11"/>
  <c r="BA327" i="11"/>
  <c r="BB327" i="11" s="1"/>
  <c r="BC327" i="11"/>
  <c r="BD327" i="11" s="1"/>
  <c r="BE327" i="11"/>
  <c r="AY328" i="11"/>
  <c r="AZ328" i="11"/>
  <c r="BA328" i="11"/>
  <c r="BB328" i="11" s="1"/>
  <c r="BC328" i="11"/>
  <c r="BD328" i="11" s="1"/>
  <c r="BE328" i="11"/>
  <c r="AY329" i="11"/>
  <c r="AZ329" i="11"/>
  <c r="BA329" i="11"/>
  <c r="BB329" i="11" s="1"/>
  <c r="BC329" i="11"/>
  <c r="BD329" i="11" s="1"/>
  <c r="BE329" i="11"/>
  <c r="BF331" i="11" s="1"/>
  <c r="AY330" i="11"/>
  <c r="AZ330" i="11"/>
  <c r="BA330" i="11"/>
  <c r="BB330" i="11" s="1"/>
  <c r="BC330" i="11"/>
  <c r="BD330" i="11" s="1"/>
  <c r="BE330" i="11"/>
  <c r="AY331" i="11"/>
  <c r="AZ331" i="11"/>
  <c r="BA331" i="11"/>
  <c r="BB331" i="11" s="1"/>
  <c r="BC331" i="11"/>
  <c r="BD331" i="11" s="1"/>
  <c r="BE331" i="11"/>
  <c r="AY332" i="11"/>
  <c r="AZ332" i="11"/>
  <c r="BA332" i="11"/>
  <c r="BB332" i="11" s="1"/>
  <c r="BC332" i="11"/>
  <c r="BD332" i="11" s="1"/>
  <c r="BE332" i="11"/>
  <c r="AY333" i="11"/>
  <c r="AZ333" i="11"/>
  <c r="BA333" i="11"/>
  <c r="BB333" i="11" s="1"/>
  <c r="BC333" i="11"/>
  <c r="BD333" i="11" s="1"/>
  <c r="BE333" i="11"/>
  <c r="AY334" i="11"/>
  <c r="AZ334" i="11"/>
  <c r="BA334" i="11"/>
  <c r="BB334" i="11"/>
  <c r="BC334" i="11"/>
  <c r="BD334" i="11" s="1"/>
  <c r="BE334" i="11"/>
  <c r="AY335" i="11"/>
  <c r="AZ335" i="11"/>
  <c r="BA335" i="11"/>
  <c r="BB335" i="11" s="1"/>
  <c r="BC335" i="11"/>
  <c r="BD335" i="11" s="1"/>
  <c r="BE335" i="11"/>
  <c r="AY336" i="11"/>
  <c r="AZ336" i="11"/>
  <c r="BA336" i="11"/>
  <c r="BB336" i="11" s="1"/>
  <c r="BC336" i="11"/>
  <c r="BD336" i="11" s="1"/>
  <c r="BE336" i="11"/>
  <c r="AY337" i="11"/>
  <c r="AZ337" i="11"/>
  <c r="BA337" i="11"/>
  <c r="BB337" i="11"/>
  <c r="BC337" i="11"/>
  <c r="BD337" i="11" s="1"/>
  <c r="BE337" i="11"/>
  <c r="AY338" i="11"/>
  <c r="AZ338" i="11"/>
  <c r="BA338" i="11"/>
  <c r="BB338" i="11" s="1"/>
  <c r="BC338" i="11"/>
  <c r="BD338" i="11" s="1"/>
  <c r="BE338" i="11"/>
  <c r="AY339" i="11"/>
  <c r="AZ339" i="11"/>
  <c r="BA339" i="11"/>
  <c r="BB339" i="11" s="1"/>
  <c r="BC339" i="11"/>
  <c r="BD339" i="11" s="1"/>
  <c r="BE339" i="11"/>
  <c r="AZ340" i="11"/>
  <c r="BA340" i="11"/>
  <c r="BB340" i="11" s="1"/>
  <c r="BC340" i="11"/>
  <c r="BD340" i="11" s="1"/>
  <c r="BE340" i="11"/>
  <c r="AY341" i="11"/>
  <c r="AZ341" i="11"/>
  <c r="BA341" i="11"/>
  <c r="BB341" i="11" s="1"/>
  <c r="BC341" i="11"/>
  <c r="BD341" i="11" s="1"/>
  <c r="BE341" i="11"/>
  <c r="BF341" i="11" s="1"/>
  <c r="AY342" i="11"/>
  <c r="AZ342" i="11"/>
  <c r="BA342" i="11"/>
  <c r="BB342" i="11" s="1"/>
  <c r="BC342" i="11"/>
  <c r="BD342" i="11" s="1"/>
  <c r="BE342" i="11"/>
  <c r="AY343" i="11"/>
  <c r="AZ343" i="11"/>
  <c r="BA343" i="11"/>
  <c r="BB343" i="11" s="1"/>
  <c r="BC343" i="11"/>
  <c r="BD343" i="11" s="1"/>
  <c r="BE343" i="11"/>
  <c r="AY344" i="11"/>
  <c r="AZ344" i="11"/>
  <c r="BA344" i="11"/>
  <c r="BB344" i="11" s="1"/>
  <c r="BC344" i="11"/>
  <c r="BD344" i="11" s="1"/>
  <c r="BE344" i="11"/>
  <c r="AY345" i="11"/>
  <c r="AZ345" i="11"/>
  <c r="BA345" i="11"/>
  <c r="BB345" i="11" s="1"/>
  <c r="BC345" i="11"/>
  <c r="BD345" i="11" s="1"/>
  <c r="BE345" i="11"/>
  <c r="AY346" i="11"/>
  <c r="AZ346" i="11"/>
  <c r="BA346" i="11"/>
  <c r="BB346" i="11" s="1"/>
  <c r="BC346" i="11"/>
  <c r="BD346" i="11" s="1"/>
  <c r="BE346" i="11"/>
  <c r="AY347" i="11"/>
  <c r="AZ347" i="11"/>
  <c r="BA347" i="11"/>
  <c r="BB347" i="11" s="1"/>
  <c r="BC347" i="11"/>
  <c r="BD347" i="11" s="1"/>
  <c r="BE347" i="11"/>
  <c r="AY348" i="11"/>
  <c r="AZ348" i="11"/>
  <c r="BA348" i="11"/>
  <c r="BB348" i="11" s="1"/>
  <c r="BC348" i="11"/>
  <c r="BD348" i="11" s="1"/>
  <c r="BE348" i="11"/>
  <c r="AY349" i="11"/>
  <c r="AZ349" i="11"/>
  <c r="BA349" i="11"/>
  <c r="BB349" i="11" s="1"/>
  <c r="BC349" i="11"/>
  <c r="BD349" i="11" s="1"/>
  <c r="BE349" i="11"/>
  <c r="AY350" i="11"/>
  <c r="AZ350" i="11"/>
  <c r="BA350" i="11"/>
  <c r="BB350" i="11"/>
  <c r="BC350" i="11"/>
  <c r="BD350" i="11" s="1"/>
  <c r="BE350" i="11"/>
  <c r="AZ351" i="11"/>
  <c r="BA351" i="11"/>
  <c r="BB351" i="11" s="1"/>
  <c r="BC351" i="11"/>
  <c r="BD351" i="11" s="1"/>
  <c r="BE351" i="11"/>
  <c r="AY352" i="11"/>
  <c r="AZ352" i="11"/>
  <c r="BA352" i="11"/>
  <c r="BB352" i="11" s="1"/>
  <c r="BC352" i="11"/>
  <c r="BD352" i="11" s="1"/>
  <c r="BE352" i="11"/>
  <c r="AY353" i="11"/>
  <c r="AZ353" i="11"/>
  <c r="BA353" i="11"/>
  <c r="BB353" i="11" s="1"/>
  <c r="BC353" i="11"/>
  <c r="BD353" i="11" s="1"/>
  <c r="BE353" i="11"/>
  <c r="AY354" i="11"/>
  <c r="AZ354" i="11"/>
  <c r="BA354" i="11"/>
  <c r="BB354" i="11" s="1"/>
  <c r="BC354" i="11"/>
  <c r="BD354" i="11" s="1"/>
  <c r="BE354" i="11"/>
  <c r="AY355" i="11"/>
  <c r="AZ355" i="11"/>
  <c r="BA355" i="11"/>
  <c r="BB355" i="11" s="1"/>
  <c r="BC355" i="11"/>
  <c r="BD355" i="11" s="1"/>
  <c r="BE355" i="11"/>
  <c r="AY356" i="11"/>
  <c r="AZ356" i="11"/>
  <c r="BA356" i="11"/>
  <c r="BB356" i="11" s="1"/>
  <c r="BC356" i="11"/>
  <c r="BD356" i="11" s="1"/>
  <c r="BE356" i="11"/>
  <c r="AY357" i="11"/>
  <c r="AZ357" i="11"/>
  <c r="BA357" i="11"/>
  <c r="BB357" i="11" s="1"/>
  <c r="BC357" i="11"/>
  <c r="BD357" i="11" s="1"/>
  <c r="BE357" i="11"/>
  <c r="AY358" i="11"/>
  <c r="AZ358" i="11"/>
  <c r="BA358" i="11"/>
  <c r="BB358" i="11" s="1"/>
  <c r="BC358" i="11"/>
  <c r="BD358" i="11" s="1"/>
  <c r="BE358" i="11"/>
  <c r="AY359" i="11"/>
  <c r="AZ359" i="11"/>
  <c r="BA359" i="11"/>
  <c r="BB359" i="11" s="1"/>
  <c r="BC359" i="11"/>
  <c r="BD359" i="11" s="1"/>
  <c r="BE359" i="11"/>
  <c r="AY360" i="11"/>
  <c r="AZ360" i="11"/>
  <c r="BA360" i="11"/>
  <c r="BB360" i="11" s="1"/>
  <c r="BC360" i="11"/>
  <c r="BD360" i="11" s="1"/>
  <c r="BE360" i="11"/>
  <c r="AY361" i="11"/>
  <c r="AZ361" i="11"/>
  <c r="BA361" i="11"/>
  <c r="BB361" i="11" s="1"/>
  <c r="BC361" i="11"/>
  <c r="BD361" i="11" s="1"/>
  <c r="BE361" i="11"/>
  <c r="AY362" i="11"/>
  <c r="AZ362" i="11"/>
  <c r="BA362" i="11"/>
  <c r="BB362" i="11"/>
  <c r="BC362" i="11"/>
  <c r="BD362" i="11" s="1"/>
  <c r="BE362" i="11"/>
  <c r="AZ363" i="11"/>
  <c r="BA363" i="11"/>
  <c r="BB363" i="11" s="1"/>
  <c r="BC363" i="11"/>
  <c r="BD363" i="11" s="1"/>
  <c r="BE363" i="11"/>
  <c r="AY364" i="11"/>
  <c r="AZ364" i="11"/>
  <c r="BA364" i="11"/>
  <c r="BB364" i="11" s="1"/>
  <c r="BC364" i="11"/>
  <c r="BD364" i="11" s="1"/>
  <c r="BE364" i="11"/>
  <c r="AY365" i="11"/>
  <c r="AZ365" i="11"/>
  <c r="BA365" i="11"/>
  <c r="BB365" i="11" s="1"/>
  <c r="BC365" i="11"/>
  <c r="BD365" i="11" s="1"/>
  <c r="BE365" i="11"/>
  <c r="AY366" i="11"/>
  <c r="AZ366" i="11"/>
  <c r="BA366" i="11"/>
  <c r="BB366" i="11" s="1"/>
  <c r="BC366" i="11"/>
  <c r="BD366" i="11" s="1"/>
  <c r="BE366" i="11"/>
  <c r="AY367" i="11"/>
  <c r="AZ367" i="11"/>
  <c r="BA367" i="11"/>
  <c r="BB367" i="11" s="1"/>
  <c r="BC367" i="11"/>
  <c r="BD367" i="11" s="1"/>
  <c r="BE367" i="11"/>
  <c r="BF367" i="11" s="1"/>
  <c r="AY368" i="11"/>
  <c r="AZ368" i="11"/>
  <c r="BA368" i="11"/>
  <c r="BB368" i="11" s="1"/>
  <c r="BC368" i="11"/>
  <c r="BD368" i="11" s="1"/>
  <c r="BE368" i="11"/>
  <c r="AY369" i="11"/>
  <c r="AZ369" i="11"/>
  <c r="BA369" i="11"/>
  <c r="BB369" i="11" s="1"/>
  <c r="BC369" i="11"/>
  <c r="BD369" i="11" s="1"/>
  <c r="BE369" i="11"/>
  <c r="AY370" i="11"/>
  <c r="AZ370" i="11"/>
  <c r="BA370" i="11"/>
  <c r="BB370" i="11" s="1"/>
  <c r="BC370" i="11"/>
  <c r="BD370" i="11" s="1"/>
  <c r="BE370" i="11"/>
  <c r="AY371" i="11"/>
  <c r="AZ371" i="11"/>
  <c r="BA371" i="11"/>
  <c r="BB371" i="11"/>
  <c r="BC371" i="11"/>
  <c r="BD371" i="11" s="1"/>
  <c r="BE371" i="11"/>
  <c r="AY372" i="11"/>
  <c r="AZ372" i="11"/>
  <c r="BA372" i="11"/>
  <c r="BB372" i="11" s="1"/>
  <c r="BC372" i="11"/>
  <c r="BD372" i="11" s="1"/>
  <c r="BE372" i="11"/>
  <c r="AY373" i="11"/>
  <c r="AZ373" i="11"/>
  <c r="BA373" i="11"/>
  <c r="BB373" i="11" s="1"/>
  <c r="BC373" i="11"/>
  <c r="BD373" i="11" s="1"/>
  <c r="BE373" i="11"/>
  <c r="AY374" i="11"/>
  <c r="AZ374" i="11"/>
  <c r="BA374" i="11"/>
  <c r="BB374" i="11" s="1"/>
  <c r="BC374" i="11"/>
  <c r="BD374" i="11" s="1"/>
  <c r="BE374" i="11"/>
  <c r="AY375" i="11"/>
  <c r="AZ375" i="11"/>
  <c r="BA375" i="11"/>
  <c r="BB375" i="11" s="1"/>
  <c r="BC375" i="11"/>
  <c r="BD375" i="11" s="1"/>
  <c r="BE375" i="11"/>
  <c r="AZ376" i="11"/>
  <c r="BA376" i="11"/>
  <c r="BB376" i="11" s="1"/>
  <c r="BC376" i="11"/>
  <c r="BD376" i="11" s="1"/>
  <c r="BE376" i="11"/>
  <c r="AY377" i="11"/>
  <c r="AZ377" i="11"/>
  <c r="BA377" i="11"/>
  <c r="BB377" i="11" s="1"/>
  <c r="BC377" i="11"/>
  <c r="BD377" i="11" s="1"/>
  <c r="BE377" i="11"/>
  <c r="AY378" i="11"/>
  <c r="AZ378" i="11"/>
  <c r="BA378" i="11"/>
  <c r="BB378" i="11" s="1"/>
  <c r="BC378" i="11"/>
  <c r="BD378" i="11" s="1"/>
  <c r="BE378" i="11"/>
  <c r="AY379" i="11"/>
  <c r="AZ379" i="11"/>
  <c r="BA379" i="11"/>
  <c r="BB379" i="11" s="1"/>
  <c r="BC379" i="11"/>
  <c r="BD379" i="11" s="1"/>
  <c r="BE379" i="11"/>
  <c r="AY380" i="11"/>
  <c r="AZ380" i="11"/>
  <c r="BA380" i="11"/>
  <c r="BB380" i="11" s="1"/>
  <c r="BC380" i="11"/>
  <c r="BD380" i="11" s="1"/>
  <c r="BE380" i="11"/>
  <c r="AY381" i="11"/>
  <c r="AZ381" i="11"/>
  <c r="BA381" i="11"/>
  <c r="BB381" i="11" s="1"/>
  <c r="BC381" i="11"/>
  <c r="BD381" i="11" s="1"/>
  <c r="BE381" i="11"/>
  <c r="AY382" i="11"/>
  <c r="AZ382" i="11"/>
  <c r="BA382" i="11"/>
  <c r="BB382" i="11" s="1"/>
  <c r="BC382" i="11"/>
  <c r="BD382" i="11" s="1"/>
  <c r="BE382" i="11"/>
  <c r="BF382" i="11" s="1"/>
  <c r="AY383" i="11"/>
  <c r="AZ383" i="11"/>
  <c r="BA383" i="11"/>
  <c r="BB383" i="11" s="1"/>
  <c r="BC383" i="11"/>
  <c r="BD383" i="11" s="1"/>
  <c r="BE383" i="11"/>
  <c r="AY384" i="11"/>
  <c r="AZ384" i="11"/>
  <c r="BA384" i="11"/>
  <c r="BB384" i="11" s="1"/>
  <c r="BC384" i="11"/>
  <c r="BD384" i="11" s="1"/>
  <c r="BE384" i="11"/>
  <c r="AY385" i="11"/>
  <c r="AZ385" i="11"/>
  <c r="BA385" i="11"/>
  <c r="BB385" i="11" s="1"/>
  <c r="BC385" i="11"/>
  <c r="BD385" i="11" s="1"/>
  <c r="BE385" i="11"/>
  <c r="AY386" i="11"/>
  <c r="AZ386" i="11"/>
  <c r="BA386" i="11"/>
  <c r="BB386" i="11" s="1"/>
  <c r="BC386" i="11"/>
  <c r="BD386" i="11" s="1"/>
  <c r="BE386" i="11"/>
  <c r="AY387" i="11"/>
  <c r="AZ387" i="11"/>
  <c r="BA387" i="11"/>
  <c r="BB387" i="11" s="1"/>
  <c r="BC387" i="11"/>
  <c r="BD387" i="11" s="1"/>
  <c r="BE387" i="11"/>
  <c r="AY388" i="11"/>
  <c r="AZ388" i="11"/>
  <c r="BA388" i="11"/>
  <c r="BB388" i="11" s="1"/>
  <c r="BC388" i="11"/>
  <c r="BD388" i="11" s="1"/>
  <c r="BE388" i="11"/>
  <c r="AY389" i="11"/>
  <c r="AZ389" i="11"/>
  <c r="BA389" i="11"/>
  <c r="BB389" i="11" s="1"/>
  <c r="BC389" i="11"/>
  <c r="BD389" i="11" s="1"/>
  <c r="BE389" i="11"/>
  <c r="AY390" i="11"/>
  <c r="AZ390" i="11"/>
  <c r="BA390" i="11"/>
  <c r="BB390" i="11" s="1"/>
  <c r="BC390" i="11"/>
  <c r="BD390" i="11" s="1"/>
  <c r="BE390" i="11"/>
  <c r="AY391" i="11"/>
  <c r="AZ391" i="11"/>
  <c r="BA391" i="11"/>
  <c r="BB391" i="11" s="1"/>
  <c r="BC391" i="11"/>
  <c r="BD391" i="11" s="1"/>
  <c r="BE391" i="11"/>
  <c r="AY392" i="11"/>
  <c r="AZ392" i="11"/>
  <c r="BA392" i="11"/>
  <c r="BB392" i="11" s="1"/>
  <c r="BC392" i="11"/>
  <c r="BD392" i="11" s="1"/>
  <c r="BE392" i="11"/>
  <c r="AY393" i="11"/>
  <c r="AZ393" i="11"/>
  <c r="BA393" i="11"/>
  <c r="BB393" i="11" s="1"/>
  <c r="BC393" i="11"/>
  <c r="BD393" i="11" s="1"/>
  <c r="BE393" i="11"/>
  <c r="AY394" i="11"/>
  <c r="AZ394" i="11"/>
  <c r="BA394" i="11"/>
  <c r="BB394" i="11" s="1"/>
  <c r="BC394" i="11"/>
  <c r="BD394" i="11" s="1"/>
  <c r="BE394" i="11"/>
  <c r="AY395" i="11"/>
  <c r="AZ395" i="11"/>
  <c r="BA395" i="11"/>
  <c r="BB395" i="11" s="1"/>
  <c r="BC395" i="11"/>
  <c r="BD395" i="11" s="1"/>
  <c r="BE395" i="11"/>
  <c r="AZ396" i="11"/>
  <c r="BA396" i="11"/>
  <c r="BB396" i="11" s="1"/>
  <c r="BC396" i="11"/>
  <c r="BD396" i="11" s="1"/>
  <c r="BE396" i="11"/>
  <c r="AY397" i="11"/>
  <c r="AZ397" i="11"/>
  <c r="BA397" i="11"/>
  <c r="BB397" i="11" s="1"/>
  <c r="BC397" i="11"/>
  <c r="BD397" i="11" s="1"/>
  <c r="BE397" i="11"/>
  <c r="AY398" i="11"/>
  <c r="AZ398" i="11"/>
  <c r="BA398" i="11"/>
  <c r="BB398" i="11" s="1"/>
  <c r="BC398" i="11"/>
  <c r="BD398" i="11" s="1"/>
  <c r="BE398" i="11"/>
  <c r="AY399" i="11"/>
  <c r="AZ399" i="11"/>
  <c r="BA399" i="11"/>
  <c r="BB399" i="11" s="1"/>
  <c r="BC399" i="11"/>
  <c r="BD399" i="11" s="1"/>
  <c r="BE399" i="11"/>
  <c r="AY400" i="11"/>
  <c r="AZ400" i="11"/>
  <c r="BA400" i="11"/>
  <c r="BB400" i="11" s="1"/>
  <c r="BC400" i="11"/>
  <c r="BD400" i="11" s="1"/>
  <c r="BE400" i="11"/>
  <c r="AY401" i="11"/>
  <c r="AZ401" i="11"/>
  <c r="BA401" i="11"/>
  <c r="BB401" i="11" s="1"/>
  <c r="BC401" i="11"/>
  <c r="BD401" i="11" s="1"/>
  <c r="BE401" i="11"/>
  <c r="AY402" i="11"/>
  <c r="AZ402" i="11"/>
  <c r="BA402" i="11"/>
  <c r="BB402" i="11" s="1"/>
  <c r="BC402" i="11"/>
  <c r="BD402" i="11" s="1"/>
  <c r="BE402" i="11"/>
  <c r="AY403" i="11"/>
  <c r="AZ403" i="11"/>
  <c r="BA403" i="11"/>
  <c r="BB403" i="11" s="1"/>
  <c r="BC403" i="11"/>
  <c r="BD403" i="11" s="1"/>
  <c r="BE403" i="11"/>
  <c r="AY404" i="11"/>
  <c r="AZ404" i="11"/>
  <c r="BA404" i="11"/>
  <c r="BB404" i="11" s="1"/>
  <c r="BC404" i="11"/>
  <c r="BD404" i="11" s="1"/>
  <c r="BE404" i="11"/>
  <c r="AY405" i="11"/>
  <c r="AZ405" i="11"/>
  <c r="BA405" i="11"/>
  <c r="BB405" i="11" s="1"/>
  <c r="BC405" i="11"/>
  <c r="BD405" i="11" s="1"/>
  <c r="BE405" i="11"/>
  <c r="AY406" i="11"/>
  <c r="AZ406" i="11"/>
  <c r="BA406" i="11"/>
  <c r="BB406" i="11" s="1"/>
  <c r="BC406" i="11"/>
  <c r="BD406" i="11" s="1"/>
  <c r="BE406" i="11"/>
  <c r="AY407" i="11"/>
  <c r="AZ407" i="11"/>
  <c r="BA407" i="11"/>
  <c r="BB407" i="11" s="1"/>
  <c r="BC407" i="11"/>
  <c r="BD407" i="11" s="1"/>
  <c r="BE407" i="11"/>
  <c r="AY408" i="11"/>
  <c r="AZ408" i="11"/>
  <c r="BA408" i="11"/>
  <c r="BB408" i="11" s="1"/>
  <c r="BC408" i="11"/>
  <c r="BD408" i="11" s="1"/>
  <c r="BE408" i="11"/>
  <c r="AY409" i="11"/>
  <c r="AZ409" i="11"/>
  <c r="BA409" i="11"/>
  <c r="BB409" i="11" s="1"/>
  <c r="BC409" i="11"/>
  <c r="BD409" i="11" s="1"/>
  <c r="BE409" i="11"/>
  <c r="AY410" i="11"/>
  <c r="AZ410" i="11"/>
  <c r="BA410" i="11"/>
  <c r="BB410" i="11" s="1"/>
  <c r="BC410" i="11"/>
  <c r="BD410" i="11" s="1"/>
  <c r="BE410" i="11"/>
  <c r="AZ411" i="11"/>
  <c r="BA411" i="11"/>
  <c r="BB411" i="11" s="1"/>
  <c r="BC411" i="11"/>
  <c r="BD411" i="11" s="1"/>
  <c r="BE411" i="11"/>
  <c r="AY412" i="11"/>
  <c r="AZ412" i="11"/>
  <c r="BA412" i="11"/>
  <c r="BB412" i="11" s="1"/>
  <c r="BC412" i="11"/>
  <c r="BD412" i="11" s="1"/>
  <c r="BE412" i="11"/>
  <c r="AY413" i="11"/>
  <c r="AZ413" i="11"/>
  <c r="BA413" i="11"/>
  <c r="BB413" i="11" s="1"/>
  <c r="BC413" i="11"/>
  <c r="BD413" i="11" s="1"/>
  <c r="BE413" i="11"/>
  <c r="AY414" i="11"/>
  <c r="AZ414" i="11"/>
  <c r="BA414" i="11"/>
  <c r="BB414" i="11" s="1"/>
  <c r="BC414" i="11"/>
  <c r="BD414" i="11" s="1"/>
  <c r="BE414" i="11"/>
  <c r="AY415" i="11"/>
  <c r="AZ415" i="11"/>
  <c r="BA415" i="11"/>
  <c r="BB415" i="11" s="1"/>
  <c r="BC415" i="11"/>
  <c r="BD415" i="11" s="1"/>
  <c r="BE415" i="11"/>
  <c r="AY416" i="11"/>
  <c r="AZ416" i="11"/>
  <c r="BA416" i="11"/>
  <c r="BB416" i="11" s="1"/>
  <c r="BC416" i="11"/>
  <c r="BD416" i="11" s="1"/>
  <c r="BE416" i="11"/>
  <c r="AY417" i="11"/>
  <c r="AZ417" i="11"/>
  <c r="BA417" i="11"/>
  <c r="BB417" i="11" s="1"/>
  <c r="BC417" i="11"/>
  <c r="BD417" i="11" s="1"/>
  <c r="BE417" i="11"/>
  <c r="BF417" i="11" s="1"/>
  <c r="AY418" i="11"/>
  <c r="AZ418" i="11"/>
  <c r="BA418" i="11"/>
  <c r="BB418" i="11" s="1"/>
  <c r="BC418" i="11"/>
  <c r="BD418" i="11" s="1"/>
  <c r="BE418" i="11"/>
  <c r="AY419" i="11"/>
  <c r="AZ419" i="11"/>
  <c r="BA419" i="11"/>
  <c r="BB419" i="11" s="1"/>
  <c r="BC419" i="11"/>
  <c r="BD419" i="11"/>
  <c r="BE419" i="11"/>
  <c r="AZ420" i="11"/>
  <c r="BA420" i="11"/>
  <c r="BB420" i="11" s="1"/>
  <c r="BC420" i="11"/>
  <c r="BD420" i="11" s="1"/>
  <c r="BE420" i="11"/>
  <c r="AY421" i="11"/>
  <c r="AZ421" i="11"/>
  <c r="BA421" i="11"/>
  <c r="BB421" i="11" s="1"/>
  <c r="BC421" i="11"/>
  <c r="BD421" i="11" s="1"/>
  <c r="BE421" i="11"/>
  <c r="AZ422" i="11"/>
  <c r="BA422" i="11"/>
  <c r="BB422" i="11" s="1"/>
  <c r="BC422" i="11"/>
  <c r="BD422" i="11" s="1"/>
  <c r="BE422" i="11"/>
  <c r="AY423" i="11"/>
  <c r="AZ423" i="11"/>
  <c r="BA423" i="11"/>
  <c r="BB423" i="11" s="1"/>
  <c r="BC423" i="11"/>
  <c r="BD423" i="11" s="1"/>
  <c r="BE423" i="11"/>
  <c r="AY424" i="11"/>
  <c r="AZ424" i="11"/>
  <c r="BA424" i="11"/>
  <c r="BB424" i="11" s="1"/>
  <c r="BC424" i="11"/>
  <c r="BD424" i="11" s="1"/>
  <c r="BE424" i="11"/>
  <c r="AY425" i="11"/>
  <c r="AZ425" i="11"/>
  <c r="BA425" i="11"/>
  <c r="BB425" i="11" s="1"/>
  <c r="BC425" i="11"/>
  <c r="BD425" i="11" s="1"/>
  <c r="BE425" i="11"/>
  <c r="AY426" i="11"/>
  <c r="AZ426" i="11"/>
  <c r="BA426" i="11"/>
  <c r="BB426" i="11" s="1"/>
  <c r="BC426" i="11"/>
  <c r="BD426" i="11" s="1"/>
  <c r="BE426" i="11"/>
  <c r="AY427" i="11"/>
  <c r="AZ427" i="11"/>
  <c r="BA427" i="11"/>
  <c r="BB427" i="11" s="1"/>
  <c r="BC427" i="11"/>
  <c r="BD427" i="11" s="1"/>
  <c r="BE427" i="11"/>
  <c r="AY428" i="11"/>
  <c r="AZ428" i="11"/>
  <c r="BA428" i="11"/>
  <c r="BB428" i="11" s="1"/>
  <c r="BC428" i="11"/>
  <c r="BD428" i="11" s="1"/>
  <c r="BE428" i="11"/>
  <c r="AY429" i="11"/>
  <c r="AZ429" i="11"/>
  <c r="BA429" i="11"/>
  <c r="BB429" i="11" s="1"/>
  <c r="BC429" i="11"/>
  <c r="BD429" i="11" s="1"/>
  <c r="BE429" i="11"/>
  <c r="AZ430" i="11"/>
  <c r="BA430" i="11"/>
  <c r="BB430" i="11" s="1"/>
  <c r="BC430" i="11"/>
  <c r="BD430" i="11" s="1"/>
  <c r="BE430" i="11"/>
  <c r="AY431" i="11"/>
  <c r="AZ431" i="11"/>
  <c r="BA431" i="11"/>
  <c r="BB431" i="11" s="1"/>
  <c r="BC431" i="11"/>
  <c r="BD431" i="11" s="1"/>
  <c r="BE431" i="11"/>
  <c r="AY432" i="11"/>
  <c r="AZ432" i="11"/>
  <c r="BA432" i="11"/>
  <c r="BB432" i="11" s="1"/>
  <c r="BC432" i="11"/>
  <c r="BD432" i="11" s="1"/>
  <c r="BE432" i="11"/>
  <c r="AY433" i="11"/>
  <c r="AZ433" i="11"/>
  <c r="BA433" i="11"/>
  <c r="BB433" i="11" s="1"/>
  <c r="BC433" i="11"/>
  <c r="BD433" i="11" s="1"/>
  <c r="BE433" i="11"/>
  <c r="AZ434" i="11"/>
  <c r="BA434" i="11"/>
  <c r="BB434" i="11" s="1"/>
  <c r="BC434" i="11"/>
  <c r="BD434" i="11" s="1"/>
  <c r="BE434" i="11"/>
  <c r="AY435" i="11"/>
  <c r="AZ435" i="11"/>
  <c r="BA435" i="11"/>
  <c r="BB435" i="11" s="1"/>
  <c r="BC435" i="11"/>
  <c r="BD435" i="11" s="1"/>
  <c r="BE435" i="11"/>
  <c r="AY436" i="11"/>
  <c r="AZ436" i="11"/>
  <c r="BA436" i="11"/>
  <c r="BB436" i="11" s="1"/>
  <c r="BC436" i="11"/>
  <c r="BD436" i="11" s="1"/>
  <c r="BE436" i="11"/>
  <c r="AY437" i="11"/>
  <c r="AZ437" i="11"/>
  <c r="BA437" i="11"/>
  <c r="BB437" i="11" s="1"/>
  <c r="BC437" i="11"/>
  <c r="BD437" i="11" s="1"/>
  <c r="BE437" i="11"/>
  <c r="AY438" i="11"/>
  <c r="AZ438" i="11"/>
  <c r="BA438" i="11"/>
  <c r="BB438" i="11" s="1"/>
  <c r="BC438" i="11"/>
  <c r="BD438" i="11" s="1"/>
  <c r="BE438" i="11"/>
  <c r="AY439" i="11"/>
  <c r="AZ439" i="11"/>
  <c r="BA439" i="11"/>
  <c r="BB439" i="11" s="1"/>
  <c r="BC439" i="11"/>
  <c r="BD439" i="11" s="1"/>
  <c r="BE439" i="11"/>
  <c r="AY440" i="11"/>
  <c r="AZ440" i="11"/>
  <c r="BA440" i="11"/>
  <c r="BB440" i="11" s="1"/>
  <c r="BC440" i="11"/>
  <c r="BD440" i="11" s="1"/>
  <c r="BE440" i="11"/>
  <c r="AY441" i="11"/>
  <c r="AZ441" i="11"/>
  <c r="BA441" i="11"/>
  <c r="BB441" i="11" s="1"/>
  <c r="BC441" i="11"/>
  <c r="BD441" i="11" s="1"/>
  <c r="BE441" i="11"/>
  <c r="AY442" i="11"/>
  <c r="AZ442" i="11"/>
  <c r="BA442" i="11"/>
  <c r="BB442" i="11" s="1"/>
  <c r="BC442" i="11"/>
  <c r="BD442" i="11" s="1"/>
  <c r="BE442" i="11"/>
  <c r="AY443" i="11"/>
  <c r="AZ443" i="11"/>
  <c r="BA443" i="11"/>
  <c r="BB443" i="11" s="1"/>
  <c r="BC443" i="11"/>
  <c r="BD443" i="11" s="1"/>
  <c r="BE443" i="11"/>
  <c r="AY444" i="11"/>
  <c r="AZ444" i="11"/>
  <c r="BA444" i="11"/>
  <c r="BB444" i="11" s="1"/>
  <c r="BC444" i="11"/>
  <c r="BD444" i="11" s="1"/>
  <c r="BE444" i="11"/>
  <c r="AY445" i="11"/>
  <c r="AZ445" i="11"/>
  <c r="BA445" i="11"/>
  <c r="BB445" i="11" s="1"/>
  <c r="BC445" i="11"/>
  <c r="BD445" i="11" s="1"/>
  <c r="BE445" i="11"/>
  <c r="AY446" i="11"/>
  <c r="AZ446" i="11"/>
  <c r="BA446" i="11"/>
  <c r="BB446" i="11" s="1"/>
  <c r="BC446" i="11"/>
  <c r="BD446" i="11" s="1"/>
  <c r="BE446" i="11"/>
  <c r="AY447" i="11"/>
  <c r="AZ447" i="11"/>
  <c r="BA447" i="11"/>
  <c r="BB447" i="11" s="1"/>
  <c r="BC447" i="11"/>
  <c r="BD447" i="11" s="1"/>
  <c r="BE447" i="11"/>
  <c r="AZ448" i="11"/>
  <c r="BA448" i="11"/>
  <c r="BB448" i="11" s="1"/>
  <c r="BC448" i="11"/>
  <c r="BD448" i="11" s="1"/>
  <c r="BE448" i="11"/>
  <c r="AZ449" i="11"/>
  <c r="BA449" i="11"/>
  <c r="BB449" i="11" s="1"/>
  <c r="BC449" i="11"/>
  <c r="BD449" i="11" s="1"/>
  <c r="BE449" i="11"/>
  <c r="AZ450" i="11"/>
  <c r="BA450" i="11"/>
  <c r="BB450" i="11" s="1"/>
  <c r="BC450" i="11"/>
  <c r="BD450" i="11" s="1"/>
  <c r="BE450" i="11"/>
  <c r="AY451" i="11"/>
  <c r="AZ451" i="11"/>
  <c r="BA451" i="11"/>
  <c r="BB451" i="11" s="1"/>
  <c r="BC451" i="11"/>
  <c r="BD451" i="11" s="1"/>
  <c r="BE451" i="11"/>
  <c r="AY452" i="11"/>
  <c r="AZ452" i="11"/>
  <c r="BA452" i="11"/>
  <c r="BB452" i="11" s="1"/>
  <c r="BC452" i="11"/>
  <c r="BD452" i="11" s="1"/>
  <c r="BE452" i="11"/>
  <c r="AY453" i="11"/>
  <c r="AZ453" i="11"/>
  <c r="BA453" i="11"/>
  <c r="BB453" i="11" s="1"/>
  <c r="BC453" i="11"/>
  <c r="BD453" i="11"/>
  <c r="BE453" i="11"/>
  <c r="AY454" i="11"/>
  <c r="AZ454" i="11"/>
  <c r="BA454" i="11"/>
  <c r="BB454" i="11" s="1"/>
  <c r="BC454" i="11"/>
  <c r="BD454" i="11" s="1"/>
  <c r="BE454" i="11"/>
  <c r="AY455" i="11"/>
  <c r="AZ455" i="11"/>
  <c r="BA455" i="11"/>
  <c r="BB455" i="11" s="1"/>
  <c r="BC455" i="11"/>
  <c r="BD455" i="11" s="1"/>
  <c r="BE455" i="11"/>
  <c r="AY456" i="11"/>
  <c r="AZ456" i="11"/>
  <c r="BA456" i="11"/>
  <c r="BB456" i="11" s="1"/>
  <c r="BC456" i="11"/>
  <c r="BD456" i="11" s="1"/>
  <c r="BE456" i="11"/>
  <c r="AY457" i="11"/>
  <c r="AZ457" i="11"/>
  <c r="BA457" i="11"/>
  <c r="BB457" i="11" s="1"/>
  <c r="BC457" i="11"/>
  <c r="BD457" i="11" s="1"/>
  <c r="BE457" i="11"/>
  <c r="AY458" i="11"/>
  <c r="AZ458" i="11"/>
  <c r="BA458" i="11"/>
  <c r="BB458" i="11" s="1"/>
  <c r="BC458" i="11"/>
  <c r="BD458" i="11" s="1"/>
  <c r="BE458" i="11"/>
  <c r="AY459" i="11"/>
  <c r="AZ459" i="11"/>
  <c r="BA459" i="11"/>
  <c r="BB459" i="11" s="1"/>
  <c r="BC459" i="11"/>
  <c r="BD459" i="11" s="1"/>
  <c r="BE459" i="11"/>
  <c r="AY460" i="11"/>
  <c r="AZ460" i="11"/>
  <c r="BA460" i="11"/>
  <c r="BB460" i="11" s="1"/>
  <c r="BC460" i="11"/>
  <c r="BD460" i="11" s="1"/>
  <c r="BE460" i="11"/>
  <c r="AY461" i="11"/>
  <c r="AZ461" i="11"/>
  <c r="BA461" i="11"/>
  <c r="BB461" i="11" s="1"/>
  <c r="BC461" i="11"/>
  <c r="BD461" i="11" s="1"/>
  <c r="BE461" i="11"/>
  <c r="AZ462" i="11"/>
  <c r="BA462" i="11"/>
  <c r="BB462" i="11" s="1"/>
  <c r="BC462" i="11"/>
  <c r="BD462" i="11" s="1"/>
  <c r="BE462" i="11"/>
  <c r="AY463" i="11"/>
  <c r="AZ463" i="11"/>
  <c r="BA463" i="11"/>
  <c r="BB463" i="11" s="1"/>
  <c r="BC463" i="11"/>
  <c r="BD463" i="11" s="1"/>
  <c r="BE463" i="11"/>
  <c r="AY464" i="11"/>
  <c r="AZ464" i="11"/>
  <c r="BA464" i="11"/>
  <c r="BB464" i="11"/>
  <c r="BC464" i="11"/>
  <c r="BD464" i="11" s="1"/>
  <c r="BE464" i="11"/>
  <c r="AY465" i="11"/>
  <c r="AZ465" i="11"/>
  <c r="BA465" i="11"/>
  <c r="BB465" i="11" s="1"/>
  <c r="BC465" i="11"/>
  <c r="BD465" i="11" s="1"/>
  <c r="BE465" i="11"/>
  <c r="AY466" i="11"/>
  <c r="AZ466" i="11"/>
  <c r="BA466" i="11"/>
  <c r="BB466" i="11" s="1"/>
  <c r="BC466" i="11"/>
  <c r="BD466" i="11"/>
  <c r="BE466" i="11"/>
  <c r="AY467" i="11"/>
  <c r="AZ467" i="11"/>
  <c r="BA467" i="11"/>
  <c r="BB467" i="11" s="1"/>
  <c r="BC467" i="11"/>
  <c r="BD467" i="11" s="1"/>
  <c r="BE467" i="11"/>
  <c r="AZ468" i="11"/>
  <c r="BA468" i="11"/>
  <c r="BB468" i="11" s="1"/>
  <c r="BC468" i="11"/>
  <c r="BD468" i="11" s="1"/>
  <c r="BE468" i="11"/>
  <c r="AY469" i="11"/>
  <c r="AZ469" i="11"/>
  <c r="BA469" i="11"/>
  <c r="BB469" i="11" s="1"/>
  <c r="BC469" i="11"/>
  <c r="BD469" i="11" s="1"/>
  <c r="BE469" i="11"/>
  <c r="AY470" i="11"/>
  <c r="AZ470" i="11"/>
  <c r="BA470" i="11"/>
  <c r="BB470" i="11" s="1"/>
  <c r="BC470" i="11"/>
  <c r="BD470" i="11" s="1"/>
  <c r="BE470" i="11"/>
  <c r="AY471" i="11"/>
  <c r="AZ471" i="11"/>
  <c r="BA471" i="11"/>
  <c r="BB471" i="11" s="1"/>
  <c r="BC471" i="11"/>
  <c r="BD471" i="11" s="1"/>
  <c r="BE471" i="11"/>
  <c r="AY472" i="11"/>
  <c r="AZ472" i="11"/>
  <c r="BA472" i="11"/>
  <c r="BB472" i="11" s="1"/>
  <c r="BC472" i="11"/>
  <c r="BD472" i="11"/>
  <c r="BE472" i="11"/>
  <c r="AY473" i="11"/>
  <c r="AZ473" i="11"/>
  <c r="BA473" i="11"/>
  <c r="BB473" i="11" s="1"/>
  <c r="BC473" i="11"/>
  <c r="BD473" i="11" s="1"/>
  <c r="BE473" i="11"/>
  <c r="AZ474" i="11"/>
  <c r="BA474" i="11"/>
  <c r="BB474" i="11" s="1"/>
  <c r="BC474" i="11"/>
  <c r="BD474" i="11" s="1"/>
  <c r="BE474" i="11"/>
  <c r="AY475" i="11"/>
  <c r="AZ475" i="11"/>
  <c r="BA475" i="11"/>
  <c r="BB475" i="11" s="1"/>
  <c r="BC475" i="11"/>
  <c r="BD475" i="11" s="1"/>
  <c r="BE475" i="11"/>
  <c r="AY476" i="11"/>
  <c r="AZ476" i="11"/>
  <c r="BA476" i="11"/>
  <c r="BB476" i="11" s="1"/>
  <c r="BC476" i="11"/>
  <c r="BD476" i="11" s="1"/>
  <c r="BE476" i="11"/>
  <c r="AY477" i="11"/>
  <c r="AZ477" i="11"/>
  <c r="BA477" i="11"/>
  <c r="BB477" i="11" s="1"/>
  <c r="BC477" i="11"/>
  <c r="BD477" i="11" s="1"/>
  <c r="BE477" i="11"/>
  <c r="AY478" i="11"/>
  <c r="AZ478" i="11"/>
  <c r="BA478" i="11"/>
  <c r="BB478" i="11" s="1"/>
  <c r="BC478" i="11"/>
  <c r="BD478" i="11" s="1"/>
  <c r="BE478" i="11"/>
  <c r="AY479" i="11"/>
  <c r="AZ479" i="11"/>
  <c r="BA479" i="11"/>
  <c r="BB479" i="11" s="1"/>
  <c r="BC479" i="11"/>
  <c r="BD479" i="11" s="1"/>
  <c r="BE479" i="11"/>
  <c r="AY480" i="11"/>
  <c r="AZ480" i="11"/>
  <c r="BA480" i="11"/>
  <c r="BB480" i="11" s="1"/>
  <c r="BC480" i="11"/>
  <c r="BD480" i="11"/>
  <c r="BE480" i="11"/>
  <c r="AY481" i="11"/>
  <c r="AZ481" i="11"/>
  <c r="BA481" i="11"/>
  <c r="BB481" i="11" s="1"/>
  <c r="BC481" i="11"/>
  <c r="BD481" i="11" s="1"/>
  <c r="BE481" i="11"/>
  <c r="AY482" i="11"/>
  <c r="AZ482" i="11"/>
  <c r="BA482" i="11"/>
  <c r="BB482" i="11" s="1"/>
  <c r="BC482" i="11"/>
  <c r="BD482" i="11" s="1"/>
  <c r="BE482" i="11"/>
  <c r="AY483" i="11"/>
  <c r="AZ483" i="11"/>
  <c r="BA483" i="11"/>
  <c r="BB483" i="11" s="1"/>
  <c r="BC483" i="11"/>
  <c r="BD483" i="11"/>
  <c r="BE483" i="11"/>
  <c r="AZ484" i="11"/>
  <c r="BA484" i="11"/>
  <c r="BB484" i="11" s="1"/>
  <c r="BC484" i="11"/>
  <c r="BD484" i="11" s="1"/>
  <c r="BE484" i="11"/>
  <c r="AY485" i="11"/>
  <c r="AZ485" i="11"/>
  <c r="BA485" i="11"/>
  <c r="BB485" i="11" s="1"/>
  <c r="BC485" i="11"/>
  <c r="BD485" i="11" s="1"/>
  <c r="BE485" i="11"/>
  <c r="AZ486" i="11"/>
  <c r="BA486" i="11"/>
  <c r="BB486" i="11" s="1"/>
  <c r="BC486" i="11"/>
  <c r="BD486" i="11" s="1"/>
  <c r="BE486" i="11"/>
  <c r="AY487" i="11"/>
  <c r="AZ487" i="11"/>
  <c r="BA487" i="11"/>
  <c r="BB487" i="11" s="1"/>
  <c r="BC487" i="11"/>
  <c r="BD487" i="11" s="1"/>
  <c r="BE487" i="11"/>
  <c r="AY488" i="11"/>
  <c r="AZ488" i="11"/>
  <c r="BA488" i="11"/>
  <c r="BB488" i="11" s="1"/>
  <c r="BC488" i="11"/>
  <c r="BD488" i="11" s="1"/>
  <c r="BE488" i="11"/>
  <c r="AY489" i="11"/>
  <c r="AZ489" i="11"/>
  <c r="BA489" i="11"/>
  <c r="BB489" i="11" s="1"/>
  <c r="BC489" i="11"/>
  <c r="BD489" i="11" s="1"/>
  <c r="BE489" i="11"/>
  <c r="AY490" i="11"/>
  <c r="AZ490" i="11"/>
  <c r="BA490" i="11"/>
  <c r="BB490" i="11" s="1"/>
  <c r="BC490" i="11"/>
  <c r="BD490" i="11" s="1"/>
  <c r="BE490" i="11"/>
  <c r="AY491" i="11"/>
  <c r="AZ491" i="11"/>
  <c r="BA491" i="11"/>
  <c r="BB491" i="11" s="1"/>
  <c r="BC491" i="11"/>
  <c r="BD491" i="11" s="1"/>
  <c r="BE491" i="11"/>
  <c r="AY492" i="11"/>
  <c r="AZ492" i="11"/>
  <c r="BA492" i="11"/>
  <c r="BB492" i="11" s="1"/>
  <c r="BC492" i="11"/>
  <c r="BD492" i="11" s="1"/>
  <c r="BE492" i="11"/>
  <c r="AY493" i="11"/>
  <c r="AZ493" i="11"/>
  <c r="BA493" i="11"/>
  <c r="BB493" i="11" s="1"/>
  <c r="BC493" i="11"/>
  <c r="BD493" i="11" s="1"/>
  <c r="BE493" i="11"/>
  <c r="AY494" i="11"/>
  <c r="AZ494" i="11"/>
  <c r="BA494" i="11"/>
  <c r="BB494" i="11" s="1"/>
  <c r="BC494" i="11"/>
  <c r="BD494" i="11" s="1"/>
  <c r="BE494" i="11"/>
  <c r="AY495" i="11"/>
  <c r="AZ495" i="11"/>
  <c r="BA495" i="11"/>
  <c r="BB495" i="11" s="1"/>
  <c r="BC495" i="11"/>
  <c r="BD495" i="11" s="1"/>
  <c r="BE495" i="11"/>
  <c r="AY496" i="11"/>
  <c r="AZ496" i="11"/>
  <c r="BA496" i="11"/>
  <c r="BB496" i="11" s="1"/>
  <c r="BC496" i="11"/>
  <c r="BD496" i="11" s="1"/>
  <c r="BE496" i="11"/>
  <c r="AZ497" i="11"/>
  <c r="BA497" i="11"/>
  <c r="BB497" i="11" s="1"/>
  <c r="BC497" i="11"/>
  <c r="BD497" i="11" s="1"/>
  <c r="BE497" i="11"/>
  <c r="AY498" i="11"/>
  <c r="AZ498" i="11"/>
  <c r="BA498" i="11"/>
  <c r="BB498" i="11" s="1"/>
  <c r="BC498" i="11"/>
  <c r="BD498" i="11" s="1"/>
  <c r="BE498" i="11"/>
  <c r="AY499" i="11"/>
  <c r="AZ499" i="11"/>
  <c r="BA499" i="11"/>
  <c r="BB499" i="11" s="1"/>
  <c r="BC499" i="11"/>
  <c r="BD499" i="11" s="1"/>
  <c r="BE499" i="11"/>
  <c r="BF499" i="11" s="1"/>
  <c r="AY500" i="11"/>
  <c r="AZ500" i="11"/>
  <c r="BA500" i="11"/>
  <c r="BB500" i="11" s="1"/>
  <c r="BC500" i="11"/>
  <c r="BD500" i="11" s="1"/>
  <c r="BE500" i="11"/>
  <c r="AY501" i="11"/>
  <c r="AZ501" i="11"/>
  <c r="BA501" i="11"/>
  <c r="BB501" i="11" s="1"/>
  <c r="BC501" i="11"/>
  <c r="BD501" i="11" s="1"/>
  <c r="BE501" i="11"/>
  <c r="AY502" i="11"/>
  <c r="AZ502" i="11"/>
  <c r="BA502" i="11"/>
  <c r="BB502" i="11"/>
  <c r="BC502" i="11"/>
  <c r="BD502" i="11" s="1"/>
  <c r="BE502" i="11"/>
  <c r="AY503" i="11"/>
  <c r="AZ503" i="11"/>
  <c r="BA503" i="11"/>
  <c r="BB503" i="11" s="1"/>
  <c r="BC503" i="11"/>
  <c r="BD503" i="11" s="1"/>
  <c r="BE503" i="11"/>
  <c r="AY504" i="11"/>
  <c r="AZ504" i="11"/>
  <c r="BA504" i="11"/>
  <c r="BB504" i="11" s="1"/>
  <c r="BC504" i="11"/>
  <c r="BD504" i="11"/>
  <c r="BE504" i="11"/>
  <c r="AY505" i="11"/>
  <c r="AZ505" i="11"/>
  <c r="BA505" i="11"/>
  <c r="BB505" i="11" s="1"/>
  <c r="BC505" i="11"/>
  <c r="BD505" i="11" s="1"/>
  <c r="BE505" i="11"/>
  <c r="AZ506" i="11"/>
  <c r="BA506" i="11"/>
  <c r="BB506" i="11" s="1"/>
  <c r="BC506" i="11"/>
  <c r="BD506" i="11"/>
  <c r="BE506" i="11"/>
  <c r="AY507" i="11"/>
  <c r="AZ507" i="11"/>
  <c r="BA507" i="11"/>
  <c r="BB507" i="11" s="1"/>
  <c r="BC507" i="11"/>
  <c r="BD507" i="11" s="1"/>
  <c r="BE507" i="11"/>
  <c r="AY508" i="11"/>
  <c r="AZ508" i="11"/>
  <c r="BA508" i="11"/>
  <c r="BB508" i="11" s="1"/>
  <c r="BC508" i="11"/>
  <c r="BD508" i="11" s="1"/>
  <c r="BE508" i="11"/>
  <c r="AY509" i="11"/>
  <c r="AZ509" i="11"/>
  <c r="BA509" i="11"/>
  <c r="BB509" i="11" s="1"/>
  <c r="BC509" i="11"/>
  <c r="BD509" i="11" s="1"/>
  <c r="BE509" i="11"/>
  <c r="AY510" i="11"/>
  <c r="AZ510" i="11"/>
  <c r="BA510" i="11"/>
  <c r="BB510" i="11" s="1"/>
  <c r="BC510" i="11"/>
  <c r="BD510" i="11" s="1"/>
  <c r="BE510" i="11"/>
  <c r="AY511" i="11"/>
  <c r="AZ511" i="11"/>
  <c r="BA511" i="11"/>
  <c r="BB511" i="11" s="1"/>
  <c r="BC511" i="11"/>
  <c r="BD511" i="11" s="1"/>
  <c r="BE511" i="11"/>
  <c r="AY512" i="11"/>
  <c r="AZ512" i="11"/>
  <c r="BA512" i="11"/>
  <c r="BB512" i="11" s="1"/>
  <c r="BC512" i="11"/>
  <c r="BD512" i="11"/>
  <c r="BE512" i="11"/>
  <c r="AY513" i="11"/>
  <c r="AZ513" i="11"/>
  <c r="BA513" i="11"/>
  <c r="BB513" i="11" s="1"/>
  <c r="BC513" i="11"/>
  <c r="BD513" i="11" s="1"/>
  <c r="BE513" i="11"/>
  <c r="AY514" i="11"/>
  <c r="AZ514" i="11"/>
  <c r="BA514" i="11"/>
  <c r="BB514" i="11" s="1"/>
  <c r="BC514" i="11"/>
  <c r="BD514" i="11" s="1"/>
  <c r="BE514" i="11"/>
  <c r="AY515" i="11"/>
  <c r="AZ515" i="11"/>
  <c r="BA515" i="11"/>
  <c r="BB515" i="11" s="1"/>
  <c r="BC515" i="11"/>
  <c r="BD515" i="11" s="1"/>
  <c r="BE515" i="11"/>
  <c r="AY516" i="11"/>
  <c r="AZ516" i="11"/>
  <c r="BA516" i="11"/>
  <c r="BB516" i="11" s="1"/>
  <c r="BC516" i="11"/>
  <c r="BD516" i="11" s="1"/>
  <c r="BE516" i="11"/>
  <c r="AY517" i="11"/>
  <c r="AZ517" i="11"/>
  <c r="BA517" i="11"/>
  <c r="BB517" i="11" s="1"/>
  <c r="BC517" i="11"/>
  <c r="BD517" i="11" s="1"/>
  <c r="BE517" i="11"/>
  <c r="AY518" i="11"/>
  <c r="AZ518" i="11"/>
  <c r="BA518" i="11"/>
  <c r="BB518" i="11" s="1"/>
  <c r="BC518" i="11"/>
  <c r="BD518" i="11" s="1"/>
  <c r="BE518" i="11"/>
  <c r="AY519" i="11"/>
  <c r="AZ519" i="11"/>
  <c r="BA519" i="11"/>
  <c r="BB519" i="11" s="1"/>
  <c r="BC519" i="11"/>
  <c r="BD519" i="11" s="1"/>
  <c r="BE519" i="11"/>
  <c r="AY520" i="11"/>
  <c r="AZ520" i="11"/>
  <c r="BA520" i="11"/>
  <c r="BB520" i="11" s="1"/>
  <c r="BC520" i="11"/>
  <c r="BD520" i="11" s="1"/>
  <c r="BE520" i="11"/>
  <c r="AY521" i="11"/>
  <c r="AZ521" i="11"/>
  <c r="BA521" i="11"/>
  <c r="BB521" i="11" s="1"/>
  <c r="BC521" i="11"/>
  <c r="BD521" i="11" s="1"/>
  <c r="BE521" i="11"/>
  <c r="AY522" i="11"/>
  <c r="AZ522" i="11"/>
  <c r="BA522" i="11"/>
  <c r="BB522" i="11" s="1"/>
  <c r="BC522" i="11"/>
  <c r="BD522" i="11" s="1"/>
  <c r="BE522" i="11"/>
  <c r="AY523" i="11"/>
  <c r="AZ523" i="11"/>
  <c r="BA523" i="11"/>
  <c r="BB523" i="11" s="1"/>
  <c r="BC523" i="11"/>
  <c r="BD523" i="11" s="1"/>
  <c r="BE523" i="11"/>
  <c r="AY524" i="11"/>
  <c r="AZ524" i="11"/>
  <c r="BA524" i="11"/>
  <c r="BB524" i="11" s="1"/>
  <c r="BC524" i="11"/>
  <c r="BD524" i="11" s="1"/>
  <c r="BE524" i="11"/>
  <c r="AZ525" i="11"/>
  <c r="BA525" i="11"/>
  <c r="BB525" i="11" s="1"/>
  <c r="BC525" i="11"/>
  <c r="BD525" i="11" s="1"/>
  <c r="BE525" i="11"/>
  <c r="AY526" i="11"/>
  <c r="AZ526" i="11"/>
  <c r="BA526" i="11"/>
  <c r="BB526" i="11"/>
  <c r="BC526" i="11"/>
  <c r="BD526" i="11" s="1"/>
  <c r="BE526" i="11"/>
  <c r="AY527" i="11"/>
  <c r="AZ527" i="11"/>
  <c r="BA527" i="11"/>
  <c r="BB527" i="11" s="1"/>
  <c r="BC527" i="11"/>
  <c r="BD527" i="11" s="1"/>
  <c r="BE527" i="11"/>
  <c r="AZ528" i="11"/>
  <c r="BA528" i="11"/>
  <c r="BB528" i="11" s="1"/>
  <c r="BC528" i="11"/>
  <c r="BD528" i="11" s="1"/>
  <c r="BE528" i="11"/>
  <c r="AY529" i="11"/>
  <c r="AZ529" i="11"/>
  <c r="BA529" i="11"/>
  <c r="BB529" i="11" s="1"/>
  <c r="BC529" i="11"/>
  <c r="BD529" i="11" s="1"/>
  <c r="BE529" i="11"/>
  <c r="BF529" i="11" s="1"/>
  <c r="AZ530" i="11"/>
  <c r="BA530" i="11"/>
  <c r="BB530" i="11" s="1"/>
  <c r="BC530" i="11"/>
  <c r="BD530" i="11" s="1"/>
  <c r="BE530" i="11"/>
  <c r="AY531" i="11"/>
  <c r="AZ531" i="11"/>
  <c r="BA531" i="11"/>
  <c r="BB531" i="11" s="1"/>
  <c r="BC531" i="11"/>
  <c r="BD531" i="11" s="1"/>
  <c r="BE531" i="11"/>
  <c r="AZ532" i="11"/>
  <c r="BA532" i="11"/>
  <c r="BB532" i="11" s="1"/>
  <c r="BC532" i="11"/>
  <c r="BD532" i="11" s="1"/>
  <c r="BE532" i="11"/>
  <c r="AY533" i="11"/>
  <c r="AZ533" i="11"/>
  <c r="BA533" i="11"/>
  <c r="BB533" i="11" s="1"/>
  <c r="BC533" i="11"/>
  <c r="BD533" i="11" s="1"/>
  <c r="BE533" i="11"/>
  <c r="AY534" i="11"/>
  <c r="AZ534" i="11"/>
  <c r="BA534" i="11"/>
  <c r="BB534" i="11" s="1"/>
  <c r="BC534" i="11"/>
  <c r="BD534" i="11" s="1"/>
  <c r="BE534" i="11"/>
  <c r="AY535" i="11"/>
  <c r="AZ535" i="11"/>
  <c r="BA535" i="11"/>
  <c r="BB535" i="11" s="1"/>
  <c r="BC535" i="11"/>
  <c r="BD535" i="11" s="1"/>
  <c r="BE535" i="11"/>
  <c r="AY536" i="11"/>
  <c r="AZ536" i="11"/>
  <c r="BA536" i="11"/>
  <c r="BB536" i="11" s="1"/>
  <c r="BC536" i="11"/>
  <c r="BD536" i="11" s="1"/>
  <c r="BE536" i="11"/>
  <c r="AY537" i="11"/>
  <c r="AZ537" i="11"/>
  <c r="BA537" i="11"/>
  <c r="BB537" i="11" s="1"/>
  <c r="BC537" i="11"/>
  <c r="BD537" i="11" s="1"/>
  <c r="BE537" i="11"/>
  <c r="AY538" i="11"/>
  <c r="AZ538" i="11"/>
  <c r="BA538" i="11"/>
  <c r="BB538" i="11" s="1"/>
  <c r="BC538" i="11"/>
  <c r="BD538" i="11" s="1"/>
  <c r="BE538" i="11"/>
  <c r="AY539" i="11"/>
  <c r="AZ539" i="11"/>
  <c r="BA539" i="11"/>
  <c r="BB539" i="11" s="1"/>
  <c r="BC539" i="11"/>
  <c r="BD539" i="11" s="1"/>
  <c r="BE539" i="11"/>
  <c r="AY540" i="11"/>
  <c r="AZ540" i="11"/>
  <c r="BA540" i="11"/>
  <c r="BB540" i="11" s="1"/>
  <c r="BC540" i="11"/>
  <c r="BD540" i="11" s="1"/>
  <c r="BE540" i="11"/>
  <c r="AY541" i="11"/>
  <c r="AZ541" i="11"/>
  <c r="BA541" i="11"/>
  <c r="BB541" i="11" s="1"/>
  <c r="BC541" i="11"/>
  <c r="BD541" i="11" s="1"/>
  <c r="BE541" i="11"/>
  <c r="AY542" i="11"/>
  <c r="AZ542" i="11"/>
  <c r="BA542" i="11"/>
  <c r="BB542" i="11" s="1"/>
  <c r="BC542" i="11"/>
  <c r="BD542" i="11" s="1"/>
  <c r="BE542" i="11"/>
  <c r="AY543" i="11"/>
  <c r="AZ543" i="11"/>
  <c r="BA543" i="11"/>
  <c r="BB543" i="11" s="1"/>
  <c r="BC543" i="11"/>
  <c r="BD543" i="11" s="1"/>
  <c r="BE543" i="11"/>
  <c r="AY544" i="11"/>
  <c r="AZ544" i="11"/>
  <c r="BA544" i="11"/>
  <c r="BB544" i="11" s="1"/>
  <c r="BC544" i="11"/>
  <c r="BD544" i="11" s="1"/>
  <c r="BE544" i="11"/>
  <c r="AY545" i="11"/>
  <c r="AZ545" i="11"/>
  <c r="BA545" i="11"/>
  <c r="BB545" i="11" s="1"/>
  <c r="BC545" i="11"/>
  <c r="BD545" i="11" s="1"/>
  <c r="BE545" i="11"/>
  <c r="AY546" i="11"/>
  <c r="AZ546" i="11"/>
  <c r="BA546" i="11"/>
  <c r="BB546" i="11" s="1"/>
  <c r="BC546" i="11"/>
  <c r="BD546" i="11" s="1"/>
  <c r="BE546" i="11"/>
  <c r="AY547" i="11"/>
  <c r="AZ547" i="11"/>
  <c r="BA547" i="11"/>
  <c r="BB547" i="11" s="1"/>
  <c r="BC547" i="11"/>
  <c r="BD547" i="11" s="1"/>
  <c r="BE547" i="11"/>
  <c r="AY548" i="11"/>
  <c r="AZ548" i="11"/>
  <c r="BA548" i="11"/>
  <c r="BB548" i="11" s="1"/>
  <c r="BC548" i="11"/>
  <c r="BD548" i="11" s="1"/>
  <c r="BE548" i="11"/>
  <c r="AY549" i="11"/>
  <c r="AZ549" i="11"/>
  <c r="BA549" i="11"/>
  <c r="BB549" i="11" s="1"/>
  <c r="BC549" i="11"/>
  <c r="BD549" i="11" s="1"/>
  <c r="BE549" i="11"/>
  <c r="AY550" i="11"/>
  <c r="AZ550" i="11"/>
  <c r="BA550" i="11"/>
  <c r="BB550" i="11"/>
  <c r="BC550" i="11"/>
  <c r="BD550" i="11" s="1"/>
  <c r="BE550" i="11"/>
  <c r="AY551" i="11"/>
  <c r="AZ551" i="11"/>
  <c r="BA551" i="11"/>
  <c r="BB551" i="11" s="1"/>
  <c r="BC551" i="11"/>
  <c r="BD551" i="11" s="1"/>
  <c r="BE551" i="11"/>
  <c r="AY552" i="11"/>
  <c r="AZ552" i="11"/>
  <c r="BA552" i="11"/>
  <c r="BB552" i="11" s="1"/>
  <c r="BC552" i="11"/>
  <c r="BD552" i="11" s="1"/>
  <c r="BE552" i="11"/>
  <c r="AY553" i="11"/>
  <c r="AZ553" i="11"/>
  <c r="BA553" i="11"/>
  <c r="BB553" i="11" s="1"/>
  <c r="BC553" i="11"/>
  <c r="BD553" i="11" s="1"/>
  <c r="BE553" i="11"/>
  <c r="AY554" i="11"/>
  <c r="AZ554" i="11"/>
  <c r="BA554" i="11"/>
  <c r="BB554" i="11" s="1"/>
  <c r="BC554" i="11"/>
  <c r="BD554" i="11" s="1"/>
  <c r="BE554" i="11"/>
  <c r="AY555" i="11"/>
  <c r="AZ555" i="11"/>
  <c r="BA555" i="11"/>
  <c r="BB555" i="11" s="1"/>
  <c r="BC555" i="11"/>
  <c r="BD555" i="11" s="1"/>
  <c r="BE555" i="11"/>
  <c r="AY556" i="11"/>
  <c r="AZ556" i="11"/>
  <c r="BA556" i="11"/>
  <c r="BB556" i="11" s="1"/>
  <c r="BC556" i="11"/>
  <c r="BD556" i="11" s="1"/>
  <c r="BE556" i="11"/>
  <c r="AY557" i="11"/>
  <c r="AZ557" i="11"/>
  <c r="BA557" i="11"/>
  <c r="BB557" i="11" s="1"/>
  <c r="BC557" i="11"/>
  <c r="BD557" i="11" s="1"/>
  <c r="BE557" i="11"/>
  <c r="AY558" i="11"/>
  <c r="AZ558" i="11"/>
  <c r="BA558" i="11"/>
  <c r="BB558" i="11" s="1"/>
  <c r="BC558" i="11"/>
  <c r="BD558" i="11" s="1"/>
  <c r="BE558" i="11"/>
  <c r="AY559" i="11"/>
  <c r="AZ559" i="11"/>
  <c r="BA559" i="11"/>
  <c r="BB559" i="11" s="1"/>
  <c r="BC559" i="11"/>
  <c r="BD559" i="11" s="1"/>
  <c r="BE559" i="11"/>
  <c r="AY560" i="11"/>
  <c r="AZ560" i="11"/>
  <c r="BA560" i="11"/>
  <c r="BB560" i="11" s="1"/>
  <c r="BC560" i="11"/>
  <c r="BD560" i="11" s="1"/>
  <c r="BE560" i="11"/>
  <c r="AY561" i="11"/>
  <c r="AZ561" i="11"/>
  <c r="BA561" i="11"/>
  <c r="BB561" i="11" s="1"/>
  <c r="BC561" i="11"/>
  <c r="BD561" i="11" s="1"/>
  <c r="BE561" i="11"/>
  <c r="AY562" i="11"/>
  <c r="AZ562" i="11"/>
  <c r="BA562" i="11"/>
  <c r="BB562" i="11" s="1"/>
  <c r="BC562" i="11"/>
  <c r="BD562" i="11" s="1"/>
  <c r="BE562" i="11"/>
  <c r="AY563" i="11"/>
  <c r="AZ563" i="11"/>
  <c r="BA563" i="11"/>
  <c r="BB563" i="11" s="1"/>
  <c r="BC563" i="11"/>
  <c r="BD563" i="11" s="1"/>
  <c r="BE563" i="11"/>
  <c r="AY564" i="11"/>
  <c r="AZ564" i="11"/>
  <c r="BA564" i="11"/>
  <c r="BB564" i="11" s="1"/>
  <c r="BC564" i="11"/>
  <c r="BD564" i="11" s="1"/>
  <c r="BE564" i="11"/>
  <c r="AY565" i="11"/>
  <c r="AZ565" i="11"/>
  <c r="BA565" i="11"/>
  <c r="BB565" i="11" s="1"/>
  <c r="BC565" i="11"/>
  <c r="BD565" i="11" s="1"/>
  <c r="BE565" i="11"/>
  <c r="AY566" i="11"/>
  <c r="AZ566" i="11"/>
  <c r="BA566" i="11"/>
  <c r="BB566" i="11"/>
  <c r="BC566" i="11"/>
  <c r="BD566" i="11" s="1"/>
  <c r="BE566" i="11"/>
  <c r="AY567" i="11"/>
  <c r="AZ567" i="11"/>
  <c r="BA567" i="11"/>
  <c r="BB567" i="11" s="1"/>
  <c r="BC567" i="11"/>
  <c r="BD567" i="11" s="1"/>
  <c r="BE567" i="11"/>
  <c r="AY568" i="11"/>
  <c r="AZ568" i="11"/>
  <c r="BA568" i="11"/>
  <c r="BB568" i="11" s="1"/>
  <c r="BC568" i="11"/>
  <c r="BD568" i="11" s="1"/>
  <c r="BE568" i="11"/>
  <c r="AY569" i="11"/>
  <c r="AZ569" i="11"/>
  <c r="BA569" i="11"/>
  <c r="BB569" i="11" s="1"/>
  <c r="BC569" i="11"/>
  <c r="BD569" i="11" s="1"/>
  <c r="BE569" i="11"/>
  <c r="AY570" i="11"/>
  <c r="AZ570" i="11"/>
  <c r="BA570" i="11"/>
  <c r="BB570" i="11" s="1"/>
  <c r="BC570" i="11"/>
  <c r="BD570" i="11" s="1"/>
  <c r="BE570" i="11"/>
  <c r="AY571" i="11"/>
  <c r="AZ571" i="11"/>
  <c r="BA571" i="11"/>
  <c r="BB571" i="11" s="1"/>
  <c r="BC571" i="11"/>
  <c r="BD571" i="11" s="1"/>
  <c r="BE571" i="11"/>
  <c r="AY572" i="11"/>
  <c r="AZ572" i="11"/>
  <c r="BA572" i="11"/>
  <c r="BB572" i="11" s="1"/>
  <c r="BC572" i="11"/>
  <c r="BD572" i="11" s="1"/>
  <c r="BE572" i="11"/>
  <c r="AY573" i="11"/>
  <c r="AZ573" i="11"/>
  <c r="BA573" i="11"/>
  <c r="BB573" i="11" s="1"/>
  <c r="BC573" i="11"/>
  <c r="BD573" i="11" s="1"/>
  <c r="BE573" i="11"/>
  <c r="AY574" i="11"/>
  <c r="AZ574" i="11"/>
  <c r="BA574" i="11"/>
  <c r="BB574" i="11" s="1"/>
  <c r="BC574" i="11"/>
  <c r="BD574" i="11" s="1"/>
  <c r="BE574" i="11"/>
  <c r="AY575" i="11"/>
  <c r="AZ575" i="11"/>
  <c r="BA575" i="11"/>
  <c r="BB575" i="11" s="1"/>
  <c r="BC575" i="11"/>
  <c r="BD575" i="11" s="1"/>
  <c r="BE575" i="11"/>
  <c r="AY576" i="11"/>
  <c r="AZ576" i="11"/>
  <c r="BA576" i="11"/>
  <c r="BB576" i="11" s="1"/>
  <c r="BC576" i="11"/>
  <c r="BD576" i="11" s="1"/>
  <c r="BE576" i="11"/>
  <c r="AY577" i="11"/>
  <c r="AZ577" i="11"/>
  <c r="BA577" i="11"/>
  <c r="BB577" i="11" s="1"/>
  <c r="BC577" i="11"/>
  <c r="BD577" i="11" s="1"/>
  <c r="BE577" i="11"/>
  <c r="AY578" i="11"/>
  <c r="AZ578" i="11"/>
  <c r="BA578" i="11"/>
  <c r="BB578" i="11" s="1"/>
  <c r="BC578" i="11"/>
  <c r="BD578" i="11" s="1"/>
  <c r="BE578" i="11"/>
  <c r="AY579" i="11"/>
  <c r="AZ579" i="11"/>
  <c r="BA579" i="11"/>
  <c r="BB579" i="11" s="1"/>
  <c r="BC579" i="11"/>
  <c r="BD579" i="11" s="1"/>
  <c r="BE579" i="11"/>
  <c r="AY580" i="11"/>
  <c r="AZ580" i="11"/>
  <c r="BA580" i="11"/>
  <c r="BB580" i="11" s="1"/>
  <c r="BC580" i="11"/>
  <c r="BD580" i="11" s="1"/>
  <c r="BE580" i="11"/>
  <c r="AY581" i="11"/>
  <c r="AZ581" i="11"/>
  <c r="BA581" i="11"/>
  <c r="BB581" i="11" s="1"/>
  <c r="BC581" i="11"/>
  <c r="BD581" i="11" s="1"/>
  <c r="BE581" i="11"/>
  <c r="AY582" i="11"/>
  <c r="AZ582" i="11"/>
  <c r="BA582" i="11"/>
  <c r="BB582" i="11" s="1"/>
  <c r="BC582" i="11"/>
  <c r="BD582" i="11" s="1"/>
  <c r="BE582" i="11"/>
  <c r="AY583" i="11"/>
  <c r="AZ583" i="11"/>
  <c r="BA583" i="11"/>
  <c r="BB583" i="11" s="1"/>
  <c r="BC583" i="11"/>
  <c r="BD583" i="11" s="1"/>
  <c r="BE583" i="11"/>
  <c r="AY584" i="11"/>
  <c r="AZ584" i="11"/>
  <c r="BA584" i="11"/>
  <c r="BB584" i="11" s="1"/>
  <c r="BC584" i="11"/>
  <c r="BD584" i="11" s="1"/>
  <c r="BE584" i="11"/>
  <c r="AY585" i="11"/>
  <c r="AZ585" i="11"/>
  <c r="BA585" i="11"/>
  <c r="BB585" i="11" s="1"/>
  <c r="BC585" i="11"/>
  <c r="BD585" i="11" s="1"/>
  <c r="BE585" i="11"/>
  <c r="AY586" i="11"/>
  <c r="AZ586" i="11"/>
  <c r="BA586" i="11"/>
  <c r="BB586" i="11" s="1"/>
  <c r="BC586" i="11"/>
  <c r="BD586" i="11" s="1"/>
  <c r="BE586" i="11"/>
  <c r="AY587" i="11"/>
  <c r="AZ587" i="11"/>
  <c r="BA587" i="11"/>
  <c r="BB587" i="11" s="1"/>
  <c r="BC587" i="11"/>
  <c r="BD587" i="11" s="1"/>
  <c r="BE587" i="11"/>
  <c r="AY588" i="11"/>
  <c r="AZ588" i="11"/>
  <c r="BA588" i="11"/>
  <c r="BB588" i="11" s="1"/>
  <c r="BC588" i="11"/>
  <c r="BD588" i="11" s="1"/>
  <c r="BE588" i="11"/>
  <c r="AY589" i="11"/>
  <c r="AZ589" i="11"/>
  <c r="BA589" i="11"/>
  <c r="BB589" i="11" s="1"/>
  <c r="BC589" i="11"/>
  <c r="BD589" i="11" s="1"/>
  <c r="BE589" i="11"/>
  <c r="AY590" i="11"/>
  <c r="AZ590" i="11"/>
  <c r="BA590" i="11"/>
  <c r="BB590" i="11" s="1"/>
  <c r="BC590" i="11"/>
  <c r="BD590" i="11" s="1"/>
  <c r="BE590" i="11"/>
  <c r="AY592" i="11"/>
  <c r="AZ592" i="11"/>
  <c r="BA592" i="11"/>
  <c r="BB592" i="11" s="1"/>
  <c r="BC592" i="11"/>
  <c r="BD592" i="11" s="1"/>
  <c r="BE592" i="11"/>
  <c r="AZ593" i="11"/>
  <c r="BA593" i="11"/>
  <c r="BB593" i="11" s="1"/>
  <c r="BC593" i="11"/>
  <c r="BD593" i="11" s="1"/>
  <c r="BE593" i="11"/>
  <c r="AZ594" i="11"/>
  <c r="BA594" i="11"/>
  <c r="BB594" i="11" s="1"/>
  <c r="BC594" i="11"/>
  <c r="BD594" i="11" s="1"/>
  <c r="BE594" i="11"/>
  <c r="AZ595" i="11"/>
  <c r="BA595" i="11"/>
  <c r="BB595" i="11" s="1"/>
  <c r="BC595" i="11"/>
  <c r="BD595" i="11" s="1"/>
  <c r="BE595" i="11"/>
  <c r="AZ596" i="11"/>
  <c r="BA596" i="11"/>
  <c r="BB596" i="11" s="1"/>
  <c r="BC596" i="11"/>
  <c r="BD596" i="11" s="1"/>
  <c r="BE596" i="11"/>
  <c r="AY597" i="11"/>
  <c r="AZ597" i="11"/>
  <c r="BA597" i="11"/>
  <c r="BB597" i="11" s="1"/>
  <c r="BC597" i="11"/>
  <c r="BD597" i="11" s="1"/>
  <c r="BE597" i="11"/>
  <c r="AY598" i="11"/>
  <c r="AZ598" i="11"/>
  <c r="BA598" i="11"/>
  <c r="BB598" i="11" s="1"/>
  <c r="BC598" i="11"/>
  <c r="BD598" i="11"/>
  <c r="BE598" i="11"/>
  <c r="AY599" i="11"/>
  <c r="AZ599" i="11"/>
  <c r="BA599" i="11"/>
  <c r="BB599" i="11" s="1"/>
  <c r="BC599" i="11"/>
  <c r="BD599" i="11" s="1"/>
  <c r="BE599" i="11"/>
  <c r="AY600" i="11"/>
  <c r="AZ600" i="11"/>
  <c r="BA600" i="11"/>
  <c r="BB600" i="11" s="1"/>
  <c r="BC600" i="11"/>
  <c r="BD600" i="11" s="1"/>
  <c r="BE600" i="11"/>
  <c r="AY601" i="11"/>
  <c r="AZ601" i="11"/>
  <c r="BA601" i="11"/>
  <c r="BB601" i="11" s="1"/>
  <c r="BC601" i="11"/>
  <c r="BD601" i="11" s="1"/>
  <c r="BE601" i="11"/>
  <c r="AY602" i="11"/>
  <c r="AZ602" i="11"/>
  <c r="BA602" i="11"/>
  <c r="BB602" i="11" s="1"/>
  <c r="BC602" i="11"/>
  <c r="BD602" i="11" s="1"/>
  <c r="BE602" i="11"/>
  <c r="AY603" i="11"/>
  <c r="AZ603" i="11"/>
  <c r="BA603" i="11"/>
  <c r="BB603" i="11" s="1"/>
  <c r="BC603" i="11"/>
  <c r="BD603" i="11" s="1"/>
  <c r="BE603" i="11"/>
  <c r="AY604" i="11"/>
  <c r="AZ604" i="11"/>
  <c r="BA604" i="11"/>
  <c r="BB604" i="11" s="1"/>
  <c r="BC604" i="11"/>
  <c r="BD604" i="11" s="1"/>
  <c r="BE604" i="11"/>
  <c r="AY605" i="11"/>
  <c r="AZ605" i="11"/>
  <c r="BA605" i="11"/>
  <c r="BB605" i="11" s="1"/>
  <c r="BC605" i="11"/>
  <c r="BD605" i="11" s="1"/>
  <c r="BE605" i="11"/>
  <c r="AY606" i="11"/>
  <c r="AZ606" i="11"/>
  <c r="BA606" i="11"/>
  <c r="BB606" i="11" s="1"/>
  <c r="BC606" i="11"/>
  <c r="BD606" i="11" s="1"/>
  <c r="BE606" i="11"/>
  <c r="AY607" i="11"/>
  <c r="AZ607" i="11"/>
  <c r="BA607" i="11"/>
  <c r="BB607" i="11" s="1"/>
  <c r="BC607" i="11"/>
  <c r="BD607" i="11" s="1"/>
  <c r="BE607" i="11"/>
  <c r="AY608" i="11"/>
  <c r="AZ608" i="11"/>
  <c r="BA608" i="11"/>
  <c r="BB608" i="11" s="1"/>
  <c r="BC608" i="11"/>
  <c r="BD608" i="11" s="1"/>
  <c r="BE608" i="11"/>
  <c r="AY609" i="11"/>
  <c r="AZ609" i="11"/>
  <c r="BA609" i="11"/>
  <c r="BB609" i="11" s="1"/>
  <c r="BC609" i="11"/>
  <c r="BD609" i="11" s="1"/>
  <c r="BE609" i="11"/>
  <c r="AY610" i="11"/>
  <c r="AZ610" i="11"/>
  <c r="BA610" i="11"/>
  <c r="BB610" i="11" s="1"/>
  <c r="BC610" i="11"/>
  <c r="BD610" i="11" s="1"/>
  <c r="BE610" i="11"/>
  <c r="AY611" i="11"/>
  <c r="AZ611" i="11"/>
  <c r="BA611" i="11"/>
  <c r="BB611" i="11" s="1"/>
  <c r="BC611" i="11"/>
  <c r="BD611" i="11" s="1"/>
  <c r="BE611" i="11"/>
  <c r="AY612" i="11"/>
  <c r="AZ612" i="11"/>
  <c r="BA612" i="11"/>
  <c r="BB612" i="11"/>
  <c r="BC612" i="11"/>
  <c r="BD612" i="11" s="1"/>
  <c r="BE612" i="11"/>
  <c r="AY613" i="11"/>
  <c r="AZ613" i="11"/>
  <c r="BA613" i="11"/>
  <c r="BB613" i="11" s="1"/>
  <c r="BC613" i="11"/>
  <c r="BD613" i="11" s="1"/>
  <c r="BE613" i="11"/>
  <c r="AY614" i="11"/>
  <c r="AZ614" i="11"/>
  <c r="BA614" i="11"/>
  <c r="BB614" i="11" s="1"/>
  <c r="BC614" i="11"/>
  <c r="BD614" i="11"/>
  <c r="BE614" i="11"/>
  <c r="AY615" i="11"/>
  <c r="AZ615" i="11"/>
  <c r="BA615" i="11"/>
  <c r="BB615" i="11" s="1"/>
  <c r="BC615" i="11"/>
  <c r="BD615" i="11" s="1"/>
  <c r="BE615" i="11"/>
  <c r="AY616" i="11"/>
  <c r="AZ616" i="11"/>
  <c r="BA616" i="11"/>
  <c r="BB616" i="11" s="1"/>
  <c r="BC616" i="11"/>
  <c r="BD616" i="11" s="1"/>
  <c r="BE616" i="11"/>
  <c r="AY617" i="11"/>
  <c r="AZ617" i="11"/>
  <c r="BA617" i="11"/>
  <c r="BB617" i="11" s="1"/>
  <c r="BC617" i="11"/>
  <c r="BD617" i="11" s="1"/>
  <c r="BE617" i="11"/>
  <c r="AY618" i="11"/>
  <c r="AZ618" i="11"/>
  <c r="BA618" i="11"/>
  <c r="BB618" i="11" s="1"/>
  <c r="BC618" i="11"/>
  <c r="BD618" i="11" s="1"/>
  <c r="BE618" i="11"/>
  <c r="AY619" i="11"/>
  <c r="AZ619" i="11"/>
  <c r="BA619" i="11"/>
  <c r="BB619" i="11" s="1"/>
  <c r="BC619" i="11"/>
  <c r="BD619" i="11" s="1"/>
  <c r="BE619" i="11"/>
  <c r="AY620" i="11"/>
  <c r="AZ620" i="11"/>
  <c r="BA620" i="11"/>
  <c r="BB620" i="11" s="1"/>
  <c r="BC620" i="11"/>
  <c r="BD620" i="11" s="1"/>
  <c r="BE620" i="11"/>
  <c r="AY621" i="11"/>
  <c r="AZ621" i="11"/>
  <c r="BA621" i="11"/>
  <c r="BB621" i="11" s="1"/>
  <c r="BC621" i="11"/>
  <c r="BD621" i="11" s="1"/>
  <c r="BE621" i="11"/>
  <c r="AY622" i="11"/>
  <c r="AZ622" i="11"/>
  <c r="BA622" i="11"/>
  <c r="BB622" i="11" s="1"/>
  <c r="BC622" i="11"/>
  <c r="BD622" i="11" s="1"/>
  <c r="BE622" i="11"/>
  <c r="AY623" i="11"/>
  <c r="AZ623" i="11"/>
  <c r="BA623" i="11"/>
  <c r="BB623" i="11" s="1"/>
  <c r="BC623" i="11"/>
  <c r="BD623" i="11"/>
  <c r="BE623" i="11"/>
  <c r="AY624" i="11"/>
  <c r="AZ624" i="11"/>
  <c r="BA624" i="11"/>
  <c r="BB624" i="11" s="1"/>
  <c r="BC624" i="11"/>
  <c r="BD624" i="11" s="1"/>
  <c r="BE624" i="11"/>
  <c r="AY625" i="11"/>
  <c r="AZ625" i="11"/>
  <c r="BA625" i="11"/>
  <c r="BB625" i="11" s="1"/>
  <c r="BC625" i="11"/>
  <c r="BD625" i="11" s="1"/>
  <c r="BE625" i="11"/>
  <c r="AY626" i="11"/>
  <c r="AZ626" i="11"/>
  <c r="BA626" i="11"/>
  <c r="BB626" i="11" s="1"/>
  <c r="BC626" i="11"/>
  <c r="BD626" i="11"/>
  <c r="BE626" i="11"/>
  <c r="AY627" i="11"/>
  <c r="AZ627" i="11"/>
  <c r="BA627" i="11"/>
  <c r="BB627" i="11" s="1"/>
  <c r="BC627" i="11"/>
  <c r="BD627" i="11"/>
  <c r="BE627" i="11"/>
  <c r="AY628" i="11"/>
  <c r="AZ628" i="11"/>
  <c r="BA628" i="11"/>
  <c r="BB628" i="11" s="1"/>
  <c r="BC628" i="11"/>
  <c r="BD628" i="11" s="1"/>
  <c r="BE628" i="11"/>
  <c r="AY629" i="11"/>
  <c r="AZ629" i="11"/>
  <c r="BA629" i="11"/>
  <c r="BB629" i="11" s="1"/>
  <c r="BC629" i="11"/>
  <c r="BD629" i="11" s="1"/>
  <c r="BE629" i="11"/>
  <c r="AY630" i="11"/>
  <c r="AZ630" i="11"/>
  <c r="BA630" i="11"/>
  <c r="BB630" i="11" s="1"/>
  <c r="BC630" i="11"/>
  <c r="BD630" i="11" s="1"/>
  <c r="BE630" i="11"/>
  <c r="AY631" i="11"/>
  <c r="AZ631" i="11"/>
  <c r="BA631" i="11"/>
  <c r="BB631" i="11" s="1"/>
  <c r="BC631" i="11"/>
  <c r="BD631" i="11" s="1"/>
  <c r="BE631" i="11"/>
  <c r="AY632" i="11"/>
  <c r="AZ632" i="11"/>
  <c r="BA632" i="11"/>
  <c r="BB632" i="11" s="1"/>
  <c r="BC632" i="11"/>
  <c r="BD632" i="11" s="1"/>
  <c r="BE632" i="11"/>
  <c r="AY633" i="11"/>
  <c r="AZ633" i="11"/>
  <c r="BA633" i="11"/>
  <c r="BB633" i="11" s="1"/>
  <c r="BC633" i="11"/>
  <c r="BD633" i="11" s="1"/>
  <c r="BE633" i="11"/>
  <c r="AY634" i="11"/>
  <c r="AZ634" i="11"/>
  <c r="BA634" i="11"/>
  <c r="BB634" i="11" s="1"/>
  <c r="BC634" i="11"/>
  <c r="BD634" i="11" s="1"/>
  <c r="BE634" i="11"/>
  <c r="AY635" i="11"/>
  <c r="AZ635" i="11"/>
  <c r="BA635" i="11"/>
  <c r="BB635" i="11" s="1"/>
  <c r="BC635" i="11"/>
  <c r="BD635" i="11" s="1"/>
  <c r="BE635" i="11"/>
  <c r="AY636" i="11"/>
  <c r="AZ636" i="11"/>
  <c r="BA636" i="11"/>
  <c r="BB636" i="11" s="1"/>
  <c r="BC636" i="11"/>
  <c r="BD636" i="11" s="1"/>
  <c r="BE636" i="11"/>
  <c r="AY637" i="11"/>
  <c r="AZ637" i="11"/>
  <c r="BA637" i="11"/>
  <c r="BB637" i="11" s="1"/>
  <c r="BC637" i="11"/>
  <c r="BD637" i="11" s="1"/>
  <c r="BE637" i="11"/>
  <c r="AY638" i="11"/>
  <c r="AZ638" i="11"/>
  <c r="BA638" i="11"/>
  <c r="BB638" i="11" s="1"/>
  <c r="BC638" i="11"/>
  <c r="BD638" i="11" s="1"/>
  <c r="BE638" i="11"/>
  <c r="AY639" i="11"/>
  <c r="AZ639" i="11"/>
  <c r="BA639" i="11"/>
  <c r="BB639" i="11" s="1"/>
  <c r="BC639" i="11"/>
  <c r="BD639" i="11" s="1"/>
  <c r="BE639" i="11"/>
  <c r="AY640" i="11"/>
  <c r="AZ640" i="11"/>
  <c r="BA640" i="11"/>
  <c r="BB640" i="11" s="1"/>
  <c r="BC640" i="11"/>
  <c r="BD640" i="11" s="1"/>
  <c r="BE640" i="11"/>
  <c r="AY641" i="11"/>
  <c r="AZ641" i="11"/>
  <c r="BA641" i="11"/>
  <c r="BB641" i="11" s="1"/>
  <c r="BC641" i="11"/>
  <c r="BD641" i="11" s="1"/>
  <c r="BE641" i="11"/>
  <c r="AY642" i="11"/>
  <c r="AZ642" i="11"/>
  <c r="BA642" i="11"/>
  <c r="BB642" i="11" s="1"/>
  <c r="BC642" i="11"/>
  <c r="BD642" i="11" s="1"/>
  <c r="BE642" i="11"/>
  <c r="AY643" i="11"/>
  <c r="AZ643" i="11"/>
  <c r="BA643" i="11"/>
  <c r="BB643" i="11" s="1"/>
  <c r="BC643" i="11"/>
  <c r="BD643" i="11" s="1"/>
  <c r="BE643" i="11"/>
  <c r="AY644" i="11"/>
  <c r="AZ644" i="11"/>
  <c r="BA644" i="11"/>
  <c r="BB644" i="11" s="1"/>
  <c r="BC644" i="11"/>
  <c r="BD644" i="11" s="1"/>
  <c r="BE644" i="11"/>
  <c r="AY645" i="11"/>
  <c r="AZ645" i="11"/>
  <c r="BA645" i="11"/>
  <c r="BB645" i="11" s="1"/>
  <c r="BC645" i="11"/>
  <c r="BD645" i="11"/>
  <c r="BE645" i="11"/>
  <c r="AY646" i="11"/>
  <c r="AZ646" i="11"/>
  <c r="BA646" i="11"/>
  <c r="BB646" i="11" s="1"/>
  <c r="BC646" i="11"/>
  <c r="BD646" i="11" s="1"/>
  <c r="BE646" i="11"/>
  <c r="AY647" i="11"/>
  <c r="AZ647" i="11"/>
  <c r="BA647" i="11"/>
  <c r="BB647" i="11" s="1"/>
  <c r="BC647" i="11"/>
  <c r="BD647" i="11" s="1"/>
  <c r="BE647" i="11"/>
  <c r="AY648" i="11"/>
  <c r="AZ648" i="11"/>
  <c r="BA648" i="11"/>
  <c r="BB648" i="11" s="1"/>
  <c r="BC648" i="11"/>
  <c r="BD648" i="11" s="1"/>
  <c r="BE648" i="11"/>
  <c r="AY649" i="11"/>
  <c r="AZ649" i="11"/>
  <c r="BA649" i="11"/>
  <c r="BB649" i="11" s="1"/>
  <c r="BC649" i="11"/>
  <c r="BD649" i="11" s="1"/>
  <c r="BE649" i="11"/>
  <c r="AY650" i="11"/>
  <c r="AZ650" i="11"/>
  <c r="BA650" i="11"/>
  <c r="BB650" i="11" s="1"/>
  <c r="BC650" i="11"/>
  <c r="BD650" i="11" s="1"/>
  <c r="BE650" i="11"/>
  <c r="AY651" i="11"/>
  <c r="AZ651" i="11"/>
  <c r="BA651" i="11"/>
  <c r="BB651" i="11" s="1"/>
  <c r="BC651" i="11"/>
  <c r="BD651" i="11" s="1"/>
  <c r="BE651" i="11"/>
  <c r="AY652" i="11"/>
  <c r="AZ652" i="11"/>
  <c r="BA652" i="11"/>
  <c r="BB652" i="11" s="1"/>
  <c r="BC652" i="11"/>
  <c r="BD652" i="11" s="1"/>
  <c r="BE652" i="11"/>
  <c r="AY653" i="11"/>
  <c r="AZ653" i="11"/>
  <c r="BA653" i="11"/>
  <c r="BB653" i="11" s="1"/>
  <c r="BC653" i="11"/>
  <c r="BD653" i="11" s="1"/>
  <c r="BE653" i="11"/>
  <c r="AY654" i="11"/>
  <c r="AZ654" i="11"/>
  <c r="BA654" i="11"/>
  <c r="BB654" i="11" s="1"/>
  <c r="BC654" i="11"/>
  <c r="BD654" i="11" s="1"/>
  <c r="BE654" i="11"/>
  <c r="AY655" i="11"/>
  <c r="AZ655" i="11"/>
  <c r="BA655" i="11"/>
  <c r="BB655" i="11" s="1"/>
  <c r="BC655" i="11"/>
  <c r="BD655" i="11" s="1"/>
  <c r="BE655" i="11"/>
  <c r="AY656" i="11"/>
  <c r="AZ656" i="11"/>
  <c r="BA656" i="11"/>
  <c r="BB656" i="11" s="1"/>
  <c r="BC656" i="11"/>
  <c r="BD656" i="11" s="1"/>
  <c r="BE656" i="11"/>
  <c r="AY657" i="11"/>
  <c r="AZ657" i="11"/>
  <c r="BA657" i="11"/>
  <c r="BB657" i="11" s="1"/>
  <c r="BC657" i="11"/>
  <c r="BD657" i="11" s="1"/>
  <c r="BE657" i="11"/>
  <c r="AZ658" i="11"/>
  <c r="BA658" i="11"/>
  <c r="BB658" i="11" s="1"/>
  <c r="BC658" i="11"/>
  <c r="BD658" i="11" s="1"/>
  <c r="BE658" i="11"/>
  <c r="AY659" i="11"/>
  <c r="AZ659" i="11"/>
  <c r="BA659" i="11"/>
  <c r="BB659" i="11" s="1"/>
  <c r="BC659" i="11"/>
  <c r="BD659" i="11" s="1"/>
  <c r="BE659" i="11"/>
  <c r="AZ660" i="11"/>
  <c r="BA660" i="11"/>
  <c r="BB660" i="11" s="1"/>
  <c r="BC660" i="11"/>
  <c r="BD660" i="11" s="1"/>
  <c r="BE660" i="11"/>
  <c r="AY661" i="11"/>
  <c r="AZ661" i="11"/>
  <c r="BA661" i="11"/>
  <c r="BB661" i="11"/>
  <c r="BC661" i="11"/>
  <c r="BD661" i="11" s="1"/>
  <c r="BE661" i="11"/>
  <c r="AY662" i="11"/>
  <c r="AZ662" i="11"/>
  <c r="BA662" i="11"/>
  <c r="BB662" i="11" s="1"/>
  <c r="BC662" i="11"/>
  <c r="BD662" i="11" s="1"/>
  <c r="BE662" i="11"/>
  <c r="AY663" i="11"/>
  <c r="AZ663" i="11"/>
  <c r="BA663" i="11"/>
  <c r="BB663" i="11" s="1"/>
  <c r="BC663" i="11"/>
  <c r="BD663" i="11" s="1"/>
  <c r="BE663" i="11"/>
  <c r="AY664" i="11"/>
  <c r="AZ664" i="11"/>
  <c r="BA664" i="11"/>
  <c r="BB664" i="11" s="1"/>
  <c r="BC664" i="11"/>
  <c r="BD664" i="11" s="1"/>
  <c r="BE664" i="11"/>
  <c r="AY665" i="11"/>
  <c r="AZ665" i="11"/>
  <c r="BA665" i="11"/>
  <c r="BB665" i="11" s="1"/>
  <c r="BC665" i="11"/>
  <c r="BD665" i="11" s="1"/>
  <c r="BE665" i="11"/>
  <c r="AY666" i="11"/>
  <c r="AZ666" i="11"/>
  <c r="BA666" i="11"/>
  <c r="BB666" i="11" s="1"/>
  <c r="BC666" i="11"/>
  <c r="BD666" i="11" s="1"/>
  <c r="BE666" i="11"/>
  <c r="AY667" i="11"/>
  <c r="AZ667" i="11"/>
  <c r="BA667" i="11"/>
  <c r="BB667" i="11" s="1"/>
  <c r="BC667" i="11"/>
  <c r="BD667" i="11"/>
  <c r="BE667" i="11"/>
  <c r="AY668" i="11"/>
  <c r="AZ668" i="11"/>
  <c r="BA668" i="11"/>
  <c r="BB668" i="11" s="1"/>
  <c r="BC668" i="11"/>
  <c r="BD668" i="11" s="1"/>
  <c r="BE668" i="11"/>
  <c r="AY669" i="11"/>
  <c r="AZ669" i="11"/>
  <c r="BA669" i="11"/>
  <c r="BB669" i="11" s="1"/>
  <c r="BC669" i="11"/>
  <c r="BD669" i="11" s="1"/>
  <c r="BE669" i="11"/>
  <c r="AY670" i="11"/>
  <c r="AZ670" i="11"/>
  <c r="BA670" i="11"/>
  <c r="BB670" i="11" s="1"/>
  <c r="BC670" i="11"/>
  <c r="BD670" i="11" s="1"/>
  <c r="BE670" i="11"/>
  <c r="AY671" i="11"/>
  <c r="AZ671" i="11"/>
  <c r="BA671" i="11"/>
  <c r="BB671" i="11" s="1"/>
  <c r="BC671" i="11"/>
  <c r="BD671" i="11" s="1"/>
  <c r="BE671" i="11"/>
  <c r="AY672" i="11"/>
  <c r="AZ672" i="11"/>
  <c r="BA672" i="11"/>
  <c r="BB672" i="11" s="1"/>
  <c r="BC672" i="11"/>
  <c r="BD672" i="11" s="1"/>
  <c r="BE672" i="11"/>
  <c r="AY673" i="11"/>
  <c r="AZ673" i="11"/>
  <c r="BA673" i="11"/>
  <c r="BB673" i="11" s="1"/>
  <c r="BC673" i="11"/>
  <c r="BD673" i="11" s="1"/>
  <c r="BE673" i="11"/>
  <c r="AY674" i="11"/>
  <c r="AZ674" i="11"/>
  <c r="BA674" i="11"/>
  <c r="BB674" i="11" s="1"/>
  <c r="BC674" i="11"/>
  <c r="BD674" i="11" s="1"/>
  <c r="BE674" i="11"/>
  <c r="AY675" i="11"/>
  <c r="AZ675" i="11"/>
  <c r="BA675" i="11"/>
  <c r="BB675" i="11" s="1"/>
  <c r="BC675" i="11"/>
  <c r="BD675" i="11" s="1"/>
  <c r="BE675" i="11"/>
  <c r="AY676" i="11"/>
  <c r="AZ676" i="11"/>
  <c r="BA676" i="11"/>
  <c r="BB676" i="11" s="1"/>
  <c r="BC676" i="11"/>
  <c r="BD676" i="11" s="1"/>
  <c r="BE676" i="11"/>
  <c r="AY677" i="11"/>
  <c r="AZ677" i="11"/>
  <c r="BA677" i="11"/>
  <c r="BB677" i="11" s="1"/>
  <c r="BC677" i="11"/>
  <c r="BD677" i="11" s="1"/>
  <c r="BE677" i="11"/>
  <c r="AY678" i="11"/>
  <c r="AZ678" i="11"/>
  <c r="BA678" i="11"/>
  <c r="BB678" i="11" s="1"/>
  <c r="BC678" i="11"/>
  <c r="BD678" i="11" s="1"/>
  <c r="BE678" i="11"/>
  <c r="AY679" i="11"/>
  <c r="AZ679" i="11"/>
  <c r="BA679" i="11"/>
  <c r="BB679" i="11"/>
  <c r="BC679" i="11"/>
  <c r="BD679" i="11" s="1"/>
  <c r="BE679" i="11"/>
  <c r="AZ680" i="11"/>
  <c r="BA680" i="11"/>
  <c r="BB680" i="11" s="1"/>
  <c r="BC680" i="11"/>
  <c r="BD680" i="11" s="1"/>
  <c r="BE680" i="11"/>
  <c r="AY681" i="11"/>
  <c r="AZ681" i="11"/>
  <c r="BA681" i="11"/>
  <c r="BB681" i="11" s="1"/>
  <c r="BC681" i="11"/>
  <c r="BD681" i="11" s="1"/>
  <c r="BE681" i="11"/>
  <c r="AY682" i="11"/>
  <c r="AZ682" i="11"/>
  <c r="BA682" i="11"/>
  <c r="BB682" i="11" s="1"/>
  <c r="BC682" i="11"/>
  <c r="BD682" i="11" s="1"/>
  <c r="BE682" i="11"/>
  <c r="AY683" i="11"/>
  <c r="AZ683" i="11"/>
  <c r="BA683" i="11"/>
  <c r="BB683" i="11" s="1"/>
  <c r="BC683" i="11"/>
  <c r="BD683" i="11" s="1"/>
  <c r="BE683" i="11"/>
  <c r="AZ684" i="11"/>
  <c r="BA684" i="11"/>
  <c r="BB684" i="11" s="1"/>
  <c r="BC684" i="11"/>
  <c r="BD684" i="11" s="1"/>
  <c r="BE684" i="11"/>
  <c r="AY685" i="11"/>
  <c r="AZ685" i="11"/>
  <c r="BA685" i="11"/>
  <c r="BB685" i="11" s="1"/>
  <c r="BC685" i="11"/>
  <c r="BD685" i="11" s="1"/>
  <c r="BE685" i="11"/>
  <c r="AY686" i="11"/>
  <c r="AZ686" i="11"/>
  <c r="BA686" i="11"/>
  <c r="BB686" i="11" s="1"/>
  <c r="BC686" i="11"/>
  <c r="BD686" i="11" s="1"/>
  <c r="BE686" i="11"/>
  <c r="AY687" i="11"/>
  <c r="AZ687" i="11"/>
  <c r="BA687" i="11"/>
  <c r="BB687" i="11" s="1"/>
  <c r="BC687" i="11"/>
  <c r="BD687" i="11" s="1"/>
  <c r="BE687" i="11"/>
  <c r="AY688" i="11"/>
  <c r="AZ688" i="11"/>
  <c r="BA688" i="11"/>
  <c r="BB688" i="11" s="1"/>
  <c r="BC688" i="11"/>
  <c r="BD688" i="11" s="1"/>
  <c r="BE688" i="11"/>
  <c r="AY689" i="11"/>
  <c r="AZ689" i="11"/>
  <c r="BA689" i="11"/>
  <c r="BB689" i="11" s="1"/>
  <c r="BC689" i="11"/>
  <c r="BD689" i="11" s="1"/>
  <c r="BE689" i="11"/>
  <c r="AY690" i="11"/>
  <c r="AZ690" i="11"/>
  <c r="BA690" i="11"/>
  <c r="BB690" i="11" s="1"/>
  <c r="BC690" i="11"/>
  <c r="BD690" i="11" s="1"/>
  <c r="BE690" i="11"/>
  <c r="AY691" i="11"/>
  <c r="AZ691" i="11"/>
  <c r="BA691" i="11"/>
  <c r="BB691" i="11" s="1"/>
  <c r="BC691" i="11"/>
  <c r="BD691" i="11" s="1"/>
  <c r="BE691" i="11"/>
  <c r="AY692" i="11"/>
  <c r="AZ692" i="11"/>
  <c r="BA692" i="11"/>
  <c r="BB692" i="11" s="1"/>
  <c r="BC692" i="11"/>
  <c r="BD692" i="11" s="1"/>
  <c r="BE692" i="11"/>
  <c r="AY693" i="11"/>
  <c r="AZ693" i="11"/>
  <c r="BA693" i="11"/>
  <c r="BB693" i="11" s="1"/>
  <c r="BC693" i="11"/>
  <c r="BD693" i="11" s="1"/>
  <c r="BE693" i="11"/>
  <c r="AY694" i="11"/>
  <c r="AZ694" i="11"/>
  <c r="BA694" i="11"/>
  <c r="BB694" i="11" s="1"/>
  <c r="BC694" i="11"/>
  <c r="BD694" i="11" s="1"/>
  <c r="BE694" i="11"/>
  <c r="AY695" i="11"/>
  <c r="AZ695" i="11"/>
  <c r="BA695" i="11"/>
  <c r="BB695" i="11" s="1"/>
  <c r="BC695" i="11"/>
  <c r="BD695" i="11" s="1"/>
  <c r="BE695" i="11"/>
  <c r="AY696" i="11"/>
  <c r="AZ696" i="11"/>
  <c r="BA696" i="11"/>
  <c r="BB696" i="11" s="1"/>
  <c r="BC696" i="11"/>
  <c r="BD696" i="11" s="1"/>
  <c r="BE696" i="11"/>
  <c r="AY697" i="11"/>
  <c r="AZ697" i="11"/>
  <c r="BA697" i="11"/>
  <c r="BB697" i="11" s="1"/>
  <c r="BC697" i="11"/>
  <c r="BD697" i="11" s="1"/>
  <c r="BE697" i="11"/>
  <c r="AY698" i="11"/>
  <c r="AZ698" i="11"/>
  <c r="BA698" i="11"/>
  <c r="BB698" i="11" s="1"/>
  <c r="BC698" i="11"/>
  <c r="BD698" i="11" s="1"/>
  <c r="BE698" i="11"/>
  <c r="AY699" i="11"/>
  <c r="AZ699" i="11"/>
  <c r="BA699" i="11"/>
  <c r="BB699" i="11" s="1"/>
  <c r="BC699" i="11"/>
  <c r="BD699" i="11" s="1"/>
  <c r="BE699" i="11"/>
  <c r="AY700" i="11"/>
  <c r="AZ700" i="11"/>
  <c r="BA700" i="11"/>
  <c r="BB700" i="11" s="1"/>
  <c r="BC700" i="11"/>
  <c r="BD700" i="11" s="1"/>
  <c r="BE700" i="11"/>
  <c r="AY701" i="11"/>
  <c r="AZ701" i="11"/>
  <c r="BA701" i="11"/>
  <c r="BB701" i="11" s="1"/>
  <c r="BC701" i="11"/>
  <c r="BD701" i="11" s="1"/>
  <c r="BE701" i="11"/>
  <c r="AZ702" i="11"/>
  <c r="BA702" i="11"/>
  <c r="BB702" i="11" s="1"/>
  <c r="BC702" i="11"/>
  <c r="BD702" i="11" s="1"/>
  <c r="BE702" i="11"/>
  <c r="AY703" i="11"/>
  <c r="AZ703" i="11"/>
  <c r="BA703" i="11"/>
  <c r="BB703" i="11" s="1"/>
  <c r="BC703" i="11"/>
  <c r="BD703" i="11" s="1"/>
  <c r="BE703" i="11"/>
  <c r="AY704" i="11"/>
  <c r="AZ704" i="11"/>
  <c r="BA704" i="11"/>
  <c r="BB704" i="11" s="1"/>
  <c r="BC704" i="11"/>
  <c r="BD704" i="11" s="1"/>
  <c r="BE704" i="11"/>
  <c r="AY705" i="11"/>
  <c r="AZ705" i="11"/>
  <c r="BA705" i="11"/>
  <c r="BB705" i="11" s="1"/>
  <c r="BC705" i="11"/>
  <c r="BD705" i="11" s="1"/>
  <c r="BE705" i="11"/>
  <c r="AY706" i="11"/>
  <c r="AZ706" i="11"/>
  <c r="BA706" i="11"/>
  <c r="BB706" i="11" s="1"/>
  <c r="BC706" i="11"/>
  <c r="BD706" i="11" s="1"/>
  <c r="BE706" i="11"/>
  <c r="AY707" i="11"/>
  <c r="AZ707" i="11"/>
  <c r="BA707" i="11"/>
  <c r="BB707" i="11" s="1"/>
  <c r="BC707" i="11"/>
  <c r="BD707" i="11" s="1"/>
  <c r="BE707" i="11"/>
  <c r="AY708" i="11"/>
  <c r="AZ708" i="11"/>
  <c r="BA708" i="11"/>
  <c r="BB708" i="11"/>
  <c r="BC708" i="11"/>
  <c r="BD708" i="11" s="1"/>
  <c r="BE708" i="11"/>
  <c r="AY709" i="11"/>
  <c r="AZ709" i="11"/>
  <c r="BA709" i="11"/>
  <c r="BB709" i="11" s="1"/>
  <c r="BC709" i="11"/>
  <c r="BD709" i="11" s="1"/>
  <c r="BE709" i="11"/>
  <c r="AY710" i="11"/>
  <c r="AZ710" i="11"/>
  <c r="BA710" i="11"/>
  <c r="BB710" i="11" s="1"/>
  <c r="BC710" i="11"/>
  <c r="BD710" i="11" s="1"/>
  <c r="BE710" i="11"/>
  <c r="AY711" i="11"/>
  <c r="AZ711" i="11"/>
  <c r="BA711" i="11"/>
  <c r="BB711" i="11" s="1"/>
  <c r="BC711" i="11"/>
  <c r="BD711" i="11" s="1"/>
  <c r="BE711" i="11"/>
  <c r="AY712" i="11"/>
  <c r="AZ712" i="11"/>
  <c r="BA712" i="11"/>
  <c r="BB712" i="11" s="1"/>
  <c r="BC712" i="11"/>
  <c r="BD712" i="11" s="1"/>
  <c r="BE712" i="11"/>
  <c r="AY713" i="11"/>
  <c r="AZ713" i="11"/>
  <c r="BA713" i="11"/>
  <c r="BB713" i="11" s="1"/>
  <c r="BC713" i="11"/>
  <c r="BD713" i="11" s="1"/>
  <c r="BE713" i="11"/>
  <c r="AY714" i="11"/>
  <c r="AZ714" i="11"/>
  <c r="BA714" i="11"/>
  <c r="BB714" i="11" s="1"/>
  <c r="BC714" i="11"/>
  <c r="BD714" i="11" s="1"/>
  <c r="BE714" i="11"/>
  <c r="AY715" i="11"/>
  <c r="AZ715" i="11"/>
  <c r="BA715" i="11"/>
  <c r="BB715" i="11" s="1"/>
  <c r="BC715" i="11"/>
  <c r="BD715" i="11" s="1"/>
  <c r="BE715" i="11"/>
  <c r="AY716" i="11"/>
  <c r="AZ716" i="11"/>
  <c r="BA716" i="11"/>
  <c r="BB716" i="11" s="1"/>
  <c r="BC716" i="11"/>
  <c r="BD716" i="11" s="1"/>
  <c r="BE716" i="11"/>
  <c r="AZ717" i="11"/>
  <c r="BA717" i="11"/>
  <c r="BB717" i="11" s="1"/>
  <c r="BC717" i="11"/>
  <c r="BD717" i="11" s="1"/>
  <c r="BE717" i="11"/>
  <c r="AY718" i="11"/>
  <c r="AZ718" i="11"/>
  <c r="BA718" i="11"/>
  <c r="BB718" i="11" s="1"/>
  <c r="BC718" i="11"/>
  <c r="BD718" i="11" s="1"/>
  <c r="BE718" i="11"/>
  <c r="AY719" i="11"/>
  <c r="AZ719" i="11"/>
  <c r="BA719" i="11"/>
  <c r="BB719" i="11" s="1"/>
  <c r="BC719" i="11"/>
  <c r="BD719" i="11" s="1"/>
  <c r="BE719" i="11"/>
  <c r="AY720" i="11"/>
  <c r="AZ720" i="11"/>
  <c r="BA720" i="11"/>
  <c r="BB720" i="11" s="1"/>
  <c r="BC720" i="11"/>
  <c r="BD720" i="11" s="1"/>
  <c r="BE720" i="11"/>
  <c r="AY721" i="11"/>
  <c r="AZ721" i="11"/>
  <c r="BA721" i="11"/>
  <c r="BB721" i="11" s="1"/>
  <c r="BC721" i="11"/>
  <c r="BD721" i="11" s="1"/>
  <c r="BE721" i="11"/>
  <c r="AY722" i="11"/>
  <c r="AZ722" i="11"/>
  <c r="BA722" i="11"/>
  <c r="BB722" i="11" s="1"/>
  <c r="BC722" i="11"/>
  <c r="BD722" i="11" s="1"/>
  <c r="BE722" i="11"/>
  <c r="AY723" i="11"/>
  <c r="AZ723" i="11"/>
  <c r="BA723" i="11"/>
  <c r="BB723" i="11" s="1"/>
  <c r="BC723" i="11"/>
  <c r="BD723" i="11" s="1"/>
  <c r="BE723" i="11"/>
  <c r="AY724" i="11"/>
  <c r="AZ724" i="11"/>
  <c r="BA724" i="11"/>
  <c r="BB724" i="11" s="1"/>
  <c r="BC724" i="11"/>
  <c r="BD724" i="11" s="1"/>
  <c r="BE724" i="11"/>
  <c r="AY725" i="11"/>
  <c r="AZ725" i="11"/>
  <c r="BA725" i="11"/>
  <c r="BB725" i="11" s="1"/>
  <c r="BC725" i="11"/>
  <c r="BD725" i="11" s="1"/>
  <c r="BE725" i="11"/>
  <c r="AY726" i="11"/>
  <c r="AZ726" i="11"/>
  <c r="BA726" i="11"/>
  <c r="BB726" i="11" s="1"/>
  <c r="BC726" i="11"/>
  <c r="BD726" i="11" s="1"/>
  <c r="BE726" i="11"/>
  <c r="AY727" i="11"/>
  <c r="AZ727" i="11"/>
  <c r="BA727" i="11"/>
  <c r="BB727" i="11" s="1"/>
  <c r="BC727" i="11"/>
  <c r="BD727" i="11" s="1"/>
  <c r="BE727" i="11"/>
  <c r="AY728" i="11"/>
  <c r="AZ728" i="11"/>
  <c r="BA728" i="11"/>
  <c r="BB728" i="11" s="1"/>
  <c r="BC728" i="11"/>
  <c r="BD728" i="11" s="1"/>
  <c r="BE728" i="11"/>
  <c r="AY729" i="11"/>
  <c r="AZ729" i="11"/>
  <c r="BA729" i="11"/>
  <c r="BB729" i="11" s="1"/>
  <c r="BC729" i="11"/>
  <c r="BD729" i="11" s="1"/>
  <c r="BE729" i="11"/>
  <c r="AY730" i="11"/>
  <c r="AZ730" i="11"/>
  <c r="BA730" i="11"/>
  <c r="BB730" i="11" s="1"/>
  <c r="BC730" i="11"/>
  <c r="BD730" i="11" s="1"/>
  <c r="BE730" i="11"/>
  <c r="AY731" i="11"/>
  <c r="AZ731" i="11"/>
  <c r="BA731" i="11"/>
  <c r="BB731" i="11" s="1"/>
  <c r="BC731" i="11"/>
  <c r="BD731" i="11" s="1"/>
  <c r="BE731" i="11"/>
  <c r="AY732" i="11"/>
  <c r="AZ732" i="11"/>
  <c r="BA732" i="11"/>
  <c r="BB732" i="11" s="1"/>
  <c r="BC732" i="11"/>
  <c r="BD732" i="11" s="1"/>
  <c r="BE732" i="11"/>
  <c r="AZ733" i="11"/>
  <c r="BA733" i="11"/>
  <c r="BB733" i="11" s="1"/>
  <c r="BC733" i="11"/>
  <c r="BD733" i="11" s="1"/>
  <c r="BE733" i="11"/>
  <c r="AY734" i="11"/>
  <c r="AZ734" i="11"/>
  <c r="BA734" i="11"/>
  <c r="BB734" i="11" s="1"/>
  <c r="BC734" i="11"/>
  <c r="BD734" i="11" s="1"/>
  <c r="BE734" i="11"/>
  <c r="AY735" i="11"/>
  <c r="AZ735" i="11"/>
  <c r="BA735" i="11"/>
  <c r="BB735" i="11" s="1"/>
  <c r="BC735" i="11"/>
  <c r="BD735" i="11" s="1"/>
  <c r="BE735" i="11"/>
  <c r="AZ736" i="11"/>
  <c r="BA736" i="11"/>
  <c r="BB736" i="11" s="1"/>
  <c r="BC736" i="11"/>
  <c r="BD736" i="11" s="1"/>
  <c r="BE736" i="11"/>
  <c r="BF737" i="11" s="1"/>
  <c r="AY737" i="11"/>
  <c r="AZ737" i="11"/>
  <c r="BA737" i="11"/>
  <c r="BB737" i="11" s="1"/>
  <c r="BC737" i="11"/>
  <c r="BD737" i="11" s="1"/>
  <c r="BE737" i="11"/>
  <c r="AY738" i="11"/>
  <c r="AZ738" i="11"/>
  <c r="BA738" i="11"/>
  <c r="BB738" i="11" s="1"/>
  <c r="BC738" i="11"/>
  <c r="BD738" i="11" s="1"/>
  <c r="BE738" i="11"/>
  <c r="AY739" i="11"/>
  <c r="AZ739" i="11"/>
  <c r="BA739" i="11"/>
  <c r="BB739" i="11" s="1"/>
  <c r="BC739" i="11"/>
  <c r="BD739" i="11" s="1"/>
  <c r="BE739" i="11"/>
  <c r="AY740" i="11"/>
  <c r="AZ740" i="11"/>
  <c r="BA740" i="11"/>
  <c r="BB740" i="11" s="1"/>
  <c r="BC740" i="11"/>
  <c r="BD740" i="11" s="1"/>
  <c r="BE740" i="11"/>
  <c r="AZ741" i="11"/>
  <c r="BA741" i="11"/>
  <c r="BB741" i="11" s="1"/>
  <c r="BC741" i="11"/>
  <c r="BD741" i="11" s="1"/>
  <c r="BE741" i="11"/>
  <c r="AY742" i="11"/>
  <c r="AZ742" i="11"/>
  <c r="BA742" i="11"/>
  <c r="BB742" i="11"/>
  <c r="BC742" i="11"/>
  <c r="BD742" i="11" s="1"/>
  <c r="BE742" i="11"/>
  <c r="AZ743" i="11"/>
  <c r="BA743" i="11"/>
  <c r="BB743" i="11" s="1"/>
  <c r="BC743" i="11"/>
  <c r="BD743" i="11" s="1"/>
  <c r="BE743" i="11"/>
  <c r="AY744" i="11"/>
  <c r="AZ744" i="11"/>
  <c r="BA744" i="11"/>
  <c r="BB744" i="11" s="1"/>
  <c r="BC744" i="11"/>
  <c r="BD744" i="11" s="1"/>
  <c r="BE744" i="11"/>
  <c r="AY745" i="11"/>
  <c r="AZ745" i="11"/>
  <c r="BA745" i="11"/>
  <c r="BB745" i="11" s="1"/>
  <c r="BC745" i="11"/>
  <c r="BD745" i="11" s="1"/>
  <c r="BE745" i="11"/>
  <c r="AY746" i="11"/>
  <c r="AZ746" i="11"/>
  <c r="BA746" i="11"/>
  <c r="BB746" i="11"/>
  <c r="BC746" i="11"/>
  <c r="BD746" i="11" s="1"/>
  <c r="BE746" i="11"/>
  <c r="AZ747" i="11"/>
  <c r="BA747" i="11"/>
  <c r="BB747" i="11" s="1"/>
  <c r="BC747" i="11"/>
  <c r="BD747" i="11" s="1"/>
  <c r="BE747" i="11"/>
  <c r="AY748" i="11"/>
  <c r="AZ748" i="11"/>
  <c r="BA748" i="11"/>
  <c r="BB748" i="11" s="1"/>
  <c r="BC748" i="11"/>
  <c r="BD748" i="11" s="1"/>
  <c r="BE748" i="11"/>
  <c r="AY749" i="11"/>
  <c r="AZ749" i="11"/>
  <c r="BA749" i="11"/>
  <c r="BB749" i="11" s="1"/>
  <c r="BC749" i="11"/>
  <c r="BD749" i="11" s="1"/>
  <c r="BE749" i="11"/>
  <c r="BF751" i="11" s="1"/>
  <c r="AY750" i="11"/>
  <c r="AZ750" i="11"/>
  <c r="BA750" i="11"/>
  <c r="BB750" i="11"/>
  <c r="BC750" i="11"/>
  <c r="BD750" i="11" s="1"/>
  <c r="BE750" i="11"/>
  <c r="AY751" i="11"/>
  <c r="AZ751" i="11"/>
  <c r="BA751" i="11"/>
  <c r="BB751" i="11" s="1"/>
  <c r="BC751" i="11"/>
  <c r="BD751" i="11" s="1"/>
  <c r="BE751" i="11"/>
  <c r="AY752" i="11"/>
  <c r="AZ752" i="11"/>
  <c r="BA752" i="11"/>
  <c r="BB752" i="11" s="1"/>
  <c r="BC752" i="11"/>
  <c r="BD752" i="11" s="1"/>
  <c r="BE752" i="11"/>
  <c r="AY753" i="11"/>
  <c r="AZ753" i="11"/>
  <c r="BA753" i="11"/>
  <c r="BB753" i="11" s="1"/>
  <c r="BC753" i="11"/>
  <c r="BD753" i="11" s="1"/>
  <c r="BE753" i="11"/>
  <c r="AY754" i="11"/>
  <c r="AZ754" i="11"/>
  <c r="BA754" i="11"/>
  <c r="BB754" i="11" s="1"/>
  <c r="BC754" i="11"/>
  <c r="BD754" i="11" s="1"/>
  <c r="BE754" i="11"/>
  <c r="AY755" i="11"/>
  <c r="AZ755" i="11"/>
  <c r="BA755" i="11"/>
  <c r="BB755" i="11" s="1"/>
  <c r="BC755" i="11"/>
  <c r="BD755" i="11" s="1"/>
  <c r="BE755" i="11"/>
  <c r="AY756" i="11"/>
  <c r="AZ756" i="11"/>
  <c r="BA756" i="11"/>
  <c r="BB756" i="11" s="1"/>
  <c r="BC756" i="11"/>
  <c r="BD756" i="11" s="1"/>
  <c r="BE756" i="11"/>
  <c r="AY757" i="11"/>
  <c r="AZ757" i="11"/>
  <c r="BA757" i="11"/>
  <c r="BB757" i="11" s="1"/>
  <c r="BC757" i="11"/>
  <c r="BD757" i="11" s="1"/>
  <c r="BE757" i="11"/>
  <c r="AY758" i="11"/>
  <c r="AZ758" i="11"/>
  <c r="BA758" i="11"/>
  <c r="BB758" i="11" s="1"/>
  <c r="BC758" i="11"/>
  <c r="BD758" i="11" s="1"/>
  <c r="BE758" i="11"/>
  <c r="AY759" i="11"/>
  <c r="AZ759" i="11"/>
  <c r="BA759" i="11"/>
  <c r="BB759" i="11" s="1"/>
  <c r="BC759" i="11"/>
  <c r="BD759" i="11" s="1"/>
  <c r="BE759" i="11"/>
  <c r="AY760" i="11"/>
  <c r="AZ760" i="11"/>
  <c r="BA760" i="11"/>
  <c r="BB760" i="11" s="1"/>
  <c r="BC760" i="11"/>
  <c r="BD760" i="11" s="1"/>
  <c r="BE760" i="11"/>
  <c r="AY761" i="11"/>
  <c r="AZ761" i="11"/>
  <c r="BA761" i="11"/>
  <c r="BB761" i="11" s="1"/>
  <c r="BC761" i="11"/>
  <c r="BD761" i="11" s="1"/>
  <c r="BE761" i="11"/>
  <c r="AY762" i="11"/>
  <c r="AZ762" i="11"/>
  <c r="BA762" i="11"/>
  <c r="BB762" i="11" s="1"/>
  <c r="BC762" i="11"/>
  <c r="BD762" i="11" s="1"/>
  <c r="BE762" i="11"/>
  <c r="AY763" i="11"/>
  <c r="AZ763" i="11"/>
  <c r="BA763" i="11"/>
  <c r="BB763" i="11" s="1"/>
  <c r="BC763" i="11"/>
  <c r="BD763" i="11" s="1"/>
  <c r="BE763" i="11"/>
  <c r="AY764" i="11"/>
  <c r="AZ764" i="11"/>
  <c r="BA764" i="11"/>
  <c r="BB764" i="11" s="1"/>
  <c r="BC764" i="11"/>
  <c r="BD764" i="11" s="1"/>
  <c r="BE764" i="11"/>
  <c r="AY765" i="11"/>
  <c r="AZ765" i="11"/>
  <c r="BA765" i="11"/>
  <c r="BB765" i="11" s="1"/>
  <c r="BC765" i="11"/>
  <c r="BD765" i="11" s="1"/>
  <c r="BE765" i="11"/>
  <c r="AZ6" i="11"/>
  <c r="AY6" i="11"/>
  <c r="BE6" i="11"/>
  <c r="BF6" i="11" s="1"/>
  <c r="BC6" i="11"/>
  <c r="BD6" i="11" s="1"/>
  <c r="BA6" i="11"/>
  <c r="BB6" i="11" s="1"/>
  <c r="BE5" i="11"/>
  <c r="BC5" i="11"/>
  <c r="BD5" i="11" s="1"/>
  <c r="BA5" i="11"/>
  <c r="BB5" i="11" s="1"/>
  <c r="AZ5" i="11"/>
  <c r="AY5" i="11"/>
  <c r="AN467" i="11"/>
  <c r="AT365" i="11"/>
  <c r="AT366" i="11"/>
  <c r="AN365" i="11"/>
  <c r="AO365" i="11"/>
  <c r="AP365" i="11"/>
  <c r="AQ365" i="11" s="1"/>
  <c r="AR365" i="11"/>
  <c r="AS365" i="11" s="1"/>
  <c r="AU365" i="11"/>
  <c r="AW365" i="11"/>
  <c r="AN366" i="11"/>
  <c r="AO366" i="11"/>
  <c r="AP366" i="11"/>
  <c r="AQ366" i="11" s="1"/>
  <c r="AR366" i="11"/>
  <c r="AS366" i="11" s="1"/>
  <c r="AU366" i="11"/>
  <c r="AW366" i="11"/>
  <c r="AN85" i="11"/>
  <c r="AN92" i="11"/>
  <c r="AJ760" i="11"/>
  <c r="AJ758" i="11"/>
  <c r="AJ756" i="11"/>
  <c r="AJ754" i="11"/>
  <c r="AJ653" i="11"/>
  <c r="AJ492" i="11"/>
  <c r="AJ490" i="11"/>
  <c r="AJ488" i="11"/>
  <c r="AJ477" i="11"/>
  <c r="AJ403" i="11"/>
  <c r="AJ384" i="11"/>
  <c r="AJ378" i="11"/>
  <c r="AJ364" i="11"/>
  <c r="AJ324" i="11"/>
  <c r="AJ267" i="11"/>
  <c r="AJ246" i="11"/>
  <c r="AJ214" i="11"/>
  <c r="AJ212" i="11"/>
  <c r="AJ207" i="11"/>
  <c r="AJ205" i="11"/>
  <c r="AJ71" i="11"/>
  <c r="AJ69" i="11"/>
  <c r="AJ67" i="11"/>
  <c r="AJ54" i="11"/>
  <c r="AN39" i="11"/>
  <c r="AO39" i="11"/>
  <c r="AP39" i="11"/>
  <c r="AQ39" i="11" s="1"/>
  <c r="AR39" i="11"/>
  <c r="AS39" i="11" s="1"/>
  <c r="AT39" i="11"/>
  <c r="AU39" i="11"/>
  <c r="AW39" i="11"/>
  <c r="AN40" i="11"/>
  <c r="AO40" i="11"/>
  <c r="AP40" i="11"/>
  <c r="AQ40" i="11" s="1"/>
  <c r="AR40" i="11"/>
  <c r="AS40" i="11" s="1"/>
  <c r="AT40" i="11"/>
  <c r="AU40" i="11"/>
  <c r="AV40" i="11" s="1"/>
  <c r="AW40" i="11"/>
  <c r="AN41" i="11"/>
  <c r="AO41" i="11"/>
  <c r="AP41" i="11"/>
  <c r="AQ41" i="11" s="1"/>
  <c r="AR41" i="11"/>
  <c r="AS41" i="11" s="1"/>
  <c r="AT41" i="11"/>
  <c r="AU41" i="11"/>
  <c r="AW41" i="11"/>
  <c r="AN42" i="11"/>
  <c r="AO42" i="11"/>
  <c r="AP42" i="11"/>
  <c r="AQ42" i="11" s="1"/>
  <c r="AR42" i="11"/>
  <c r="AS42" i="11" s="1"/>
  <c r="AT42" i="11"/>
  <c r="AU42" i="11"/>
  <c r="AW42" i="11"/>
  <c r="AN43" i="11"/>
  <c r="AO43" i="11"/>
  <c r="AP43" i="11"/>
  <c r="AQ43" i="11" s="1"/>
  <c r="AR43" i="11"/>
  <c r="AS43" i="11" s="1"/>
  <c r="AT43" i="11"/>
  <c r="AU43" i="11"/>
  <c r="AW43" i="11"/>
  <c r="AN44" i="11"/>
  <c r="AO44" i="11"/>
  <c r="AP44" i="11"/>
  <c r="AQ44" i="11" s="1"/>
  <c r="AR44" i="11"/>
  <c r="AS44" i="11" s="1"/>
  <c r="AT44" i="11"/>
  <c r="AV44" i="11" s="1"/>
  <c r="AU44" i="11"/>
  <c r="AW44" i="11"/>
  <c r="AN45" i="11"/>
  <c r="AO45" i="11"/>
  <c r="AP45" i="11"/>
  <c r="AQ45" i="11" s="1"/>
  <c r="AR45" i="11"/>
  <c r="AS45" i="11" s="1"/>
  <c r="AT45" i="11"/>
  <c r="AV45" i="11" s="1"/>
  <c r="AU45" i="11"/>
  <c r="AW45" i="11"/>
  <c r="AN46" i="11"/>
  <c r="AO46" i="11"/>
  <c r="AP46" i="11"/>
  <c r="AQ46" i="11" s="1"/>
  <c r="AR46" i="11"/>
  <c r="AS46" i="11" s="1"/>
  <c r="AT46" i="11"/>
  <c r="AV46" i="11" s="1"/>
  <c r="AU46" i="11"/>
  <c r="AW46" i="11"/>
  <c r="AN47" i="11"/>
  <c r="AO47" i="11"/>
  <c r="AP47" i="11"/>
  <c r="AQ47" i="11" s="1"/>
  <c r="AR47" i="11"/>
  <c r="AS47" i="11" s="1"/>
  <c r="AT47" i="11"/>
  <c r="AU47" i="11"/>
  <c r="AW47" i="11"/>
  <c r="AN48" i="11"/>
  <c r="AO48" i="11"/>
  <c r="AP48" i="11"/>
  <c r="AQ48" i="11" s="1"/>
  <c r="AR48" i="11"/>
  <c r="AS48" i="11" s="1"/>
  <c r="AT48" i="11"/>
  <c r="AU48" i="11"/>
  <c r="AW48" i="11"/>
  <c r="AN49" i="11"/>
  <c r="AO49" i="11"/>
  <c r="AP49" i="11"/>
  <c r="AQ49" i="11" s="1"/>
  <c r="AR49" i="11"/>
  <c r="AS49" i="11" s="1"/>
  <c r="AT49" i="11"/>
  <c r="AU49" i="11"/>
  <c r="AW49" i="11"/>
  <c r="AN50" i="11"/>
  <c r="AO50" i="11"/>
  <c r="AP50" i="11"/>
  <c r="AQ50" i="11" s="1"/>
  <c r="AR50" i="11"/>
  <c r="AS50" i="11" s="1"/>
  <c r="AT50" i="11"/>
  <c r="AV50" i="11" s="1"/>
  <c r="AU50" i="11"/>
  <c r="AW50" i="11"/>
  <c r="AN51" i="11"/>
  <c r="AO51" i="11"/>
  <c r="AP51" i="11"/>
  <c r="AQ51" i="11" s="1"/>
  <c r="AR51" i="11"/>
  <c r="AS51" i="11" s="1"/>
  <c r="AT51" i="11"/>
  <c r="AU51" i="11"/>
  <c r="AW51" i="11"/>
  <c r="AN52" i="11"/>
  <c r="AO52" i="11"/>
  <c r="AP52" i="11"/>
  <c r="AQ52" i="11" s="1"/>
  <c r="AR52" i="11"/>
  <c r="AS52" i="11" s="1"/>
  <c r="AT52" i="11"/>
  <c r="AU52" i="11"/>
  <c r="AW52" i="11"/>
  <c r="AN53" i="11"/>
  <c r="AO53" i="11"/>
  <c r="AP53" i="11"/>
  <c r="AQ53" i="11" s="1"/>
  <c r="AR53" i="11"/>
  <c r="AS53" i="11" s="1"/>
  <c r="AT53" i="11"/>
  <c r="AU53" i="11"/>
  <c r="AW53" i="11"/>
  <c r="AN54" i="11"/>
  <c r="AO54" i="11"/>
  <c r="AP54" i="11"/>
  <c r="AQ54" i="11" s="1"/>
  <c r="AR54" i="11"/>
  <c r="AS54" i="11" s="1"/>
  <c r="AT54" i="11"/>
  <c r="AU54" i="11"/>
  <c r="AW54" i="11"/>
  <c r="AN55" i="11"/>
  <c r="AO55" i="11"/>
  <c r="AP55" i="11"/>
  <c r="AQ55" i="11" s="1"/>
  <c r="AR55" i="11"/>
  <c r="AS55" i="11" s="1"/>
  <c r="AT55" i="11"/>
  <c r="AU55" i="11"/>
  <c r="AW55" i="11"/>
  <c r="AN56" i="11"/>
  <c r="AO56" i="11"/>
  <c r="AP56" i="11"/>
  <c r="AQ56" i="11" s="1"/>
  <c r="AR56" i="11"/>
  <c r="AS56" i="11"/>
  <c r="AT56" i="11"/>
  <c r="AU56" i="11"/>
  <c r="AW56" i="11"/>
  <c r="AN57" i="11"/>
  <c r="AO57" i="11"/>
  <c r="AP57" i="11"/>
  <c r="AQ57" i="11" s="1"/>
  <c r="AR57" i="11"/>
  <c r="AS57" i="11" s="1"/>
  <c r="AT57" i="11"/>
  <c r="AU57" i="11"/>
  <c r="AV57" i="11" s="1"/>
  <c r="AW57" i="11"/>
  <c r="AN58" i="11"/>
  <c r="AO58" i="11"/>
  <c r="AP58" i="11"/>
  <c r="AQ58" i="11" s="1"/>
  <c r="AR58" i="11"/>
  <c r="AS58" i="11" s="1"/>
  <c r="AT58" i="11"/>
  <c r="AU58" i="11"/>
  <c r="AV58" i="11" s="1"/>
  <c r="AW58" i="11"/>
  <c r="AN59" i="11"/>
  <c r="AO59" i="11"/>
  <c r="AP59" i="11"/>
  <c r="AQ59" i="11" s="1"/>
  <c r="AR59" i="11"/>
  <c r="AS59" i="11" s="1"/>
  <c r="AT59" i="11"/>
  <c r="AU59" i="11"/>
  <c r="AW59" i="11"/>
  <c r="AN60" i="11"/>
  <c r="AO60" i="11"/>
  <c r="AP60" i="11"/>
  <c r="AQ60" i="11" s="1"/>
  <c r="AR60" i="11"/>
  <c r="AS60" i="11" s="1"/>
  <c r="AT60" i="11"/>
  <c r="AU60" i="11"/>
  <c r="AW60" i="11"/>
  <c r="AN61" i="11"/>
  <c r="AO61" i="11"/>
  <c r="AP61" i="11"/>
  <c r="AQ61" i="11" s="1"/>
  <c r="AR61" i="11"/>
  <c r="AS61" i="11" s="1"/>
  <c r="AT61" i="11"/>
  <c r="AU61" i="11"/>
  <c r="AW61" i="11"/>
  <c r="AN62" i="11"/>
  <c r="AO62" i="11"/>
  <c r="AP62" i="11"/>
  <c r="AQ62" i="11" s="1"/>
  <c r="AR62" i="11"/>
  <c r="AS62" i="11" s="1"/>
  <c r="AT62" i="11"/>
  <c r="AU62" i="11"/>
  <c r="AW62" i="11"/>
  <c r="AN63" i="11"/>
  <c r="AO63" i="11"/>
  <c r="AP63" i="11"/>
  <c r="AQ63" i="11" s="1"/>
  <c r="AR63" i="11"/>
  <c r="AS63" i="11" s="1"/>
  <c r="AT63" i="11"/>
  <c r="AU63" i="11"/>
  <c r="AW63" i="11"/>
  <c r="AN64" i="11"/>
  <c r="AO64" i="11"/>
  <c r="AP64" i="11"/>
  <c r="AQ64" i="11"/>
  <c r="AR64" i="11"/>
  <c r="AS64" i="11"/>
  <c r="AT64" i="11"/>
  <c r="AU64" i="11"/>
  <c r="AW64" i="11"/>
  <c r="AN65" i="11"/>
  <c r="AO65" i="11"/>
  <c r="AP65" i="11"/>
  <c r="AQ65" i="11" s="1"/>
  <c r="AR65" i="11"/>
  <c r="AS65" i="11" s="1"/>
  <c r="AT65" i="11"/>
  <c r="AU65" i="11"/>
  <c r="AW65" i="11"/>
  <c r="AN66" i="11"/>
  <c r="AO66" i="11"/>
  <c r="AP66" i="11"/>
  <c r="AQ66" i="11" s="1"/>
  <c r="AR66" i="11"/>
  <c r="AS66" i="11" s="1"/>
  <c r="AT66" i="11"/>
  <c r="AU66" i="11"/>
  <c r="AW66" i="11"/>
  <c r="AN67" i="11"/>
  <c r="AO67" i="11"/>
  <c r="AP67" i="11"/>
  <c r="AQ67" i="11" s="1"/>
  <c r="AR67" i="11"/>
  <c r="AS67" i="11" s="1"/>
  <c r="AT67" i="11"/>
  <c r="AU67" i="11"/>
  <c r="AW67" i="11"/>
  <c r="AN68" i="11"/>
  <c r="AO68" i="11"/>
  <c r="AP68" i="11"/>
  <c r="AQ68" i="11" s="1"/>
  <c r="AR68" i="11"/>
  <c r="AS68" i="11" s="1"/>
  <c r="AT68" i="11"/>
  <c r="AU68" i="11"/>
  <c r="AV68" i="11" s="1"/>
  <c r="AW68" i="11"/>
  <c r="AN69" i="11"/>
  <c r="AO69" i="11"/>
  <c r="AP69" i="11"/>
  <c r="AQ69" i="11" s="1"/>
  <c r="AR69" i="11"/>
  <c r="AS69" i="11" s="1"/>
  <c r="AT69" i="11"/>
  <c r="AU69" i="11"/>
  <c r="AW69" i="11"/>
  <c r="AN70" i="11"/>
  <c r="AO70" i="11"/>
  <c r="AP70" i="11"/>
  <c r="AQ70" i="11" s="1"/>
  <c r="AR70" i="11"/>
  <c r="AS70" i="11" s="1"/>
  <c r="AT70" i="11"/>
  <c r="AU70" i="11"/>
  <c r="AW70" i="11"/>
  <c r="AN71" i="11"/>
  <c r="AO71" i="11"/>
  <c r="AP71" i="11"/>
  <c r="AQ71" i="11" s="1"/>
  <c r="AR71" i="11"/>
  <c r="AS71" i="11" s="1"/>
  <c r="AT71" i="11"/>
  <c r="AU71" i="11"/>
  <c r="AW71" i="11"/>
  <c r="AN72" i="11"/>
  <c r="AO72" i="11"/>
  <c r="AP72" i="11"/>
  <c r="AQ72" i="11" s="1"/>
  <c r="AR72" i="11"/>
  <c r="AS72" i="11" s="1"/>
  <c r="AT72" i="11"/>
  <c r="AU72" i="11"/>
  <c r="AW72" i="11"/>
  <c r="AN73" i="11"/>
  <c r="AO73" i="11"/>
  <c r="AP73" i="11"/>
  <c r="AQ73" i="11"/>
  <c r="AR73" i="11"/>
  <c r="AS73" i="11" s="1"/>
  <c r="AT73" i="11"/>
  <c r="AU73" i="11"/>
  <c r="AW73" i="11"/>
  <c r="AN74" i="11"/>
  <c r="AO74" i="11"/>
  <c r="AP74" i="11"/>
  <c r="AQ74" i="11" s="1"/>
  <c r="AR74" i="11"/>
  <c r="AS74" i="11" s="1"/>
  <c r="AT74" i="11"/>
  <c r="AU74" i="11"/>
  <c r="AW74" i="11"/>
  <c r="AN75" i="11"/>
  <c r="AO75" i="11"/>
  <c r="AP75" i="11"/>
  <c r="AQ75" i="11" s="1"/>
  <c r="AR75" i="11"/>
  <c r="AS75" i="11" s="1"/>
  <c r="AT75" i="11"/>
  <c r="AU75" i="11"/>
  <c r="AW75" i="11"/>
  <c r="AN76" i="11"/>
  <c r="AO76" i="11"/>
  <c r="AP76" i="11"/>
  <c r="AQ76" i="11"/>
  <c r="AR76" i="11"/>
  <c r="AS76" i="11" s="1"/>
  <c r="AT76" i="11"/>
  <c r="AU76" i="11"/>
  <c r="AW76" i="11"/>
  <c r="AN77" i="11"/>
  <c r="AO77" i="11"/>
  <c r="AP77" i="11"/>
  <c r="AQ77" i="11" s="1"/>
  <c r="AR77" i="11"/>
  <c r="AS77" i="11" s="1"/>
  <c r="AT77" i="11"/>
  <c r="AU77" i="11"/>
  <c r="AV77" i="11" s="1"/>
  <c r="AW77" i="11"/>
  <c r="AN78" i="11"/>
  <c r="AO78" i="11"/>
  <c r="AP78" i="11"/>
  <c r="AQ78" i="11" s="1"/>
  <c r="AR78" i="11"/>
  <c r="AS78" i="11" s="1"/>
  <c r="AT78" i="11"/>
  <c r="AU78" i="11"/>
  <c r="AV78" i="11" s="1"/>
  <c r="AW78" i="11"/>
  <c r="AN79" i="11"/>
  <c r="AO79" i="11"/>
  <c r="AP79" i="11"/>
  <c r="AQ79" i="11" s="1"/>
  <c r="AR79" i="11"/>
  <c r="AS79" i="11" s="1"/>
  <c r="AT79" i="11"/>
  <c r="AU79" i="11"/>
  <c r="AW79" i="11"/>
  <c r="AN80" i="11"/>
  <c r="AO80" i="11"/>
  <c r="AP80" i="11"/>
  <c r="AQ80" i="11" s="1"/>
  <c r="AR80" i="11"/>
  <c r="AS80" i="11" s="1"/>
  <c r="AT80" i="11"/>
  <c r="AU80" i="11"/>
  <c r="AV80" i="11" s="1"/>
  <c r="AW80" i="11"/>
  <c r="AN81" i="11"/>
  <c r="AO81" i="11"/>
  <c r="AP81" i="11"/>
  <c r="AQ81" i="11" s="1"/>
  <c r="AR81" i="11"/>
  <c r="AS81" i="11" s="1"/>
  <c r="AT81" i="11"/>
  <c r="AU81" i="11"/>
  <c r="AW81" i="11"/>
  <c r="AN82" i="11"/>
  <c r="AO82" i="11"/>
  <c r="AP82" i="11"/>
  <c r="AQ82" i="11" s="1"/>
  <c r="AR82" i="11"/>
  <c r="AS82" i="11" s="1"/>
  <c r="AT82" i="11"/>
  <c r="AU82" i="11"/>
  <c r="AV82" i="11" s="1"/>
  <c r="AW82" i="11"/>
  <c r="AN84" i="11"/>
  <c r="AO84" i="11"/>
  <c r="AP84" i="11"/>
  <c r="AQ84" i="11" s="1"/>
  <c r="AR84" i="11"/>
  <c r="AS84" i="11" s="1"/>
  <c r="AT84" i="11"/>
  <c r="AU84" i="11"/>
  <c r="AW84" i="11"/>
  <c r="AO85" i="11"/>
  <c r="AP85" i="11"/>
  <c r="AQ85" i="11" s="1"/>
  <c r="AR85" i="11"/>
  <c r="AS85" i="11" s="1"/>
  <c r="AT85" i="11"/>
  <c r="AU85" i="11"/>
  <c r="AW85" i="11"/>
  <c r="AN86" i="11"/>
  <c r="AO86" i="11"/>
  <c r="AP86" i="11"/>
  <c r="AQ86" i="11" s="1"/>
  <c r="AR86" i="11"/>
  <c r="AS86" i="11" s="1"/>
  <c r="AT86" i="11"/>
  <c r="AU86" i="11"/>
  <c r="AW86" i="11"/>
  <c r="AN87" i="11"/>
  <c r="AO87" i="11"/>
  <c r="AP87" i="11"/>
  <c r="AQ87" i="11" s="1"/>
  <c r="AR87" i="11"/>
  <c r="AS87" i="11" s="1"/>
  <c r="AT87" i="11"/>
  <c r="AU87" i="11"/>
  <c r="AW87" i="11"/>
  <c r="AN88" i="11"/>
  <c r="AO88" i="11"/>
  <c r="AP88" i="11"/>
  <c r="AQ88" i="11" s="1"/>
  <c r="AR88" i="11"/>
  <c r="AS88" i="11" s="1"/>
  <c r="AT88" i="11"/>
  <c r="AU88" i="11"/>
  <c r="AW88" i="11"/>
  <c r="AN89" i="11"/>
  <c r="AO89" i="11"/>
  <c r="AP89" i="11"/>
  <c r="AQ89" i="11" s="1"/>
  <c r="AR89" i="11"/>
  <c r="AS89" i="11" s="1"/>
  <c r="AT89" i="11"/>
  <c r="AU89" i="11"/>
  <c r="AW89" i="11"/>
  <c r="AN90" i="11"/>
  <c r="AO90" i="11"/>
  <c r="AP90" i="11"/>
  <c r="AQ90" i="11" s="1"/>
  <c r="AR90" i="11"/>
  <c r="AS90" i="11" s="1"/>
  <c r="AT90" i="11"/>
  <c r="AU90" i="11"/>
  <c r="AW90" i="11"/>
  <c r="AN91" i="11"/>
  <c r="AO91" i="11"/>
  <c r="AP91" i="11"/>
  <c r="AQ91" i="11" s="1"/>
  <c r="AR91" i="11"/>
  <c r="AS91" i="11" s="1"/>
  <c r="AT91" i="11"/>
  <c r="AU91" i="11"/>
  <c r="AW91" i="11"/>
  <c r="AO92" i="11"/>
  <c r="AP92" i="11"/>
  <c r="AQ92" i="11" s="1"/>
  <c r="AR92" i="11"/>
  <c r="AS92" i="11" s="1"/>
  <c r="AT92" i="11"/>
  <c r="AU92" i="11"/>
  <c r="AW92" i="11"/>
  <c r="AN93" i="11"/>
  <c r="AO93" i="11"/>
  <c r="AP93" i="11"/>
  <c r="AQ93" i="11" s="1"/>
  <c r="AR93" i="11"/>
  <c r="AS93" i="11" s="1"/>
  <c r="AT93" i="11"/>
  <c r="AU93" i="11"/>
  <c r="AW93" i="11"/>
  <c r="AN94" i="11"/>
  <c r="AO94" i="11"/>
  <c r="AP94" i="11"/>
  <c r="AQ94" i="11" s="1"/>
  <c r="AR94" i="11"/>
  <c r="AS94" i="11" s="1"/>
  <c r="AT94" i="11"/>
  <c r="AU94" i="11"/>
  <c r="AW94" i="11"/>
  <c r="AN95" i="11"/>
  <c r="AO95" i="11"/>
  <c r="AP95" i="11"/>
  <c r="AQ95" i="11" s="1"/>
  <c r="AR95" i="11"/>
  <c r="AS95" i="11" s="1"/>
  <c r="AT95" i="11"/>
  <c r="AU95" i="11"/>
  <c r="AW95" i="11"/>
  <c r="AN97" i="11"/>
  <c r="AO97" i="11"/>
  <c r="AP97" i="11"/>
  <c r="AQ97" i="11" s="1"/>
  <c r="AR97" i="11"/>
  <c r="AS97" i="11" s="1"/>
  <c r="AT97" i="11"/>
  <c r="AU97" i="11"/>
  <c r="AV97" i="11" s="1"/>
  <c r="AW97" i="11"/>
  <c r="AN98" i="11"/>
  <c r="AO98" i="11"/>
  <c r="AP98" i="11"/>
  <c r="AQ98" i="11" s="1"/>
  <c r="AR98" i="11"/>
  <c r="AS98" i="11" s="1"/>
  <c r="AT98" i="11"/>
  <c r="AU98" i="11"/>
  <c r="AW98" i="11"/>
  <c r="AN99" i="11"/>
  <c r="AO99" i="11"/>
  <c r="AP99" i="11"/>
  <c r="AQ99" i="11" s="1"/>
  <c r="AR99" i="11"/>
  <c r="AS99" i="11" s="1"/>
  <c r="AT99" i="11"/>
  <c r="AU99" i="11"/>
  <c r="AW99" i="11"/>
  <c r="AN100" i="11"/>
  <c r="AO100" i="11"/>
  <c r="AP100" i="11"/>
  <c r="AQ100" i="11" s="1"/>
  <c r="AR100" i="11"/>
  <c r="AS100" i="11" s="1"/>
  <c r="AT100" i="11"/>
  <c r="AU100" i="11"/>
  <c r="AW100" i="11"/>
  <c r="AN101" i="11"/>
  <c r="AO101" i="11"/>
  <c r="AP101" i="11"/>
  <c r="AQ101" i="11" s="1"/>
  <c r="AR101" i="11"/>
  <c r="AS101" i="11" s="1"/>
  <c r="AT101" i="11"/>
  <c r="AU101" i="11"/>
  <c r="AW101" i="11"/>
  <c r="AN102" i="11"/>
  <c r="AO102" i="11"/>
  <c r="AP102" i="11"/>
  <c r="AQ102" i="11" s="1"/>
  <c r="AR102" i="11"/>
  <c r="AS102" i="11" s="1"/>
  <c r="AT102" i="11"/>
  <c r="AU102" i="11"/>
  <c r="AW102" i="11"/>
  <c r="AN103" i="11"/>
  <c r="AO103" i="11"/>
  <c r="AP103" i="11"/>
  <c r="AQ103" i="11" s="1"/>
  <c r="AR103" i="11"/>
  <c r="AS103" i="11" s="1"/>
  <c r="AT103" i="11"/>
  <c r="AU103" i="11"/>
  <c r="AW103" i="11"/>
  <c r="AN104" i="11"/>
  <c r="AO104" i="11"/>
  <c r="AP104" i="11"/>
  <c r="AQ104" i="11" s="1"/>
  <c r="AR104" i="11"/>
  <c r="AS104" i="11" s="1"/>
  <c r="AT104" i="11"/>
  <c r="AU104" i="11"/>
  <c r="AW104" i="11"/>
  <c r="AN105" i="11"/>
  <c r="AO105" i="11"/>
  <c r="AP105" i="11"/>
  <c r="AQ105" i="11" s="1"/>
  <c r="AR105" i="11"/>
  <c r="AS105" i="11" s="1"/>
  <c r="AT105" i="11"/>
  <c r="AV105" i="11" s="1"/>
  <c r="AU105" i="11"/>
  <c r="AW105" i="11"/>
  <c r="AN106" i="11"/>
  <c r="AO106" i="11"/>
  <c r="AP106" i="11"/>
  <c r="AQ106" i="11" s="1"/>
  <c r="AR106" i="11"/>
  <c r="AS106" i="11" s="1"/>
  <c r="AT106" i="11"/>
  <c r="AU106" i="11"/>
  <c r="AW106" i="11"/>
  <c r="AN107" i="11"/>
  <c r="AO107" i="11"/>
  <c r="AP107" i="11"/>
  <c r="AQ107" i="11" s="1"/>
  <c r="AR107" i="11"/>
  <c r="AS107" i="11" s="1"/>
  <c r="AT107" i="11"/>
  <c r="AU107" i="11"/>
  <c r="AW107" i="11"/>
  <c r="AN108" i="11"/>
  <c r="AO108" i="11"/>
  <c r="AP108" i="11"/>
  <c r="AQ108" i="11" s="1"/>
  <c r="AR108" i="11"/>
  <c r="AS108" i="11" s="1"/>
  <c r="AT108" i="11"/>
  <c r="AU108" i="11"/>
  <c r="AW108" i="11"/>
  <c r="AN109" i="11"/>
  <c r="AO109" i="11"/>
  <c r="AP109" i="11"/>
  <c r="AQ109" i="11" s="1"/>
  <c r="AR109" i="11"/>
  <c r="AS109" i="11" s="1"/>
  <c r="AT109" i="11"/>
  <c r="AU109" i="11"/>
  <c r="AW109" i="11"/>
  <c r="AN110" i="11"/>
  <c r="AO110" i="11"/>
  <c r="AP110" i="11"/>
  <c r="AQ110" i="11" s="1"/>
  <c r="AR110" i="11"/>
  <c r="AS110" i="11" s="1"/>
  <c r="AT110" i="11"/>
  <c r="AU110" i="11"/>
  <c r="AW110" i="11"/>
  <c r="AN111" i="11"/>
  <c r="AO111" i="11"/>
  <c r="AP111" i="11"/>
  <c r="AQ111" i="11" s="1"/>
  <c r="AR111" i="11"/>
  <c r="AS111" i="11" s="1"/>
  <c r="AT111" i="11"/>
  <c r="AU111" i="11"/>
  <c r="AW111" i="11"/>
  <c r="AN112" i="11"/>
  <c r="AO112" i="11"/>
  <c r="AP112" i="11"/>
  <c r="AQ112" i="11" s="1"/>
  <c r="AR112" i="11"/>
  <c r="AS112" i="11" s="1"/>
  <c r="AT112" i="11"/>
  <c r="AU112" i="11"/>
  <c r="AW112" i="11"/>
  <c r="AN113" i="11"/>
  <c r="AO113" i="11"/>
  <c r="AP113" i="11"/>
  <c r="AQ113" i="11" s="1"/>
  <c r="AR113" i="11"/>
  <c r="AS113" i="11" s="1"/>
  <c r="AT113" i="11"/>
  <c r="AV113" i="11" s="1"/>
  <c r="AU113" i="11"/>
  <c r="AW113" i="11"/>
  <c r="AN114" i="11"/>
  <c r="AO114" i="11"/>
  <c r="AP114" i="11"/>
  <c r="AQ114" i="11" s="1"/>
  <c r="AR114" i="11"/>
  <c r="AS114" i="11" s="1"/>
  <c r="AT114" i="11"/>
  <c r="AU114" i="11"/>
  <c r="AW114" i="11"/>
  <c r="AN115" i="11"/>
  <c r="AO115" i="11"/>
  <c r="AP115" i="11"/>
  <c r="AQ115" i="11" s="1"/>
  <c r="AR115" i="11"/>
  <c r="AS115" i="11" s="1"/>
  <c r="AT115" i="11"/>
  <c r="AU115" i="11"/>
  <c r="AW115" i="11"/>
  <c r="AN116" i="11"/>
  <c r="AO116" i="11"/>
  <c r="AP116" i="11"/>
  <c r="AQ116" i="11" s="1"/>
  <c r="AR116" i="11"/>
  <c r="AS116" i="11" s="1"/>
  <c r="AT116" i="11"/>
  <c r="AU116" i="11"/>
  <c r="AV116" i="11" s="1"/>
  <c r="AW116" i="11"/>
  <c r="AN117" i="11"/>
  <c r="AO117" i="11"/>
  <c r="AP117" i="11"/>
  <c r="AQ117" i="11" s="1"/>
  <c r="AR117" i="11"/>
  <c r="AS117" i="11" s="1"/>
  <c r="AT117" i="11"/>
  <c r="AU117" i="11"/>
  <c r="AV117" i="11" s="1"/>
  <c r="AW117" i="11"/>
  <c r="AN118" i="11"/>
  <c r="AO118" i="11"/>
  <c r="AP118" i="11"/>
  <c r="AQ118" i="11" s="1"/>
  <c r="AR118" i="11"/>
  <c r="AS118" i="11" s="1"/>
  <c r="AT118" i="11"/>
  <c r="AU118" i="11"/>
  <c r="AV118" i="11" s="1"/>
  <c r="AW118" i="11"/>
  <c r="AN119" i="11"/>
  <c r="AO119" i="11"/>
  <c r="AP119" i="11"/>
  <c r="AQ119" i="11" s="1"/>
  <c r="AR119" i="11"/>
  <c r="AS119" i="11" s="1"/>
  <c r="AT119" i="11"/>
  <c r="AU119" i="11"/>
  <c r="AW119" i="11"/>
  <c r="AN120" i="11"/>
  <c r="AO120" i="11"/>
  <c r="AP120" i="11"/>
  <c r="AQ120" i="11" s="1"/>
  <c r="AR120" i="11"/>
  <c r="AS120" i="11" s="1"/>
  <c r="AT120" i="11"/>
  <c r="AU120" i="11"/>
  <c r="AV120" i="11"/>
  <c r="AW120" i="11"/>
  <c r="AN121" i="11"/>
  <c r="AO121" i="11"/>
  <c r="AP121" i="11"/>
  <c r="AQ121" i="11" s="1"/>
  <c r="AR121" i="11"/>
  <c r="AS121" i="11" s="1"/>
  <c r="AT121" i="11"/>
  <c r="AU121" i="11"/>
  <c r="AW121" i="11"/>
  <c r="AN122" i="11"/>
  <c r="AO122" i="11"/>
  <c r="AP122" i="11"/>
  <c r="AQ122" i="11" s="1"/>
  <c r="AR122" i="11"/>
  <c r="AS122" i="11" s="1"/>
  <c r="AT122" i="11"/>
  <c r="AU122" i="11"/>
  <c r="AW122" i="11"/>
  <c r="AN123" i="11"/>
  <c r="AO123" i="11"/>
  <c r="AP123" i="11"/>
  <c r="AQ123" i="11" s="1"/>
  <c r="AR123" i="11"/>
  <c r="AS123" i="11" s="1"/>
  <c r="AT123" i="11"/>
  <c r="AU123" i="11"/>
  <c r="AW123" i="11"/>
  <c r="AN124" i="11"/>
  <c r="AO124" i="11"/>
  <c r="AP124" i="11"/>
  <c r="AQ124" i="11" s="1"/>
  <c r="AR124" i="11"/>
  <c r="AS124" i="11" s="1"/>
  <c r="AT124" i="11"/>
  <c r="AV124" i="11" s="1"/>
  <c r="AU124" i="11"/>
  <c r="AW124" i="11"/>
  <c r="AN125" i="11"/>
  <c r="AO125" i="11"/>
  <c r="AP125" i="11"/>
  <c r="AQ125" i="11" s="1"/>
  <c r="AR125" i="11"/>
  <c r="AS125" i="11" s="1"/>
  <c r="AT125" i="11"/>
  <c r="AU125" i="11"/>
  <c r="AW125" i="11"/>
  <c r="AN126" i="11"/>
  <c r="AO126" i="11"/>
  <c r="AP126" i="11"/>
  <c r="AQ126" i="11" s="1"/>
  <c r="AR126" i="11"/>
  <c r="AS126" i="11" s="1"/>
  <c r="AT126" i="11"/>
  <c r="AU126" i="11"/>
  <c r="AW126" i="11"/>
  <c r="AN127" i="11"/>
  <c r="AO127" i="11"/>
  <c r="AP127" i="11"/>
  <c r="AQ127" i="11" s="1"/>
  <c r="AR127" i="11"/>
  <c r="AS127" i="11" s="1"/>
  <c r="AT127" i="11"/>
  <c r="AU127" i="11"/>
  <c r="AW127" i="11"/>
  <c r="AN128" i="11"/>
  <c r="AO128" i="11"/>
  <c r="AP128" i="11"/>
  <c r="AQ128" i="11" s="1"/>
  <c r="AR128" i="11"/>
  <c r="AS128" i="11" s="1"/>
  <c r="AT128" i="11"/>
  <c r="AU128" i="11"/>
  <c r="AW128" i="11"/>
  <c r="AN129" i="11"/>
  <c r="AO129" i="11"/>
  <c r="AP129" i="11"/>
  <c r="AQ129" i="11" s="1"/>
  <c r="AR129" i="11"/>
  <c r="AS129" i="11" s="1"/>
  <c r="AT129" i="11"/>
  <c r="AU129" i="11"/>
  <c r="AW129" i="11"/>
  <c r="AN130" i="11"/>
  <c r="AO130" i="11"/>
  <c r="AP130" i="11"/>
  <c r="AQ130" i="11" s="1"/>
  <c r="AR130" i="11"/>
  <c r="AS130" i="11" s="1"/>
  <c r="AT130" i="11"/>
  <c r="AU130" i="11"/>
  <c r="AW130" i="11"/>
  <c r="AN131" i="11"/>
  <c r="AO131" i="11"/>
  <c r="AP131" i="11"/>
  <c r="AQ131" i="11" s="1"/>
  <c r="AR131" i="11"/>
  <c r="AS131" i="11" s="1"/>
  <c r="AT131" i="11"/>
  <c r="AU131" i="11"/>
  <c r="AW131" i="11"/>
  <c r="AN132" i="11"/>
  <c r="AO132" i="11"/>
  <c r="AP132" i="11"/>
  <c r="AQ132" i="11" s="1"/>
  <c r="AR132" i="11"/>
  <c r="AS132" i="11" s="1"/>
  <c r="AT132" i="11"/>
  <c r="AV132" i="11" s="1"/>
  <c r="AU132" i="11"/>
  <c r="AW132" i="11"/>
  <c r="AN133" i="11"/>
  <c r="AO133" i="11"/>
  <c r="AP133" i="11"/>
  <c r="AQ133" i="11" s="1"/>
  <c r="AR133" i="11"/>
  <c r="AS133" i="11" s="1"/>
  <c r="AT133" i="11"/>
  <c r="AU133" i="11"/>
  <c r="AV133" i="11" s="1"/>
  <c r="AW133" i="11"/>
  <c r="AN134" i="11"/>
  <c r="AO134" i="11"/>
  <c r="AP134" i="11"/>
  <c r="AQ134" i="11" s="1"/>
  <c r="AR134" i="11"/>
  <c r="AS134" i="11" s="1"/>
  <c r="AT134" i="11"/>
  <c r="AU134" i="11"/>
  <c r="AW134" i="11"/>
  <c r="AN135" i="11"/>
  <c r="AO135" i="11"/>
  <c r="AP135" i="11"/>
  <c r="AQ135" i="11" s="1"/>
  <c r="AR135" i="11"/>
  <c r="AS135" i="11" s="1"/>
  <c r="AT135" i="11"/>
  <c r="AU135" i="11"/>
  <c r="AW135" i="11"/>
  <c r="AN136" i="11"/>
  <c r="AO136" i="11"/>
  <c r="AP136" i="11"/>
  <c r="AQ136" i="11" s="1"/>
  <c r="AR136" i="11"/>
  <c r="AS136" i="11" s="1"/>
  <c r="AT136" i="11"/>
  <c r="AV136" i="11" s="1"/>
  <c r="AU136" i="11"/>
  <c r="AW136" i="11"/>
  <c r="AN137" i="11"/>
  <c r="AO137" i="11"/>
  <c r="AP137" i="11"/>
  <c r="AQ137" i="11" s="1"/>
  <c r="AR137" i="11"/>
  <c r="AS137" i="11" s="1"/>
  <c r="AT137" i="11"/>
  <c r="AU137" i="11"/>
  <c r="AW137" i="11"/>
  <c r="AN138" i="11"/>
  <c r="AO138" i="11"/>
  <c r="AP138" i="11"/>
  <c r="AQ138" i="11" s="1"/>
  <c r="AR138" i="11"/>
  <c r="AS138" i="11" s="1"/>
  <c r="AT138" i="11"/>
  <c r="AU138" i="11"/>
  <c r="AW138" i="11"/>
  <c r="AN139" i="11"/>
  <c r="AO139" i="11"/>
  <c r="AP139" i="11"/>
  <c r="AQ139" i="11" s="1"/>
  <c r="AR139" i="11"/>
  <c r="AS139" i="11" s="1"/>
  <c r="AT139" i="11"/>
  <c r="AU139" i="11"/>
  <c r="AW139" i="11"/>
  <c r="AN140" i="11"/>
  <c r="AO140" i="11"/>
  <c r="AP140" i="11"/>
  <c r="AQ140" i="11" s="1"/>
  <c r="AR140" i="11"/>
  <c r="AS140" i="11" s="1"/>
  <c r="AT140" i="11"/>
  <c r="AU140" i="11"/>
  <c r="AW140" i="11"/>
  <c r="AN141" i="11"/>
  <c r="AO141" i="11"/>
  <c r="AP141" i="11"/>
  <c r="AQ141" i="11"/>
  <c r="AR141" i="11"/>
  <c r="AS141" i="11" s="1"/>
  <c r="AT141" i="11"/>
  <c r="AU141" i="11"/>
  <c r="AW141" i="11"/>
  <c r="AN142" i="11"/>
  <c r="AO142" i="11"/>
  <c r="AP142" i="11"/>
  <c r="AQ142" i="11" s="1"/>
  <c r="AR142" i="11"/>
  <c r="AS142" i="11" s="1"/>
  <c r="AT142" i="11"/>
  <c r="AU142" i="11"/>
  <c r="AW142" i="11"/>
  <c r="AN143" i="11"/>
  <c r="AO143" i="11"/>
  <c r="AP143" i="11"/>
  <c r="AQ143" i="11" s="1"/>
  <c r="AR143" i="11"/>
  <c r="AS143" i="11"/>
  <c r="AT143" i="11"/>
  <c r="AU143" i="11"/>
  <c r="AW143" i="11"/>
  <c r="AN144" i="11"/>
  <c r="AO144" i="11"/>
  <c r="AP144" i="11"/>
  <c r="AQ144" i="11" s="1"/>
  <c r="AR144" i="11"/>
  <c r="AS144" i="11" s="1"/>
  <c r="AT144" i="11"/>
  <c r="AV144" i="11" s="1"/>
  <c r="AU144" i="11"/>
  <c r="AW144" i="11"/>
  <c r="AN145" i="11"/>
  <c r="AO145" i="11"/>
  <c r="AP145" i="11"/>
  <c r="AQ145" i="11" s="1"/>
  <c r="AR145" i="11"/>
  <c r="AS145" i="11" s="1"/>
  <c r="AT145" i="11"/>
  <c r="AU145" i="11"/>
  <c r="AW145" i="11"/>
  <c r="AN146" i="11"/>
  <c r="AO146" i="11"/>
  <c r="AP146" i="11"/>
  <c r="AQ146" i="11" s="1"/>
  <c r="AR146" i="11"/>
  <c r="AS146" i="11" s="1"/>
  <c r="AT146" i="11"/>
  <c r="AV146" i="11" s="1"/>
  <c r="AU146" i="11"/>
  <c r="AW146" i="11"/>
  <c r="AN147" i="11"/>
  <c r="AO147" i="11"/>
  <c r="AP147" i="11"/>
  <c r="AQ147" i="11" s="1"/>
  <c r="AR147" i="11"/>
  <c r="AS147" i="11" s="1"/>
  <c r="AT147" i="11"/>
  <c r="AU147" i="11"/>
  <c r="AW147" i="11"/>
  <c r="AN148" i="11"/>
  <c r="AO148" i="11"/>
  <c r="AP148" i="11"/>
  <c r="AQ148" i="11" s="1"/>
  <c r="AR148" i="11"/>
  <c r="AS148" i="11" s="1"/>
  <c r="AT148" i="11"/>
  <c r="AU148" i="11"/>
  <c r="AW148" i="11"/>
  <c r="AN149" i="11"/>
  <c r="AO149" i="11"/>
  <c r="AP149" i="11"/>
  <c r="AQ149" i="11"/>
  <c r="AR149" i="11"/>
  <c r="AS149" i="11" s="1"/>
  <c r="AT149" i="11"/>
  <c r="AU149" i="11"/>
  <c r="AW149" i="11"/>
  <c r="AN150" i="11"/>
  <c r="AO150" i="11"/>
  <c r="AP150" i="11"/>
  <c r="AQ150" i="11" s="1"/>
  <c r="AR150" i="11"/>
  <c r="AS150" i="11" s="1"/>
  <c r="AT150" i="11"/>
  <c r="AU150" i="11"/>
  <c r="AW150" i="11"/>
  <c r="AN151" i="11"/>
  <c r="AO151" i="11"/>
  <c r="AP151" i="11"/>
  <c r="AQ151" i="11" s="1"/>
  <c r="AR151" i="11"/>
  <c r="AS151" i="11" s="1"/>
  <c r="AT151" i="11"/>
  <c r="AV151" i="11" s="1"/>
  <c r="AU151" i="11"/>
  <c r="AW151" i="11"/>
  <c r="AN152" i="11"/>
  <c r="AO152" i="11"/>
  <c r="AP152" i="11"/>
  <c r="AQ152" i="11" s="1"/>
  <c r="AR152" i="11"/>
  <c r="AS152" i="11" s="1"/>
  <c r="AT152" i="11"/>
  <c r="AV152" i="11" s="1"/>
  <c r="AU152" i="11"/>
  <c r="AW152" i="11"/>
  <c r="AN153" i="11"/>
  <c r="AO153" i="11"/>
  <c r="AP153" i="11"/>
  <c r="AQ153" i="11" s="1"/>
  <c r="AR153" i="11"/>
  <c r="AS153" i="11" s="1"/>
  <c r="AT153" i="11"/>
  <c r="AU153" i="11"/>
  <c r="AW153" i="11"/>
  <c r="AN154" i="11"/>
  <c r="AO154" i="11"/>
  <c r="AP154" i="11"/>
  <c r="AQ154" i="11" s="1"/>
  <c r="AR154" i="11"/>
  <c r="AS154" i="11" s="1"/>
  <c r="AT154" i="11"/>
  <c r="AU154" i="11"/>
  <c r="AW154" i="11"/>
  <c r="AN155" i="11"/>
  <c r="AO155" i="11"/>
  <c r="AP155" i="11"/>
  <c r="AQ155" i="11" s="1"/>
  <c r="AR155" i="11"/>
  <c r="AS155" i="11" s="1"/>
  <c r="AT155" i="11"/>
  <c r="AU155" i="11"/>
  <c r="AW155" i="11"/>
  <c r="AN156" i="11"/>
  <c r="AO156" i="11"/>
  <c r="AP156" i="11"/>
  <c r="AQ156" i="11" s="1"/>
  <c r="AR156" i="11"/>
  <c r="AS156" i="11" s="1"/>
  <c r="AT156" i="11"/>
  <c r="AV156" i="11" s="1"/>
  <c r="AU156" i="11"/>
  <c r="AW156" i="11"/>
  <c r="AN157" i="11"/>
  <c r="AO157" i="11"/>
  <c r="AP157" i="11"/>
  <c r="AQ157" i="11" s="1"/>
  <c r="AR157" i="11"/>
  <c r="AS157" i="11" s="1"/>
  <c r="AT157" i="11"/>
  <c r="AU157" i="11"/>
  <c r="AW157" i="11"/>
  <c r="AN158" i="11"/>
  <c r="AO158" i="11"/>
  <c r="AP158" i="11"/>
  <c r="AQ158" i="11" s="1"/>
  <c r="AR158" i="11"/>
  <c r="AS158" i="11" s="1"/>
  <c r="AT158" i="11"/>
  <c r="AV158" i="11" s="1"/>
  <c r="AU158" i="11"/>
  <c r="AW158" i="11"/>
  <c r="AN159" i="11"/>
  <c r="AO159" i="11"/>
  <c r="AP159" i="11"/>
  <c r="AQ159" i="11" s="1"/>
  <c r="AR159" i="11"/>
  <c r="AS159" i="11" s="1"/>
  <c r="AT159" i="11"/>
  <c r="AU159" i="11"/>
  <c r="AV159" i="11" s="1"/>
  <c r="AW159" i="11"/>
  <c r="AN160" i="11"/>
  <c r="AO160" i="11"/>
  <c r="AP160" i="11"/>
  <c r="AQ160" i="11" s="1"/>
  <c r="AR160" i="11"/>
  <c r="AS160" i="11" s="1"/>
  <c r="AT160" i="11"/>
  <c r="AU160" i="11"/>
  <c r="AW160" i="11"/>
  <c r="AN168" i="11"/>
  <c r="AO168" i="11"/>
  <c r="AP168" i="11"/>
  <c r="AQ168" i="11" s="1"/>
  <c r="AR168" i="11"/>
  <c r="AS168" i="11" s="1"/>
  <c r="AT168" i="11"/>
  <c r="AU168" i="11"/>
  <c r="AW168" i="11"/>
  <c r="AN169" i="11"/>
  <c r="AO169" i="11"/>
  <c r="AP169" i="11"/>
  <c r="AQ169" i="11" s="1"/>
  <c r="AR169" i="11"/>
  <c r="AS169" i="11" s="1"/>
  <c r="AT169" i="11"/>
  <c r="AU169" i="11"/>
  <c r="AW169" i="11"/>
  <c r="AN170" i="11"/>
  <c r="AO170" i="11"/>
  <c r="AP170" i="11"/>
  <c r="AQ170" i="11" s="1"/>
  <c r="AR170" i="11"/>
  <c r="AS170" i="11" s="1"/>
  <c r="AT170" i="11"/>
  <c r="AU170" i="11"/>
  <c r="AV170" i="11" s="1"/>
  <c r="AW170" i="11"/>
  <c r="AN173" i="11"/>
  <c r="AO173" i="11"/>
  <c r="AP173" i="11"/>
  <c r="AQ173" i="11" s="1"/>
  <c r="AR173" i="11"/>
  <c r="AS173" i="11" s="1"/>
  <c r="AT173" i="11"/>
  <c r="AU173" i="11"/>
  <c r="AW173" i="11"/>
  <c r="AN174" i="11"/>
  <c r="AO174" i="11"/>
  <c r="AP174" i="11"/>
  <c r="AQ174" i="11" s="1"/>
  <c r="AR174" i="11"/>
  <c r="AS174" i="11" s="1"/>
  <c r="AT174" i="11"/>
  <c r="AU174" i="11"/>
  <c r="AW174" i="11"/>
  <c r="AN175" i="11"/>
  <c r="AO175" i="11"/>
  <c r="AP175" i="11"/>
  <c r="AQ175" i="11" s="1"/>
  <c r="AR175" i="11"/>
  <c r="AS175" i="11" s="1"/>
  <c r="AT175" i="11"/>
  <c r="AU175" i="11"/>
  <c r="AW175" i="11"/>
  <c r="AN176" i="11"/>
  <c r="AO176" i="11"/>
  <c r="AP176" i="11"/>
  <c r="AQ176" i="11" s="1"/>
  <c r="AR176" i="11"/>
  <c r="AS176" i="11" s="1"/>
  <c r="AT176" i="11"/>
  <c r="AU176" i="11"/>
  <c r="AW176" i="11"/>
  <c r="AN177" i="11"/>
  <c r="AO177" i="11"/>
  <c r="AP177" i="11"/>
  <c r="AQ177" i="11" s="1"/>
  <c r="AR177" i="11"/>
  <c r="AS177" i="11" s="1"/>
  <c r="AT177" i="11"/>
  <c r="AU177" i="11"/>
  <c r="AW177" i="11"/>
  <c r="AN178" i="11"/>
  <c r="AO178" i="11"/>
  <c r="AP178" i="11"/>
  <c r="AQ178" i="11" s="1"/>
  <c r="AR178" i="11"/>
  <c r="AS178" i="11" s="1"/>
  <c r="AT178" i="11"/>
  <c r="AU178" i="11"/>
  <c r="AV178" i="11" s="1"/>
  <c r="AW178" i="11"/>
  <c r="AN179" i="11"/>
  <c r="AO179" i="11"/>
  <c r="AP179" i="11"/>
  <c r="AQ179" i="11" s="1"/>
  <c r="AR179" i="11"/>
  <c r="AS179" i="11" s="1"/>
  <c r="AT179" i="11"/>
  <c r="AU179" i="11"/>
  <c r="AW179" i="11"/>
  <c r="AN180" i="11"/>
  <c r="AO180" i="11"/>
  <c r="AP180" i="11"/>
  <c r="AQ180" i="11" s="1"/>
  <c r="AR180" i="11"/>
  <c r="AS180" i="11" s="1"/>
  <c r="AT180" i="11"/>
  <c r="AU180" i="11"/>
  <c r="AW180" i="11"/>
  <c r="AN181" i="11"/>
  <c r="AO181" i="11"/>
  <c r="AP181" i="11"/>
  <c r="AQ181" i="11" s="1"/>
  <c r="AR181" i="11"/>
  <c r="AS181" i="11" s="1"/>
  <c r="AT181" i="11"/>
  <c r="AU181" i="11"/>
  <c r="AW181" i="11"/>
  <c r="AN182" i="11"/>
  <c r="AO182" i="11"/>
  <c r="AP182" i="11"/>
  <c r="AQ182" i="11" s="1"/>
  <c r="AR182" i="11"/>
  <c r="AS182" i="11" s="1"/>
  <c r="AT182" i="11"/>
  <c r="AU182" i="11"/>
  <c r="AW182" i="11"/>
  <c r="AN183" i="11"/>
  <c r="AO183" i="11"/>
  <c r="AP183" i="11"/>
  <c r="AQ183" i="11" s="1"/>
  <c r="AR183" i="11"/>
  <c r="AS183" i="11" s="1"/>
  <c r="AT183" i="11"/>
  <c r="AV183" i="11" s="1"/>
  <c r="AU183" i="11"/>
  <c r="AW183" i="11"/>
  <c r="AN184" i="11"/>
  <c r="AO184" i="11"/>
  <c r="AP184" i="11"/>
  <c r="AQ184" i="11"/>
  <c r="AR184" i="11"/>
  <c r="AS184" i="11" s="1"/>
  <c r="AT184" i="11"/>
  <c r="AV184" i="11" s="1"/>
  <c r="AU184" i="11"/>
  <c r="AW184" i="11"/>
  <c r="AN185" i="11"/>
  <c r="AO185" i="11"/>
  <c r="AP185" i="11"/>
  <c r="AQ185" i="11" s="1"/>
  <c r="AR185" i="11"/>
  <c r="AS185" i="11" s="1"/>
  <c r="AT185" i="11"/>
  <c r="AU185" i="11"/>
  <c r="AW185" i="11"/>
  <c r="AN186" i="11"/>
  <c r="AO186" i="11"/>
  <c r="AP186" i="11"/>
  <c r="AQ186" i="11" s="1"/>
  <c r="AR186" i="11"/>
  <c r="AS186" i="11" s="1"/>
  <c r="AT186" i="11"/>
  <c r="AV186" i="11" s="1"/>
  <c r="AU186" i="11"/>
  <c r="AW186" i="11"/>
  <c r="AN187" i="11"/>
  <c r="AO187" i="11"/>
  <c r="AP187" i="11"/>
  <c r="AQ187" i="11" s="1"/>
  <c r="AR187" i="11"/>
  <c r="AS187" i="11" s="1"/>
  <c r="AT187" i="11"/>
  <c r="AU187" i="11"/>
  <c r="AW187" i="11"/>
  <c r="AN188" i="11"/>
  <c r="AO188" i="11"/>
  <c r="AP188" i="11"/>
  <c r="AQ188" i="11" s="1"/>
  <c r="AR188" i="11"/>
  <c r="AS188" i="11" s="1"/>
  <c r="AT188" i="11"/>
  <c r="AU188" i="11"/>
  <c r="AW188" i="11"/>
  <c r="AN189" i="11"/>
  <c r="AO189" i="11"/>
  <c r="AP189" i="11"/>
  <c r="AQ189" i="11"/>
  <c r="AR189" i="11"/>
  <c r="AS189" i="11" s="1"/>
  <c r="AT189" i="11"/>
  <c r="AU189" i="11"/>
  <c r="AW189" i="11"/>
  <c r="AN190" i="11"/>
  <c r="AO190" i="11"/>
  <c r="AP190" i="11"/>
  <c r="AQ190" i="11" s="1"/>
  <c r="AR190" i="11"/>
  <c r="AS190" i="11" s="1"/>
  <c r="AT190" i="11"/>
  <c r="AU190" i="11"/>
  <c r="AW190" i="11"/>
  <c r="AN191" i="11"/>
  <c r="AO191" i="11"/>
  <c r="AP191" i="11"/>
  <c r="AQ191" i="11" s="1"/>
  <c r="AR191" i="11"/>
  <c r="AS191" i="11"/>
  <c r="AT191" i="11"/>
  <c r="AU191" i="11"/>
  <c r="AW191" i="11"/>
  <c r="AN192" i="11"/>
  <c r="AO192" i="11"/>
  <c r="AP192" i="11"/>
  <c r="AQ192" i="11" s="1"/>
  <c r="AR192" i="11"/>
  <c r="AS192" i="11" s="1"/>
  <c r="AT192" i="11"/>
  <c r="AU192" i="11"/>
  <c r="AW192" i="11"/>
  <c r="AN193" i="11"/>
  <c r="AO193" i="11"/>
  <c r="AP193" i="11"/>
  <c r="AQ193" i="11" s="1"/>
  <c r="AR193" i="11"/>
  <c r="AS193" i="11" s="1"/>
  <c r="AT193" i="11"/>
  <c r="AU193" i="11"/>
  <c r="AW193" i="11"/>
  <c r="AN194" i="11"/>
  <c r="AO194" i="11"/>
  <c r="AP194" i="11"/>
  <c r="AQ194" i="11" s="1"/>
  <c r="AR194" i="11"/>
  <c r="AS194" i="11" s="1"/>
  <c r="AT194" i="11"/>
  <c r="AV194" i="11" s="1"/>
  <c r="AU194" i="11"/>
  <c r="AW194" i="11"/>
  <c r="AN195" i="11"/>
  <c r="AO195" i="11"/>
  <c r="AP195" i="11"/>
  <c r="AQ195" i="11" s="1"/>
  <c r="AR195" i="11"/>
  <c r="AS195" i="11" s="1"/>
  <c r="AT195" i="11"/>
  <c r="AU195" i="11"/>
  <c r="AW195" i="11"/>
  <c r="AN196" i="11"/>
  <c r="AO196" i="11"/>
  <c r="AP196" i="11"/>
  <c r="AQ196" i="11" s="1"/>
  <c r="AR196" i="11"/>
  <c r="AS196" i="11" s="1"/>
  <c r="AT196" i="11"/>
  <c r="AV196" i="11" s="1"/>
  <c r="AU196" i="11"/>
  <c r="AW196" i="11"/>
  <c r="AN197" i="11"/>
  <c r="AO197" i="11"/>
  <c r="AP197" i="11"/>
  <c r="AQ197" i="11" s="1"/>
  <c r="AR197" i="11"/>
  <c r="AS197" i="11" s="1"/>
  <c r="AT197" i="11"/>
  <c r="AU197" i="11"/>
  <c r="AW197" i="11"/>
  <c r="AN198" i="11"/>
  <c r="AO198" i="11"/>
  <c r="AP198" i="11"/>
  <c r="AQ198" i="11" s="1"/>
  <c r="AR198" i="11"/>
  <c r="AS198" i="11" s="1"/>
  <c r="AT198" i="11"/>
  <c r="AV198" i="11" s="1"/>
  <c r="AU198" i="11"/>
  <c r="AW198" i="11"/>
  <c r="AN199" i="11"/>
  <c r="AO199" i="11"/>
  <c r="AP199" i="11"/>
  <c r="AQ199" i="11" s="1"/>
  <c r="AR199" i="11"/>
  <c r="AS199" i="11" s="1"/>
  <c r="AT199" i="11"/>
  <c r="AU199" i="11"/>
  <c r="AW199" i="11"/>
  <c r="AN200" i="11"/>
  <c r="AO200" i="11"/>
  <c r="AP200" i="11"/>
  <c r="AQ200" i="11" s="1"/>
  <c r="AR200" i="11"/>
  <c r="AS200" i="11" s="1"/>
  <c r="AT200" i="11"/>
  <c r="AU200" i="11"/>
  <c r="AW200" i="11"/>
  <c r="AN201" i="11"/>
  <c r="AO201" i="11"/>
  <c r="AP201" i="11"/>
  <c r="AQ201" i="11" s="1"/>
  <c r="AR201" i="11"/>
  <c r="AS201" i="11" s="1"/>
  <c r="AT201" i="11"/>
  <c r="AU201" i="11"/>
  <c r="AW201" i="11"/>
  <c r="AN202" i="11"/>
  <c r="AO202" i="11"/>
  <c r="AP202" i="11"/>
  <c r="AQ202" i="11" s="1"/>
  <c r="AR202" i="11"/>
  <c r="AS202" i="11" s="1"/>
  <c r="AT202" i="11"/>
  <c r="AU202" i="11"/>
  <c r="AW202" i="11"/>
  <c r="AN205" i="11"/>
  <c r="AO205" i="11"/>
  <c r="AP205" i="11"/>
  <c r="AQ205" i="11" s="1"/>
  <c r="AR205" i="11"/>
  <c r="AS205" i="11" s="1"/>
  <c r="AT205" i="11"/>
  <c r="AU205" i="11"/>
  <c r="AW205" i="11"/>
  <c r="AN206" i="11"/>
  <c r="AO206" i="11"/>
  <c r="AP206" i="11"/>
  <c r="AQ206" i="11" s="1"/>
  <c r="AR206" i="11"/>
  <c r="AS206" i="11" s="1"/>
  <c r="AT206" i="11"/>
  <c r="AU206" i="11"/>
  <c r="AW206" i="11"/>
  <c r="AN207" i="11"/>
  <c r="AO207" i="11"/>
  <c r="AP207" i="11"/>
  <c r="AQ207" i="11" s="1"/>
  <c r="AR207" i="11"/>
  <c r="AS207" i="11" s="1"/>
  <c r="AT207" i="11"/>
  <c r="AU207" i="11"/>
  <c r="AW207" i="11"/>
  <c r="AN208" i="11"/>
  <c r="AO208" i="11"/>
  <c r="AP208" i="11"/>
  <c r="AQ208" i="11" s="1"/>
  <c r="AR208" i="11"/>
  <c r="AS208" i="11" s="1"/>
  <c r="AT208" i="11"/>
  <c r="AU208" i="11"/>
  <c r="AW208" i="11"/>
  <c r="AN209" i="11"/>
  <c r="AO209" i="11"/>
  <c r="AP209" i="11"/>
  <c r="AQ209" i="11" s="1"/>
  <c r="AR209" i="11"/>
  <c r="AS209" i="11" s="1"/>
  <c r="AT209" i="11"/>
  <c r="AV209" i="11" s="1"/>
  <c r="AU209" i="11"/>
  <c r="AW209" i="11"/>
  <c r="AN210" i="11"/>
  <c r="AO210" i="11"/>
  <c r="AP210" i="11"/>
  <c r="AQ210" i="11" s="1"/>
  <c r="AR210" i="11"/>
  <c r="AS210" i="11" s="1"/>
  <c r="AT210" i="11"/>
  <c r="AU210" i="11"/>
  <c r="AW210" i="11"/>
  <c r="AN211" i="11"/>
  <c r="AO211" i="11"/>
  <c r="AP211" i="11"/>
  <c r="AQ211" i="11" s="1"/>
  <c r="AR211" i="11"/>
  <c r="AS211" i="11" s="1"/>
  <c r="AT211" i="11"/>
  <c r="AU211" i="11"/>
  <c r="AW211" i="11"/>
  <c r="AN212" i="11"/>
  <c r="AO212" i="11"/>
  <c r="AP212" i="11"/>
  <c r="AQ212" i="11" s="1"/>
  <c r="AR212" i="11"/>
  <c r="AS212" i="11" s="1"/>
  <c r="AT212" i="11"/>
  <c r="AU212" i="11"/>
  <c r="AW212" i="11"/>
  <c r="AN213" i="11"/>
  <c r="AO213" i="11"/>
  <c r="AP213" i="11"/>
  <c r="AQ213" i="11" s="1"/>
  <c r="AR213" i="11"/>
  <c r="AS213" i="11" s="1"/>
  <c r="AT213" i="11"/>
  <c r="AU213" i="11"/>
  <c r="AW213" i="11"/>
  <c r="AN214" i="11"/>
  <c r="AO214" i="11"/>
  <c r="AP214" i="11"/>
  <c r="AQ214" i="11" s="1"/>
  <c r="AR214" i="11"/>
  <c r="AS214" i="11" s="1"/>
  <c r="AT214" i="11"/>
  <c r="AU214" i="11"/>
  <c r="AW214" i="11"/>
  <c r="AN215" i="11"/>
  <c r="AO215" i="11"/>
  <c r="AP215" i="11"/>
  <c r="AQ215" i="11" s="1"/>
  <c r="AR215" i="11"/>
  <c r="AS215" i="11" s="1"/>
  <c r="AT215" i="11"/>
  <c r="AV215" i="11" s="1"/>
  <c r="AU215" i="11"/>
  <c r="AW215" i="11"/>
  <c r="AN216" i="11"/>
  <c r="AO216" i="11"/>
  <c r="AP216" i="11"/>
  <c r="AQ216" i="11" s="1"/>
  <c r="AR216" i="11"/>
  <c r="AS216" i="11" s="1"/>
  <c r="AT216" i="11"/>
  <c r="AU216" i="11"/>
  <c r="AW216" i="11"/>
  <c r="AN217" i="11"/>
  <c r="AO217" i="11"/>
  <c r="AP217" i="11"/>
  <c r="AQ217" i="11" s="1"/>
  <c r="AR217" i="11"/>
  <c r="AS217" i="11" s="1"/>
  <c r="AT217" i="11"/>
  <c r="AU217" i="11"/>
  <c r="AW217" i="11"/>
  <c r="AN218" i="11"/>
  <c r="AO218" i="11"/>
  <c r="AP218" i="11"/>
  <c r="AQ218" i="11" s="1"/>
  <c r="AR218" i="11"/>
  <c r="AS218" i="11" s="1"/>
  <c r="AT218" i="11"/>
  <c r="AU218" i="11"/>
  <c r="AV218" i="11" s="1"/>
  <c r="AW218" i="11"/>
  <c r="AN219" i="11"/>
  <c r="AO219" i="11"/>
  <c r="AP219" i="11"/>
  <c r="AQ219" i="11" s="1"/>
  <c r="AR219" i="11"/>
  <c r="AS219" i="11" s="1"/>
  <c r="AT219" i="11"/>
  <c r="AU219" i="11"/>
  <c r="AW219" i="11"/>
  <c r="AN220" i="11"/>
  <c r="AO220" i="11"/>
  <c r="AP220" i="11"/>
  <c r="AQ220" i="11" s="1"/>
  <c r="AR220" i="11"/>
  <c r="AS220" i="11" s="1"/>
  <c r="AT220" i="11"/>
  <c r="AU220" i="11"/>
  <c r="AW220" i="11"/>
  <c r="AN221" i="11"/>
  <c r="AO221" i="11"/>
  <c r="AP221" i="11"/>
  <c r="AQ221" i="11" s="1"/>
  <c r="AR221" i="11"/>
  <c r="AS221" i="11" s="1"/>
  <c r="AT221" i="11"/>
  <c r="AU221" i="11"/>
  <c r="AW221" i="11"/>
  <c r="AN222" i="11"/>
  <c r="AO222" i="11"/>
  <c r="AP222" i="11"/>
  <c r="AQ222" i="11" s="1"/>
  <c r="AR222" i="11"/>
  <c r="AS222" i="11" s="1"/>
  <c r="AT222" i="11"/>
  <c r="AU222" i="11"/>
  <c r="AW222" i="11"/>
  <c r="AN223" i="11"/>
  <c r="AO223" i="11"/>
  <c r="AP223" i="11"/>
  <c r="AQ223" i="11" s="1"/>
  <c r="AR223" i="11"/>
  <c r="AS223" i="11" s="1"/>
  <c r="AT223" i="11"/>
  <c r="AU223" i="11"/>
  <c r="AW223" i="11"/>
  <c r="AN224" i="11"/>
  <c r="AO224" i="11"/>
  <c r="AP224" i="11"/>
  <c r="AQ224" i="11" s="1"/>
  <c r="AR224" i="11"/>
  <c r="AS224" i="11" s="1"/>
  <c r="AT224" i="11"/>
  <c r="AU224" i="11"/>
  <c r="AW224" i="11"/>
  <c r="AN225" i="11"/>
  <c r="AO225" i="11"/>
  <c r="AP225" i="11"/>
  <c r="AQ225" i="11" s="1"/>
  <c r="AR225" i="11"/>
  <c r="AS225" i="11" s="1"/>
  <c r="AT225" i="11"/>
  <c r="AU225" i="11"/>
  <c r="AW225" i="11"/>
  <c r="AN228" i="11"/>
  <c r="AO228" i="11"/>
  <c r="AP228" i="11"/>
  <c r="AQ228" i="11" s="1"/>
  <c r="AR228" i="11"/>
  <c r="AS228" i="11" s="1"/>
  <c r="AT228" i="11"/>
  <c r="AV228" i="11" s="1"/>
  <c r="AU228" i="11"/>
  <c r="AW228" i="11"/>
  <c r="AN229" i="11"/>
  <c r="AO229" i="11"/>
  <c r="AP229" i="11"/>
  <c r="AQ229" i="11" s="1"/>
  <c r="AR229" i="11"/>
  <c r="AS229" i="11" s="1"/>
  <c r="AT229" i="11"/>
  <c r="AU229" i="11"/>
  <c r="AW229" i="11"/>
  <c r="AN230" i="11"/>
  <c r="AO230" i="11"/>
  <c r="AP230" i="11"/>
  <c r="AQ230" i="11" s="1"/>
  <c r="AR230" i="11"/>
  <c r="AS230" i="11" s="1"/>
  <c r="AT230" i="11"/>
  <c r="AU230" i="11"/>
  <c r="AV230" i="11"/>
  <c r="AW230" i="11"/>
  <c r="AN231" i="11"/>
  <c r="AO231" i="11"/>
  <c r="AP231" i="11"/>
  <c r="AQ231" i="11" s="1"/>
  <c r="AR231" i="11"/>
  <c r="AS231" i="11" s="1"/>
  <c r="AT231" i="11"/>
  <c r="AU231" i="11"/>
  <c r="AW231" i="11"/>
  <c r="AN232" i="11"/>
  <c r="AO232" i="11"/>
  <c r="AP232" i="11"/>
  <c r="AQ232" i="11" s="1"/>
  <c r="AR232" i="11"/>
  <c r="AS232" i="11" s="1"/>
  <c r="AT232" i="11"/>
  <c r="AU232" i="11"/>
  <c r="AW232" i="11"/>
  <c r="AN233" i="11"/>
  <c r="AO233" i="11"/>
  <c r="AP233" i="11"/>
  <c r="AQ233" i="11" s="1"/>
  <c r="AR233" i="11"/>
  <c r="AS233" i="11" s="1"/>
  <c r="AT233" i="11"/>
  <c r="AU233" i="11"/>
  <c r="AW233" i="11"/>
  <c r="AN234" i="11"/>
  <c r="AO234" i="11"/>
  <c r="AP234" i="11"/>
  <c r="AQ234" i="11" s="1"/>
  <c r="AR234" i="11"/>
  <c r="AS234" i="11" s="1"/>
  <c r="AT234" i="11"/>
  <c r="AU234" i="11"/>
  <c r="AW234" i="11"/>
  <c r="AN235" i="11"/>
  <c r="AO235" i="11"/>
  <c r="AP235" i="11"/>
  <c r="AQ235" i="11" s="1"/>
  <c r="AR235" i="11"/>
  <c r="AS235" i="11" s="1"/>
  <c r="AT235" i="11"/>
  <c r="AU235" i="11"/>
  <c r="AW235" i="11"/>
  <c r="AN236" i="11"/>
  <c r="AO236" i="11"/>
  <c r="AP236" i="11"/>
  <c r="AQ236" i="11" s="1"/>
  <c r="AR236" i="11"/>
  <c r="AS236" i="11" s="1"/>
  <c r="AT236" i="11"/>
  <c r="AU236" i="11"/>
  <c r="AW236" i="11"/>
  <c r="AN237" i="11"/>
  <c r="AO237" i="11"/>
  <c r="AP237" i="11"/>
  <c r="AQ237" i="11" s="1"/>
  <c r="AR237" i="11"/>
  <c r="AS237" i="11" s="1"/>
  <c r="AT237" i="11"/>
  <c r="AU237" i="11"/>
  <c r="AW237" i="11"/>
  <c r="AN238" i="11"/>
  <c r="AO238" i="11"/>
  <c r="AP238" i="11"/>
  <c r="AQ238" i="11" s="1"/>
  <c r="AR238" i="11"/>
  <c r="AS238" i="11" s="1"/>
  <c r="AT238" i="11"/>
  <c r="AV238" i="11" s="1"/>
  <c r="AU238" i="11"/>
  <c r="AW238" i="11"/>
  <c r="AN239" i="11"/>
  <c r="AO239" i="11"/>
  <c r="AP239" i="11"/>
  <c r="AQ239" i="11" s="1"/>
  <c r="AR239" i="11"/>
  <c r="AS239" i="11" s="1"/>
  <c r="AT239" i="11"/>
  <c r="AU239" i="11"/>
  <c r="AV239" i="11" s="1"/>
  <c r="AW239" i="11"/>
  <c r="AN240" i="11"/>
  <c r="AO240" i="11"/>
  <c r="AP240" i="11"/>
  <c r="AQ240" i="11" s="1"/>
  <c r="AR240" i="11"/>
  <c r="AS240" i="11" s="1"/>
  <c r="AT240" i="11"/>
  <c r="AU240" i="11"/>
  <c r="AW240" i="11"/>
  <c r="AN241" i="11"/>
  <c r="AO241" i="11"/>
  <c r="AP241" i="11"/>
  <c r="AQ241" i="11" s="1"/>
  <c r="AR241" i="11"/>
  <c r="AS241" i="11" s="1"/>
  <c r="AT241" i="11"/>
  <c r="AU241" i="11"/>
  <c r="AW241" i="11"/>
  <c r="AN242" i="11"/>
  <c r="AO242" i="11"/>
  <c r="AP242" i="11"/>
  <c r="AQ242" i="11" s="1"/>
  <c r="AR242" i="11"/>
  <c r="AS242" i="11" s="1"/>
  <c r="AT242" i="11"/>
  <c r="AU242" i="11"/>
  <c r="AW242" i="11"/>
  <c r="AN243" i="11"/>
  <c r="AO243" i="11"/>
  <c r="AP243" i="11"/>
  <c r="AQ243" i="11" s="1"/>
  <c r="AR243" i="11"/>
  <c r="AS243" i="11" s="1"/>
  <c r="AT243" i="11"/>
  <c r="AU243" i="11"/>
  <c r="AW243" i="11"/>
  <c r="AN244" i="11"/>
  <c r="AO244" i="11"/>
  <c r="AP244" i="11"/>
  <c r="AQ244" i="11" s="1"/>
  <c r="AR244" i="11"/>
  <c r="AS244" i="11" s="1"/>
  <c r="AT244" i="11"/>
  <c r="AU244" i="11"/>
  <c r="AW244" i="11"/>
  <c r="AN245" i="11"/>
  <c r="AO245" i="11"/>
  <c r="AP245" i="11"/>
  <c r="AQ245" i="11" s="1"/>
  <c r="AR245" i="11"/>
  <c r="AS245" i="11" s="1"/>
  <c r="AT245" i="11"/>
  <c r="AU245" i="11"/>
  <c r="AW245" i="11"/>
  <c r="AN246" i="11"/>
  <c r="AO246" i="11"/>
  <c r="AP246" i="11"/>
  <c r="AQ246" i="11" s="1"/>
  <c r="AR246" i="11"/>
  <c r="AS246" i="11" s="1"/>
  <c r="AT246" i="11"/>
  <c r="AU246" i="11"/>
  <c r="AW246" i="11"/>
  <c r="AN247" i="11"/>
  <c r="AO247" i="11"/>
  <c r="AP247" i="11"/>
  <c r="AQ247" i="11" s="1"/>
  <c r="AR247" i="11"/>
  <c r="AS247" i="11" s="1"/>
  <c r="AT247" i="11"/>
  <c r="AV247" i="11" s="1"/>
  <c r="AU247" i="11"/>
  <c r="AW247" i="11"/>
  <c r="AN248" i="11"/>
  <c r="AO248" i="11"/>
  <c r="AP248" i="11"/>
  <c r="AQ248" i="11" s="1"/>
  <c r="AR248" i="11"/>
  <c r="AS248" i="11" s="1"/>
  <c r="AT248" i="11"/>
  <c r="AU248" i="11"/>
  <c r="AW248" i="11"/>
  <c r="AN249" i="11"/>
  <c r="AO249" i="11"/>
  <c r="AP249" i="11"/>
  <c r="AQ249" i="11" s="1"/>
  <c r="AR249" i="11"/>
  <c r="AS249" i="11" s="1"/>
  <c r="AT249" i="11"/>
  <c r="AU249" i="11"/>
  <c r="AW249" i="11"/>
  <c r="AN250" i="11"/>
  <c r="AO250" i="11"/>
  <c r="AP250" i="11"/>
  <c r="AQ250" i="11" s="1"/>
  <c r="AR250" i="11"/>
  <c r="AS250" i="11" s="1"/>
  <c r="AT250" i="11"/>
  <c r="AU250" i="11"/>
  <c r="AW250" i="11"/>
  <c r="AN251" i="11"/>
  <c r="AO251" i="11"/>
  <c r="AP251" i="11"/>
  <c r="AQ251" i="11" s="1"/>
  <c r="AR251" i="11"/>
  <c r="AS251" i="11" s="1"/>
  <c r="AT251" i="11"/>
  <c r="AU251" i="11"/>
  <c r="AW251" i="11"/>
  <c r="AN252" i="11"/>
  <c r="AO252" i="11"/>
  <c r="AP252" i="11"/>
  <c r="AQ252" i="11"/>
  <c r="AR252" i="11"/>
  <c r="AS252" i="11" s="1"/>
  <c r="AT252" i="11"/>
  <c r="AU252" i="11"/>
  <c r="AW252" i="11"/>
  <c r="AN253" i="11"/>
  <c r="AO253" i="11"/>
  <c r="AP253" i="11"/>
  <c r="AQ253" i="11"/>
  <c r="AR253" i="11"/>
  <c r="AS253" i="11" s="1"/>
  <c r="AT253" i="11"/>
  <c r="AU253" i="11"/>
  <c r="AW253" i="11"/>
  <c r="AN254" i="11"/>
  <c r="AO254" i="11"/>
  <c r="AP254" i="11"/>
  <c r="AQ254" i="11" s="1"/>
  <c r="AR254" i="11"/>
  <c r="AS254" i="11" s="1"/>
  <c r="AT254" i="11"/>
  <c r="AU254" i="11"/>
  <c r="AW254" i="11"/>
  <c r="AN255" i="11"/>
  <c r="AO255" i="11"/>
  <c r="AP255" i="11"/>
  <c r="AQ255" i="11" s="1"/>
  <c r="AR255" i="11"/>
  <c r="AS255" i="11"/>
  <c r="AT255" i="11"/>
  <c r="AV255" i="11" s="1"/>
  <c r="AU255" i="11"/>
  <c r="AW255" i="11"/>
  <c r="AN256" i="11"/>
  <c r="AO256" i="11"/>
  <c r="AP256" i="11"/>
  <c r="AQ256" i="11"/>
  <c r="AR256" i="11"/>
  <c r="AS256" i="11" s="1"/>
  <c r="AT256" i="11"/>
  <c r="AU256" i="11"/>
  <c r="AW256" i="11"/>
  <c r="AN257" i="11"/>
  <c r="AO257" i="11"/>
  <c r="AP257" i="11"/>
  <c r="AQ257" i="11"/>
  <c r="AR257" i="11"/>
  <c r="AS257" i="11" s="1"/>
  <c r="AT257" i="11"/>
  <c r="AU257" i="11"/>
  <c r="AW257" i="11"/>
  <c r="AN258" i="11"/>
  <c r="AO258" i="11"/>
  <c r="AP258" i="11"/>
  <c r="AQ258" i="11" s="1"/>
  <c r="AR258" i="11"/>
  <c r="AS258" i="11" s="1"/>
  <c r="AT258" i="11"/>
  <c r="AU258" i="11"/>
  <c r="AW258" i="11"/>
  <c r="AN259" i="11"/>
  <c r="AO259" i="11"/>
  <c r="AP259" i="11"/>
  <c r="AQ259" i="11" s="1"/>
  <c r="AR259" i="11"/>
  <c r="AS259" i="11"/>
  <c r="AT259" i="11"/>
  <c r="AU259" i="11"/>
  <c r="AW259" i="11"/>
  <c r="AN260" i="11"/>
  <c r="AO260" i="11"/>
  <c r="AP260" i="11"/>
  <c r="AQ260" i="11" s="1"/>
  <c r="AR260" i="11"/>
  <c r="AS260" i="11" s="1"/>
  <c r="AT260" i="11"/>
  <c r="AV260" i="11" s="1"/>
  <c r="AU260" i="11"/>
  <c r="AW260" i="11"/>
  <c r="AN261" i="11"/>
  <c r="AO261" i="11"/>
  <c r="AP261" i="11"/>
  <c r="AQ261" i="11" s="1"/>
  <c r="AR261" i="11"/>
  <c r="AS261" i="11" s="1"/>
  <c r="AT261" i="11"/>
  <c r="AU261" i="11"/>
  <c r="AW261" i="11"/>
  <c r="AN262" i="11"/>
  <c r="AO262" i="11"/>
  <c r="AP262" i="11"/>
  <c r="AQ262" i="11" s="1"/>
  <c r="AR262" i="11"/>
  <c r="AS262" i="11" s="1"/>
  <c r="AT262" i="11"/>
  <c r="AU262" i="11"/>
  <c r="AW262" i="11"/>
  <c r="AN264" i="11"/>
  <c r="AO264" i="11"/>
  <c r="AP264" i="11"/>
  <c r="AQ264" i="11" s="1"/>
  <c r="AR264" i="11"/>
  <c r="AS264" i="11" s="1"/>
  <c r="AT264" i="11"/>
  <c r="AU264" i="11"/>
  <c r="AW264" i="11"/>
  <c r="AN265" i="11"/>
  <c r="AO265" i="11"/>
  <c r="AP265" i="11"/>
  <c r="AQ265" i="11"/>
  <c r="AR265" i="11"/>
  <c r="AS265" i="11" s="1"/>
  <c r="AT265" i="11"/>
  <c r="AU265" i="11"/>
  <c r="AW265" i="11"/>
  <c r="AN266" i="11"/>
  <c r="AO266" i="11"/>
  <c r="AP266" i="11"/>
  <c r="AQ266" i="11" s="1"/>
  <c r="AR266" i="11"/>
  <c r="AS266" i="11" s="1"/>
  <c r="AT266" i="11"/>
  <c r="AU266" i="11"/>
  <c r="AW266" i="11"/>
  <c r="AN267" i="11"/>
  <c r="AO267" i="11"/>
  <c r="AP267" i="11"/>
  <c r="AQ267" i="11" s="1"/>
  <c r="AR267" i="11"/>
  <c r="AS267" i="11"/>
  <c r="AT267" i="11"/>
  <c r="AU267" i="11"/>
  <c r="AW267" i="11"/>
  <c r="AN268" i="11"/>
  <c r="AO268" i="11"/>
  <c r="AP268" i="11"/>
  <c r="AQ268" i="11" s="1"/>
  <c r="AR268" i="11"/>
  <c r="AS268" i="11" s="1"/>
  <c r="AT268" i="11"/>
  <c r="AV268" i="11" s="1"/>
  <c r="AU268" i="11"/>
  <c r="AW268" i="11"/>
  <c r="AN269" i="11"/>
  <c r="AO269" i="11"/>
  <c r="AP269" i="11"/>
  <c r="AQ269" i="11" s="1"/>
  <c r="AR269" i="11"/>
  <c r="AS269" i="11" s="1"/>
  <c r="AT269" i="11"/>
  <c r="AU269" i="11"/>
  <c r="AW269" i="11"/>
  <c r="AN270" i="11"/>
  <c r="AO270" i="11"/>
  <c r="AP270" i="11"/>
  <c r="AQ270" i="11" s="1"/>
  <c r="AR270" i="11"/>
  <c r="AS270" i="11" s="1"/>
  <c r="AT270" i="11"/>
  <c r="AU270" i="11"/>
  <c r="AW270" i="11"/>
  <c r="AN271" i="11"/>
  <c r="AO271" i="11"/>
  <c r="AP271" i="11"/>
  <c r="AQ271" i="11"/>
  <c r="AR271" i="11"/>
  <c r="AS271" i="11"/>
  <c r="AT271" i="11"/>
  <c r="AU271" i="11"/>
  <c r="AW271" i="11"/>
  <c r="AN272" i="11"/>
  <c r="AO272" i="11"/>
  <c r="AP272" i="11"/>
  <c r="AQ272" i="11" s="1"/>
  <c r="AR272" i="11"/>
  <c r="AS272" i="11" s="1"/>
  <c r="AT272" i="11"/>
  <c r="AU272" i="11"/>
  <c r="AW272" i="11"/>
  <c r="AN273" i="11"/>
  <c r="AO273" i="11"/>
  <c r="AP273" i="11"/>
  <c r="AQ273" i="11"/>
  <c r="AR273" i="11"/>
  <c r="AS273" i="11" s="1"/>
  <c r="AT273" i="11"/>
  <c r="AU273" i="11"/>
  <c r="AW273" i="11"/>
  <c r="AN274" i="11"/>
  <c r="AO274" i="11"/>
  <c r="AP274" i="11"/>
  <c r="AQ274" i="11" s="1"/>
  <c r="AR274" i="11"/>
  <c r="AS274" i="11" s="1"/>
  <c r="AT274" i="11"/>
  <c r="AU274" i="11"/>
  <c r="AW274" i="11"/>
  <c r="AN275" i="11"/>
  <c r="AO275" i="11"/>
  <c r="AP275" i="11"/>
  <c r="AQ275" i="11" s="1"/>
  <c r="AR275" i="11"/>
  <c r="AS275" i="11" s="1"/>
  <c r="AT275" i="11"/>
  <c r="AU275" i="11"/>
  <c r="AW275" i="11"/>
  <c r="AN276" i="11"/>
  <c r="AO276" i="11"/>
  <c r="AP276" i="11"/>
  <c r="AQ276" i="11" s="1"/>
  <c r="AR276" i="11"/>
  <c r="AS276" i="11" s="1"/>
  <c r="AT276" i="11"/>
  <c r="AU276" i="11"/>
  <c r="AW276" i="11"/>
  <c r="AN277" i="11"/>
  <c r="AO277" i="11"/>
  <c r="AP277" i="11"/>
  <c r="AQ277" i="11" s="1"/>
  <c r="AR277" i="11"/>
  <c r="AS277" i="11" s="1"/>
  <c r="AT277" i="11"/>
  <c r="AU277" i="11"/>
  <c r="AW277" i="11"/>
  <c r="AN278" i="11"/>
  <c r="AO278" i="11"/>
  <c r="AP278" i="11"/>
  <c r="AQ278" i="11" s="1"/>
  <c r="AR278" i="11"/>
  <c r="AS278" i="11" s="1"/>
  <c r="AT278" i="11"/>
  <c r="AU278" i="11"/>
  <c r="AW278" i="11"/>
  <c r="AN279" i="11"/>
  <c r="AO279" i="11"/>
  <c r="AP279" i="11"/>
  <c r="AQ279" i="11" s="1"/>
  <c r="AR279" i="11"/>
  <c r="AS279" i="11" s="1"/>
  <c r="AT279" i="11"/>
  <c r="AU279" i="11"/>
  <c r="AW279" i="11"/>
  <c r="AN281" i="11"/>
  <c r="AO281" i="11"/>
  <c r="AP281" i="11"/>
  <c r="AQ281" i="11" s="1"/>
  <c r="AR281" i="11"/>
  <c r="AS281" i="11" s="1"/>
  <c r="AT281" i="11"/>
  <c r="AU281" i="11"/>
  <c r="AW281" i="11"/>
  <c r="AN282" i="11"/>
  <c r="AO282" i="11"/>
  <c r="AP282" i="11"/>
  <c r="AQ282" i="11" s="1"/>
  <c r="AR282" i="11"/>
  <c r="AS282" i="11" s="1"/>
  <c r="AT282" i="11"/>
  <c r="AU282" i="11"/>
  <c r="AW282" i="11"/>
  <c r="AN283" i="11"/>
  <c r="AO283" i="11"/>
  <c r="AP283" i="11"/>
  <c r="AQ283" i="11"/>
  <c r="AR283" i="11"/>
  <c r="AS283" i="11" s="1"/>
  <c r="AT283" i="11"/>
  <c r="AV283" i="11" s="1"/>
  <c r="AU283" i="11"/>
  <c r="AW283" i="11"/>
  <c r="AN284" i="11"/>
  <c r="AO284" i="11"/>
  <c r="AP284" i="11"/>
  <c r="AQ284" i="11" s="1"/>
  <c r="AR284" i="11"/>
  <c r="AS284" i="11" s="1"/>
  <c r="AT284" i="11"/>
  <c r="AU284" i="11"/>
  <c r="AW284" i="11"/>
  <c r="AN285" i="11"/>
  <c r="AO285" i="11"/>
  <c r="AP285" i="11"/>
  <c r="AQ285" i="11" s="1"/>
  <c r="AR285" i="11"/>
  <c r="AS285" i="11" s="1"/>
  <c r="AT285" i="11"/>
  <c r="AU285" i="11"/>
  <c r="AW285" i="11"/>
  <c r="AN286" i="11"/>
  <c r="AO286" i="11"/>
  <c r="AP286" i="11"/>
  <c r="AQ286" i="11" s="1"/>
  <c r="AR286" i="11"/>
  <c r="AS286" i="11" s="1"/>
  <c r="AT286" i="11"/>
  <c r="AU286" i="11"/>
  <c r="AW286" i="11"/>
  <c r="AN287" i="11"/>
  <c r="AO287" i="11"/>
  <c r="AP287" i="11"/>
  <c r="AQ287" i="11" s="1"/>
  <c r="AR287" i="11"/>
  <c r="AS287" i="11" s="1"/>
  <c r="AT287" i="11"/>
  <c r="AU287" i="11"/>
  <c r="AW287" i="11"/>
  <c r="AN288" i="11"/>
  <c r="AO288" i="11"/>
  <c r="AP288" i="11"/>
  <c r="AQ288" i="11" s="1"/>
  <c r="AR288" i="11"/>
  <c r="AS288" i="11" s="1"/>
  <c r="AT288" i="11"/>
  <c r="AU288" i="11"/>
  <c r="AW288" i="11"/>
  <c r="AN289" i="11"/>
  <c r="AO289" i="11"/>
  <c r="AP289" i="11"/>
  <c r="AQ289" i="11" s="1"/>
  <c r="AR289" i="11"/>
  <c r="AS289" i="11" s="1"/>
  <c r="AT289" i="11"/>
  <c r="AV289" i="11" s="1"/>
  <c r="AU289" i="11"/>
  <c r="AW289" i="11"/>
  <c r="AN290" i="11"/>
  <c r="AO290" i="11"/>
  <c r="AP290" i="11"/>
  <c r="AQ290" i="11" s="1"/>
  <c r="AR290" i="11"/>
  <c r="AS290" i="11" s="1"/>
  <c r="AT290" i="11"/>
  <c r="AU290" i="11"/>
  <c r="AW290" i="11"/>
  <c r="AN291" i="11"/>
  <c r="AO291" i="11"/>
  <c r="AP291" i="11"/>
  <c r="AQ291" i="11" s="1"/>
  <c r="AR291" i="11"/>
  <c r="AS291" i="11" s="1"/>
  <c r="AT291" i="11"/>
  <c r="AU291" i="11"/>
  <c r="AW291" i="11"/>
  <c r="AN292" i="11"/>
  <c r="AO292" i="11"/>
  <c r="AP292" i="11"/>
  <c r="AQ292" i="11"/>
  <c r="AR292" i="11"/>
  <c r="AS292" i="11" s="1"/>
  <c r="AT292" i="11"/>
  <c r="AV292" i="11" s="1"/>
  <c r="AU292" i="11"/>
  <c r="AW292" i="11"/>
  <c r="AN293" i="11"/>
  <c r="AO293" i="11"/>
  <c r="AP293" i="11"/>
  <c r="AQ293" i="11" s="1"/>
  <c r="AR293" i="11"/>
  <c r="AS293" i="11" s="1"/>
  <c r="AT293" i="11"/>
  <c r="AU293" i="11"/>
  <c r="AW293" i="11"/>
  <c r="AN294" i="11"/>
  <c r="AO294" i="11"/>
  <c r="AP294" i="11"/>
  <c r="AQ294" i="11" s="1"/>
  <c r="AR294" i="11"/>
  <c r="AS294" i="11" s="1"/>
  <c r="AT294" i="11"/>
  <c r="AU294" i="11"/>
  <c r="AW294" i="11"/>
  <c r="AN295" i="11"/>
  <c r="AO295" i="11"/>
  <c r="AP295" i="11"/>
  <c r="AQ295" i="11"/>
  <c r="AR295" i="11"/>
  <c r="AS295" i="11" s="1"/>
  <c r="AT295" i="11"/>
  <c r="AU295" i="11"/>
  <c r="AW295" i="11"/>
  <c r="AN296" i="11"/>
  <c r="AO296" i="11"/>
  <c r="AP296" i="11"/>
  <c r="AQ296" i="11" s="1"/>
  <c r="AR296" i="11"/>
  <c r="AS296" i="11" s="1"/>
  <c r="AT296" i="11"/>
  <c r="AU296" i="11"/>
  <c r="AW296" i="11"/>
  <c r="AN297" i="11"/>
  <c r="AO297" i="11"/>
  <c r="AP297" i="11"/>
  <c r="AQ297" i="11" s="1"/>
  <c r="AR297" i="11"/>
  <c r="AS297" i="11" s="1"/>
  <c r="AT297" i="11"/>
  <c r="AV297" i="11" s="1"/>
  <c r="AU297" i="11"/>
  <c r="AW297" i="11"/>
  <c r="AN298" i="11"/>
  <c r="AO298" i="11"/>
  <c r="AP298" i="11"/>
  <c r="AQ298" i="11" s="1"/>
  <c r="AR298" i="11"/>
  <c r="AS298" i="11" s="1"/>
  <c r="AT298" i="11"/>
  <c r="AU298" i="11"/>
  <c r="AW298" i="11"/>
  <c r="AN299" i="11"/>
  <c r="AO299" i="11"/>
  <c r="AP299" i="11"/>
  <c r="AQ299" i="11" s="1"/>
  <c r="AR299" i="11"/>
  <c r="AS299" i="11" s="1"/>
  <c r="AT299" i="11"/>
  <c r="AU299" i="11"/>
  <c r="AW299" i="11"/>
  <c r="AN300" i="11"/>
  <c r="AO300" i="11"/>
  <c r="AP300" i="11"/>
  <c r="AQ300" i="11" s="1"/>
  <c r="AR300" i="11"/>
  <c r="AS300" i="11" s="1"/>
  <c r="AT300" i="11"/>
  <c r="AU300" i="11"/>
  <c r="AW300" i="11"/>
  <c r="AN301" i="11"/>
  <c r="AO301" i="11"/>
  <c r="AP301" i="11"/>
  <c r="AQ301" i="11" s="1"/>
  <c r="AR301" i="11"/>
  <c r="AS301" i="11" s="1"/>
  <c r="AT301" i="11"/>
  <c r="AV301" i="11" s="1"/>
  <c r="AU301" i="11"/>
  <c r="AW301" i="11"/>
  <c r="AN302" i="11"/>
  <c r="AO302" i="11"/>
  <c r="AP302" i="11"/>
  <c r="AQ302" i="11" s="1"/>
  <c r="AR302" i="11"/>
  <c r="AS302" i="11" s="1"/>
  <c r="AT302" i="11"/>
  <c r="AU302" i="11"/>
  <c r="AW302" i="11"/>
  <c r="AN303" i="11"/>
  <c r="AO303" i="11"/>
  <c r="AP303" i="11"/>
  <c r="AQ303" i="11" s="1"/>
  <c r="AR303" i="11"/>
  <c r="AS303" i="11" s="1"/>
  <c r="AT303" i="11"/>
  <c r="AU303" i="11"/>
  <c r="AW303" i="11"/>
  <c r="AN304" i="11"/>
  <c r="AO304" i="11"/>
  <c r="AP304" i="11"/>
  <c r="AQ304" i="11" s="1"/>
  <c r="AR304" i="11"/>
  <c r="AS304" i="11" s="1"/>
  <c r="AT304" i="11"/>
  <c r="AV304" i="11" s="1"/>
  <c r="AU304" i="11"/>
  <c r="AW304" i="11"/>
  <c r="AN305" i="11"/>
  <c r="AO305" i="11"/>
  <c r="AP305" i="11"/>
  <c r="AQ305" i="11" s="1"/>
  <c r="AR305" i="11"/>
  <c r="AS305" i="11" s="1"/>
  <c r="AT305" i="11"/>
  <c r="AU305" i="11"/>
  <c r="AW305" i="11"/>
  <c r="AN306" i="11"/>
  <c r="AO306" i="11"/>
  <c r="AP306" i="11"/>
  <c r="AQ306" i="11" s="1"/>
  <c r="AR306" i="11"/>
  <c r="AS306" i="11" s="1"/>
  <c r="AT306" i="11"/>
  <c r="AU306" i="11"/>
  <c r="AW306" i="11"/>
  <c r="AN307" i="11"/>
  <c r="AO307" i="11"/>
  <c r="AP307" i="11"/>
  <c r="AQ307" i="11"/>
  <c r="AR307" i="11"/>
  <c r="AS307" i="11" s="1"/>
  <c r="AT307" i="11"/>
  <c r="AU307" i="11"/>
  <c r="AW307" i="11"/>
  <c r="AN308" i="11"/>
  <c r="AO308" i="11"/>
  <c r="AP308" i="11"/>
  <c r="AQ308" i="11" s="1"/>
  <c r="AR308" i="11"/>
  <c r="AS308" i="11" s="1"/>
  <c r="AT308" i="11"/>
  <c r="AU308" i="11"/>
  <c r="AW308" i="11"/>
  <c r="AN309" i="11"/>
  <c r="AO309" i="11"/>
  <c r="AP309" i="11"/>
  <c r="AQ309" i="11" s="1"/>
  <c r="AR309" i="11"/>
  <c r="AS309" i="11"/>
  <c r="AT309" i="11"/>
  <c r="AU309" i="11"/>
  <c r="AW309" i="11"/>
  <c r="AN310" i="11"/>
  <c r="AO310" i="11"/>
  <c r="AP310" i="11"/>
  <c r="AQ310" i="11" s="1"/>
  <c r="AR310" i="11"/>
  <c r="AS310" i="11" s="1"/>
  <c r="AT310" i="11"/>
  <c r="AU310" i="11"/>
  <c r="AW310" i="11"/>
  <c r="AN311" i="11"/>
  <c r="AO311" i="11"/>
  <c r="AP311" i="11"/>
  <c r="AQ311" i="11" s="1"/>
  <c r="AR311" i="11"/>
  <c r="AS311" i="11" s="1"/>
  <c r="AT311" i="11"/>
  <c r="AU311" i="11"/>
  <c r="AW311" i="11"/>
  <c r="AN314" i="11"/>
  <c r="AO314" i="11"/>
  <c r="AP314" i="11"/>
  <c r="AQ314" i="11" s="1"/>
  <c r="AR314" i="11"/>
  <c r="AS314" i="11"/>
  <c r="AT314" i="11"/>
  <c r="AU314" i="11"/>
  <c r="AW314" i="11"/>
  <c r="AN315" i="11"/>
  <c r="AO315" i="11"/>
  <c r="AP315" i="11"/>
  <c r="AQ315" i="11" s="1"/>
  <c r="AR315" i="11"/>
  <c r="AS315" i="11" s="1"/>
  <c r="AT315" i="11"/>
  <c r="AV315" i="11" s="1"/>
  <c r="AU315" i="11"/>
  <c r="AW315" i="11"/>
  <c r="AN316" i="11"/>
  <c r="AO316" i="11"/>
  <c r="AP316" i="11"/>
  <c r="AQ316" i="11" s="1"/>
  <c r="AR316" i="11"/>
  <c r="AS316" i="11" s="1"/>
  <c r="AT316" i="11"/>
  <c r="AU316" i="11"/>
  <c r="AW316" i="11"/>
  <c r="AN317" i="11"/>
  <c r="AO317" i="11"/>
  <c r="AP317" i="11"/>
  <c r="AQ317" i="11" s="1"/>
  <c r="AR317" i="11"/>
  <c r="AS317" i="11" s="1"/>
  <c r="AT317" i="11"/>
  <c r="AV317" i="11" s="1"/>
  <c r="AU317" i="11"/>
  <c r="AW317" i="11"/>
  <c r="AN318" i="11"/>
  <c r="AO318" i="11"/>
  <c r="AP318" i="11"/>
  <c r="AQ318" i="11" s="1"/>
  <c r="AR318" i="11"/>
  <c r="AS318" i="11" s="1"/>
  <c r="AT318" i="11"/>
  <c r="AU318" i="11"/>
  <c r="AW318" i="11"/>
  <c r="AN319" i="11"/>
  <c r="AO319" i="11"/>
  <c r="AP319" i="11"/>
  <c r="AQ319" i="11" s="1"/>
  <c r="AR319" i="11"/>
  <c r="AS319" i="11" s="1"/>
  <c r="AT319" i="11"/>
  <c r="AU319" i="11"/>
  <c r="AW319" i="11"/>
  <c r="AN320" i="11"/>
  <c r="AO320" i="11"/>
  <c r="AP320" i="11"/>
  <c r="AQ320" i="11" s="1"/>
  <c r="AR320" i="11"/>
  <c r="AS320" i="11" s="1"/>
  <c r="AT320" i="11"/>
  <c r="AU320" i="11"/>
  <c r="AW320" i="11"/>
  <c r="AN323" i="11"/>
  <c r="AO323" i="11"/>
  <c r="AP323" i="11"/>
  <c r="AQ323" i="11"/>
  <c r="AR323" i="11"/>
  <c r="AS323" i="11" s="1"/>
  <c r="AT323" i="11"/>
  <c r="AU323" i="11"/>
  <c r="AW323" i="11"/>
  <c r="AN324" i="11"/>
  <c r="AO324" i="11"/>
  <c r="AP324" i="11"/>
  <c r="AQ324" i="11" s="1"/>
  <c r="AR324" i="11"/>
  <c r="AS324" i="11" s="1"/>
  <c r="AT324" i="11"/>
  <c r="AU324" i="11"/>
  <c r="AW324" i="11"/>
  <c r="AN325" i="11"/>
  <c r="AO325" i="11"/>
  <c r="AP325" i="11"/>
  <c r="AQ325" i="11" s="1"/>
  <c r="AR325" i="11"/>
  <c r="AS325" i="11" s="1"/>
  <c r="AT325" i="11"/>
  <c r="AV325" i="11" s="1"/>
  <c r="AU325" i="11"/>
  <c r="AW325" i="11"/>
  <c r="AN326" i="11"/>
  <c r="AO326" i="11"/>
  <c r="AP326" i="11"/>
  <c r="AQ326" i="11" s="1"/>
  <c r="AR326" i="11"/>
  <c r="AS326" i="11" s="1"/>
  <c r="AT326" i="11"/>
  <c r="AU326" i="11"/>
  <c r="AW326" i="11"/>
  <c r="AN327" i="11"/>
  <c r="AO327" i="11"/>
  <c r="AP327" i="11"/>
  <c r="AQ327" i="11" s="1"/>
  <c r="AR327" i="11"/>
  <c r="AS327" i="11" s="1"/>
  <c r="AT327" i="11"/>
  <c r="AU327" i="11"/>
  <c r="AW327" i="11"/>
  <c r="AN328" i="11"/>
  <c r="AO328" i="11"/>
  <c r="AP328" i="11"/>
  <c r="AQ328" i="11" s="1"/>
  <c r="AR328" i="11"/>
  <c r="AS328" i="11" s="1"/>
  <c r="AT328" i="11"/>
  <c r="AU328" i="11"/>
  <c r="AW328" i="11"/>
  <c r="AN329" i="11"/>
  <c r="AO329" i="11"/>
  <c r="AP329" i="11"/>
  <c r="AQ329" i="11" s="1"/>
  <c r="AR329" i="11"/>
  <c r="AS329" i="11" s="1"/>
  <c r="AT329" i="11"/>
  <c r="AU329" i="11"/>
  <c r="AW329" i="11"/>
  <c r="AN330" i="11"/>
  <c r="AO330" i="11"/>
  <c r="AP330" i="11"/>
  <c r="AQ330" i="11" s="1"/>
  <c r="AR330" i="11"/>
  <c r="AS330" i="11"/>
  <c r="AT330" i="11"/>
  <c r="AU330" i="11"/>
  <c r="AW330" i="11"/>
  <c r="AN331" i="11"/>
  <c r="AO331" i="11"/>
  <c r="AP331" i="11"/>
  <c r="AQ331" i="11" s="1"/>
  <c r="AR331" i="11"/>
  <c r="AS331" i="11" s="1"/>
  <c r="AT331" i="11"/>
  <c r="AU331" i="11"/>
  <c r="AW331" i="11"/>
  <c r="AN332" i="11"/>
  <c r="AO332" i="11"/>
  <c r="AP332" i="11"/>
  <c r="AQ332" i="11" s="1"/>
  <c r="AR332" i="11"/>
  <c r="AS332" i="11" s="1"/>
  <c r="AT332" i="11"/>
  <c r="AU332" i="11"/>
  <c r="AW332" i="11"/>
  <c r="AN333" i="11"/>
  <c r="AO333" i="11"/>
  <c r="AP333" i="11"/>
  <c r="AQ333" i="11" s="1"/>
  <c r="AR333" i="11"/>
  <c r="AS333" i="11" s="1"/>
  <c r="AT333" i="11"/>
  <c r="AU333" i="11"/>
  <c r="AW333" i="11"/>
  <c r="AN334" i="11"/>
  <c r="AO334" i="11"/>
  <c r="AP334" i="11"/>
  <c r="AQ334" i="11" s="1"/>
  <c r="AR334" i="11"/>
  <c r="AS334" i="11" s="1"/>
  <c r="AT334" i="11"/>
  <c r="AU334" i="11"/>
  <c r="AW334" i="11"/>
  <c r="AN335" i="11"/>
  <c r="AO335" i="11"/>
  <c r="AP335" i="11"/>
  <c r="AQ335" i="11"/>
  <c r="AR335" i="11"/>
  <c r="AS335" i="11" s="1"/>
  <c r="AT335" i="11"/>
  <c r="AU335" i="11"/>
  <c r="AW335" i="11"/>
  <c r="AN336" i="11"/>
  <c r="AO336" i="11"/>
  <c r="AP336" i="11"/>
  <c r="AQ336" i="11" s="1"/>
  <c r="AR336" i="11"/>
  <c r="AS336" i="11" s="1"/>
  <c r="AT336" i="11"/>
  <c r="AU336" i="11"/>
  <c r="AW336" i="11"/>
  <c r="AN337" i="11"/>
  <c r="AO337" i="11"/>
  <c r="AP337" i="11"/>
  <c r="AQ337" i="11" s="1"/>
  <c r="AR337" i="11"/>
  <c r="AS337" i="11" s="1"/>
  <c r="AT337" i="11"/>
  <c r="AU337" i="11"/>
  <c r="AW337" i="11"/>
  <c r="AN338" i="11"/>
  <c r="AO338" i="11"/>
  <c r="AP338" i="11"/>
  <c r="AQ338" i="11" s="1"/>
  <c r="AR338" i="11"/>
  <c r="AS338" i="11" s="1"/>
  <c r="AT338" i="11"/>
  <c r="AU338" i="11"/>
  <c r="AW338" i="11"/>
  <c r="AN339" i="11"/>
  <c r="AO339" i="11"/>
  <c r="AP339" i="11"/>
  <c r="AQ339" i="11" s="1"/>
  <c r="AR339" i="11"/>
  <c r="AS339" i="11" s="1"/>
  <c r="AT339" i="11"/>
  <c r="AU339" i="11"/>
  <c r="AW339" i="11"/>
  <c r="AN341" i="11"/>
  <c r="AO341" i="11"/>
  <c r="AP341" i="11"/>
  <c r="AQ341" i="11" s="1"/>
  <c r="AR341" i="11"/>
  <c r="AS341" i="11" s="1"/>
  <c r="AT341" i="11"/>
  <c r="AU341" i="11"/>
  <c r="AW341" i="11"/>
  <c r="AN342" i="11"/>
  <c r="AO342" i="11"/>
  <c r="AP342" i="11"/>
  <c r="AQ342" i="11" s="1"/>
  <c r="AR342" i="11"/>
  <c r="AS342" i="11" s="1"/>
  <c r="AT342" i="11"/>
  <c r="AU342" i="11"/>
  <c r="AW342" i="11"/>
  <c r="AN343" i="11"/>
  <c r="AO343" i="11"/>
  <c r="AP343" i="11"/>
  <c r="AQ343" i="11" s="1"/>
  <c r="AR343" i="11"/>
  <c r="AS343" i="11" s="1"/>
  <c r="AT343" i="11"/>
  <c r="AU343" i="11"/>
  <c r="AW343" i="11"/>
  <c r="AN344" i="11"/>
  <c r="AO344" i="11"/>
  <c r="AP344" i="11"/>
  <c r="AQ344" i="11" s="1"/>
  <c r="AR344" i="11"/>
  <c r="AS344" i="11" s="1"/>
  <c r="AT344" i="11"/>
  <c r="AU344" i="11"/>
  <c r="AW344" i="11"/>
  <c r="AN345" i="11"/>
  <c r="AO345" i="11"/>
  <c r="AP345" i="11"/>
  <c r="AQ345" i="11" s="1"/>
  <c r="AR345" i="11"/>
  <c r="AS345" i="11" s="1"/>
  <c r="AT345" i="11"/>
  <c r="AU345" i="11"/>
  <c r="AW345" i="11"/>
  <c r="AN346" i="11"/>
  <c r="AO346" i="11"/>
  <c r="AP346" i="11"/>
  <c r="AQ346" i="11" s="1"/>
  <c r="AR346" i="11"/>
  <c r="AS346" i="11" s="1"/>
  <c r="AT346" i="11"/>
  <c r="AU346" i="11"/>
  <c r="AV346" i="11" s="1"/>
  <c r="AW346" i="11"/>
  <c r="AN347" i="11"/>
  <c r="AO347" i="11"/>
  <c r="AP347" i="11"/>
  <c r="AQ347" i="11" s="1"/>
  <c r="AR347" i="11"/>
  <c r="AS347" i="11" s="1"/>
  <c r="AT347" i="11"/>
  <c r="AU347" i="11"/>
  <c r="AV347" i="11" s="1"/>
  <c r="AW347" i="11"/>
  <c r="AN348" i="11"/>
  <c r="AO348" i="11"/>
  <c r="AP348" i="11"/>
  <c r="AQ348" i="11" s="1"/>
  <c r="AR348" i="11"/>
  <c r="AS348" i="11" s="1"/>
  <c r="AT348" i="11"/>
  <c r="AU348" i="11"/>
  <c r="AV348" i="11" s="1"/>
  <c r="AW348" i="11"/>
  <c r="AN349" i="11"/>
  <c r="AO349" i="11"/>
  <c r="AP349" i="11"/>
  <c r="AQ349" i="11" s="1"/>
  <c r="AR349" i="11"/>
  <c r="AS349" i="11" s="1"/>
  <c r="AT349" i="11"/>
  <c r="AU349" i="11"/>
  <c r="AV349" i="11" s="1"/>
  <c r="AW349" i="11"/>
  <c r="AN350" i="11"/>
  <c r="AO350" i="11"/>
  <c r="AP350" i="11"/>
  <c r="AQ350" i="11" s="1"/>
  <c r="AR350" i="11"/>
  <c r="AS350" i="11" s="1"/>
  <c r="AT350" i="11"/>
  <c r="AU350" i="11"/>
  <c r="AW350" i="11"/>
  <c r="AN351" i="11"/>
  <c r="AO351" i="11"/>
  <c r="AP351" i="11"/>
  <c r="AQ351" i="11" s="1"/>
  <c r="AR351" i="11"/>
  <c r="AS351" i="11" s="1"/>
  <c r="AT351" i="11"/>
  <c r="AV351" i="11" s="1"/>
  <c r="AU351" i="11"/>
  <c r="AW351" i="11"/>
  <c r="AN352" i="11"/>
  <c r="AO352" i="11"/>
  <c r="AP352" i="11"/>
  <c r="AQ352" i="11" s="1"/>
  <c r="AR352" i="11"/>
  <c r="AS352" i="11" s="1"/>
  <c r="AT352" i="11"/>
  <c r="AU352" i="11"/>
  <c r="AW352" i="11"/>
  <c r="AN353" i="11"/>
  <c r="AO353" i="11"/>
  <c r="AP353" i="11"/>
  <c r="AQ353" i="11" s="1"/>
  <c r="AR353" i="11"/>
  <c r="AS353" i="11" s="1"/>
  <c r="AT353" i="11"/>
  <c r="AU353" i="11"/>
  <c r="AW353" i="11"/>
  <c r="AN354" i="11"/>
  <c r="AO354" i="11"/>
  <c r="AP354" i="11"/>
  <c r="AQ354" i="11"/>
  <c r="AR354" i="11"/>
  <c r="AS354" i="11" s="1"/>
  <c r="AT354" i="11"/>
  <c r="AU354" i="11"/>
  <c r="AW354" i="11"/>
  <c r="AN355" i="11"/>
  <c r="AO355" i="11"/>
  <c r="AP355" i="11"/>
  <c r="AQ355" i="11" s="1"/>
  <c r="AR355" i="11"/>
  <c r="AS355" i="11" s="1"/>
  <c r="AT355" i="11"/>
  <c r="AU355" i="11"/>
  <c r="AW355" i="11"/>
  <c r="AN356" i="11"/>
  <c r="AO356" i="11"/>
  <c r="AP356" i="11"/>
  <c r="AQ356" i="11" s="1"/>
  <c r="AR356" i="11"/>
  <c r="AS356" i="11" s="1"/>
  <c r="AT356" i="11"/>
  <c r="AU356" i="11"/>
  <c r="AW356" i="11"/>
  <c r="AN357" i="11"/>
  <c r="AO357" i="11"/>
  <c r="AP357" i="11"/>
  <c r="AQ357" i="11" s="1"/>
  <c r="AR357" i="11"/>
  <c r="AS357" i="11" s="1"/>
  <c r="AT357" i="11"/>
  <c r="AU357" i="11"/>
  <c r="AW357" i="11"/>
  <c r="AN358" i="11"/>
  <c r="AO358" i="11"/>
  <c r="AP358" i="11"/>
  <c r="AQ358" i="11" s="1"/>
  <c r="AR358" i="11"/>
  <c r="AS358" i="11" s="1"/>
  <c r="AT358" i="11"/>
  <c r="AU358" i="11"/>
  <c r="AW358" i="11"/>
  <c r="AN359" i="11"/>
  <c r="AO359" i="11"/>
  <c r="AP359" i="11"/>
  <c r="AQ359" i="11" s="1"/>
  <c r="AR359" i="11"/>
  <c r="AS359" i="11" s="1"/>
  <c r="AT359" i="11"/>
  <c r="AU359" i="11"/>
  <c r="AW359" i="11"/>
  <c r="AN360" i="11"/>
  <c r="AO360" i="11"/>
  <c r="AP360" i="11"/>
  <c r="AQ360" i="11" s="1"/>
  <c r="AR360" i="11"/>
  <c r="AS360" i="11" s="1"/>
  <c r="AT360" i="11"/>
  <c r="AU360" i="11"/>
  <c r="AW360" i="11"/>
  <c r="AN361" i="11"/>
  <c r="AO361" i="11"/>
  <c r="AP361" i="11"/>
  <c r="AQ361" i="11" s="1"/>
  <c r="AR361" i="11"/>
  <c r="AS361" i="11" s="1"/>
  <c r="AT361" i="11"/>
  <c r="AU361" i="11"/>
  <c r="AW361" i="11"/>
  <c r="AN362" i="11"/>
  <c r="AO362" i="11"/>
  <c r="AP362" i="11"/>
  <c r="AQ362" i="11" s="1"/>
  <c r="AR362" i="11"/>
  <c r="AS362" i="11" s="1"/>
  <c r="AT362" i="11"/>
  <c r="AU362" i="11"/>
  <c r="AW362" i="11"/>
  <c r="AN364" i="11"/>
  <c r="AO364" i="11"/>
  <c r="AP364" i="11"/>
  <c r="AQ364" i="11" s="1"/>
  <c r="AR364" i="11"/>
  <c r="AS364" i="11" s="1"/>
  <c r="AT364" i="11"/>
  <c r="AU364" i="11"/>
  <c r="AV364" i="11" s="1"/>
  <c r="AW364" i="11"/>
  <c r="AN367" i="11"/>
  <c r="AO367" i="11"/>
  <c r="AP367" i="11"/>
  <c r="AQ367" i="11" s="1"/>
  <c r="AR367" i="11"/>
  <c r="AS367" i="11" s="1"/>
  <c r="AT367" i="11"/>
  <c r="AU367" i="11"/>
  <c r="AW367" i="11"/>
  <c r="AN368" i="11"/>
  <c r="AO368" i="11"/>
  <c r="AP368" i="11"/>
  <c r="AQ368" i="11" s="1"/>
  <c r="AR368" i="11"/>
  <c r="AS368" i="11" s="1"/>
  <c r="AT368" i="11"/>
  <c r="AU368" i="11"/>
  <c r="AW368" i="11"/>
  <c r="AN369" i="11"/>
  <c r="AO369" i="11"/>
  <c r="AP369" i="11"/>
  <c r="AQ369" i="11" s="1"/>
  <c r="AR369" i="11"/>
  <c r="AS369" i="11" s="1"/>
  <c r="AT369" i="11"/>
  <c r="AV369" i="11" s="1"/>
  <c r="AU369" i="11"/>
  <c r="AW369" i="11"/>
  <c r="AN370" i="11"/>
  <c r="AO370" i="11"/>
  <c r="AP370" i="11"/>
  <c r="AQ370" i="11" s="1"/>
  <c r="AR370" i="11"/>
  <c r="AS370" i="11" s="1"/>
  <c r="AT370" i="11"/>
  <c r="AU370" i="11"/>
  <c r="AW370" i="11"/>
  <c r="AN371" i="11"/>
  <c r="AO371" i="11"/>
  <c r="AP371" i="11"/>
  <c r="AQ371" i="11" s="1"/>
  <c r="AR371" i="11"/>
  <c r="AS371" i="11" s="1"/>
  <c r="AT371" i="11"/>
  <c r="AV371" i="11" s="1"/>
  <c r="AU371" i="11"/>
  <c r="AW371" i="11"/>
  <c r="AN372" i="11"/>
  <c r="AO372" i="11"/>
  <c r="AP372" i="11"/>
  <c r="AQ372" i="11" s="1"/>
  <c r="AR372" i="11"/>
  <c r="AS372" i="11" s="1"/>
  <c r="AT372" i="11"/>
  <c r="AU372" i="11"/>
  <c r="AW372" i="11"/>
  <c r="AN373" i="11"/>
  <c r="AO373" i="11"/>
  <c r="AP373" i="11"/>
  <c r="AQ373" i="11" s="1"/>
  <c r="AR373" i="11"/>
  <c r="AS373" i="11" s="1"/>
  <c r="AT373" i="11"/>
  <c r="AV373" i="11" s="1"/>
  <c r="AU373" i="11"/>
  <c r="AW373" i="11"/>
  <c r="AN378" i="11"/>
  <c r="AO378" i="11"/>
  <c r="AP378" i="11"/>
  <c r="AQ378" i="11" s="1"/>
  <c r="AR378" i="11"/>
  <c r="AS378" i="11" s="1"/>
  <c r="AT378" i="11"/>
  <c r="AU378" i="11"/>
  <c r="AV378" i="11" s="1"/>
  <c r="AW378" i="11"/>
  <c r="AN379" i="11"/>
  <c r="AO379" i="11"/>
  <c r="AP379" i="11"/>
  <c r="AQ379" i="11" s="1"/>
  <c r="AR379" i="11"/>
  <c r="AS379" i="11" s="1"/>
  <c r="AT379" i="11"/>
  <c r="AU379" i="11"/>
  <c r="AW379" i="11"/>
  <c r="AN380" i="11"/>
  <c r="AO380" i="11"/>
  <c r="AP380" i="11"/>
  <c r="AQ380" i="11" s="1"/>
  <c r="AR380" i="11"/>
  <c r="AS380" i="11" s="1"/>
  <c r="AT380" i="11"/>
  <c r="AU380" i="11"/>
  <c r="AV380" i="11" s="1"/>
  <c r="AW380" i="11"/>
  <c r="AN381" i="11"/>
  <c r="AO381" i="11"/>
  <c r="AP381" i="11"/>
  <c r="AQ381" i="11" s="1"/>
  <c r="AR381" i="11"/>
  <c r="AS381" i="11" s="1"/>
  <c r="AT381" i="11"/>
  <c r="AU381" i="11"/>
  <c r="AW381" i="11"/>
  <c r="AN382" i="11"/>
  <c r="AO382" i="11"/>
  <c r="AP382" i="11"/>
  <c r="AQ382" i="11" s="1"/>
  <c r="AR382" i="11"/>
  <c r="AS382" i="11" s="1"/>
  <c r="AT382" i="11"/>
  <c r="AU382" i="11"/>
  <c r="AW382" i="11"/>
  <c r="AN383" i="11"/>
  <c r="AO383" i="11"/>
  <c r="AP383" i="11"/>
  <c r="AQ383" i="11" s="1"/>
  <c r="AR383" i="11"/>
  <c r="AS383" i="11" s="1"/>
  <c r="AT383" i="11"/>
  <c r="AU383" i="11"/>
  <c r="AW383" i="11"/>
  <c r="AN384" i="11"/>
  <c r="AO384" i="11"/>
  <c r="AP384" i="11"/>
  <c r="AQ384" i="11" s="1"/>
  <c r="AR384" i="11"/>
  <c r="AS384" i="11" s="1"/>
  <c r="AT384" i="11"/>
  <c r="AU384" i="11"/>
  <c r="AW384" i="11"/>
  <c r="AN385" i="11"/>
  <c r="AO385" i="11"/>
  <c r="AP385" i="11"/>
  <c r="AQ385" i="11" s="1"/>
  <c r="AR385" i="11"/>
  <c r="AS385" i="11"/>
  <c r="AT385" i="11"/>
  <c r="AU385" i="11"/>
  <c r="AW385" i="11"/>
  <c r="AN386" i="11"/>
  <c r="AO386" i="11"/>
  <c r="AP386" i="11"/>
  <c r="AQ386" i="11" s="1"/>
  <c r="AR386" i="11"/>
  <c r="AS386" i="11" s="1"/>
  <c r="AT386" i="11"/>
  <c r="AU386" i="11"/>
  <c r="AW386" i="11"/>
  <c r="AN387" i="11"/>
  <c r="AO387" i="11"/>
  <c r="AP387" i="11"/>
  <c r="AQ387" i="11" s="1"/>
  <c r="AR387" i="11"/>
  <c r="AS387" i="11" s="1"/>
  <c r="AT387" i="11"/>
  <c r="AU387" i="11"/>
  <c r="AW387" i="11"/>
  <c r="AN388" i="11"/>
  <c r="AO388" i="11"/>
  <c r="AP388" i="11"/>
  <c r="AQ388" i="11" s="1"/>
  <c r="AR388" i="11"/>
  <c r="AS388" i="11" s="1"/>
  <c r="AT388" i="11"/>
  <c r="AU388" i="11"/>
  <c r="AW388" i="11"/>
  <c r="AN389" i="11"/>
  <c r="AO389" i="11"/>
  <c r="AP389" i="11"/>
  <c r="AQ389" i="11" s="1"/>
  <c r="AR389" i="11"/>
  <c r="AS389" i="11" s="1"/>
  <c r="AT389" i="11"/>
  <c r="AU389" i="11"/>
  <c r="AW389" i="11"/>
  <c r="AN390" i="11"/>
  <c r="AO390" i="11"/>
  <c r="AP390" i="11"/>
  <c r="AQ390" i="11" s="1"/>
  <c r="AR390" i="11"/>
  <c r="AS390" i="11" s="1"/>
  <c r="AT390" i="11"/>
  <c r="AU390" i="11"/>
  <c r="AW390" i="11"/>
  <c r="AN391" i="11"/>
  <c r="AO391" i="11"/>
  <c r="AP391" i="11"/>
  <c r="AQ391" i="11" s="1"/>
  <c r="AR391" i="11"/>
  <c r="AS391" i="11" s="1"/>
  <c r="AT391" i="11"/>
  <c r="AU391" i="11"/>
  <c r="AW391" i="11"/>
  <c r="AN392" i="11"/>
  <c r="AO392" i="11"/>
  <c r="AP392" i="11"/>
  <c r="AQ392" i="11" s="1"/>
  <c r="AR392" i="11"/>
  <c r="AS392" i="11" s="1"/>
  <c r="AT392" i="11"/>
  <c r="AU392" i="11"/>
  <c r="AW392" i="11"/>
  <c r="AN393" i="11"/>
  <c r="AO393" i="11"/>
  <c r="AP393" i="11"/>
  <c r="AQ393" i="11" s="1"/>
  <c r="AR393" i="11"/>
  <c r="AS393" i="11" s="1"/>
  <c r="AT393" i="11"/>
  <c r="AU393" i="11"/>
  <c r="AW393" i="11"/>
  <c r="AN394" i="11"/>
  <c r="AO394" i="11"/>
  <c r="AP394" i="11"/>
  <c r="AQ394" i="11" s="1"/>
  <c r="AR394" i="11"/>
  <c r="AS394" i="11" s="1"/>
  <c r="AT394" i="11"/>
  <c r="AU394" i="11"/>
  <c r="AW394" i="11"/>
  <c r="AN397" i="11"/>
  <c r="AO397" i="11"/>
  <c r="AP397" i="11"/>
  <c r="AQ397" i="11" s="1"/>
  <c r="AR397" i="11"/>
  <c r="AS397" i="11" s="1"/>
  <c r="AT397" i="11"/>
  <c r="AU397" i="11"/>
  <c r="AW397" i="11"/>
  <c r="AN398" i="11"/>
  <c r="AO398" i="11"/>
  <c r="AP398" i="11"/>
  <c r="AQ398" i="11"/>
  <c r="AR398" i="11"/>
  <c r="AS398" i="11" s="1"/>
  <c r="AT398" i="11"/>
  <c r="AU398" i="11"/>
  <c r="AW398" i="11"/>
  <c r="AN399" i="11"/>
  <c r="AO399" i="11"/>
  <c r="AP399" i="11"/>
  <c r="AQ399" i="11" s="1"/>
  <c r="AR399" i="11"/>
  <c r="AS399" i="11" s="1"/>
  <c r="AT399" i="11"/>
  <c r="AU399" i="11"/>
  <c r="AW399" i="11"/>
  <c r="AN400" i="11"/>
  <c r="AO400" i="11"/>
  <c r="AP400" i="11"/>
  <c r="AQ400" i="11" s="1"/>
  <c r="AR400" i="11"/>
  <c r="AS400" i="11" s="1"/>
  <c r="AT400" i="11"/>
  <c r="AU400" i="11"/>
  <c r="AW400" i="11"/>
  <c r="AN401" i="11"/>
  <c r="AO401" i="11"/>
  <c r="AP401" i="11"/>
  <c r="AQ401" i="11" s="1"/>
  <c r="AR401" i="11"/>
  <c r="AS401" i="11" s="1"/>
  <c r="AT401" i="11"/>
  <c r="AU401" i="11"/>
  <c r="AV401" i="11" s="1"/>
  <c r="AW401" i="11"/>
  <c r="AN402" i="11"/>
  <c r="AO402" i="11"/>
  <c r="AP402" i="11"/>
  <c r="AQ402" i="11" s="1"/>
  <c r="AR402" i="11"/>
  <c r="AS402" i="11" s="1"/>
  <c r="AT402" i="11"/>
  <c r="AU402" i="11"/>
  <c r="AW402" i="11"/>
  <c r="AN403" i="11"/>
  <c r="AO403" i="11"/>
  <c r="AP403" i="11"/>
  <c r="AQ403" i="11" s="1"/>
  <c r="AR403" i="11"/>
  <c r="AS403" i="11" s="1"/>
  <c r="AT403" i="11"/>
  <c r="AU403" i="11"/>
  <c r="AW403" i="11"/>
  <c r="AN404" i="11"/>
  <c r="AO404" i="11"/>
  <c r="AP404" i="11"/>
  <c r="AQ404" i="11" s="1"/>
  <c r="AR404" i="11"/>
  <c r="AS404" i="11" s="1"/>
  <c r="AT404" i="11"/>
  <c r="AU404" i="11"/>
  <c r="AW404" i="11"/>
  <c r="AN405" i="11"/>
  <c r="AO405" i="11"/>
  <c r="AP405" i="11"/>
  <c r="AQ405" i="11" s="1"/>
  <c r="AR405" i="11"/>
  <c r="AS405" i="11" s="1"/>
  <c r="AT405" i="11"/>
  <c r="AU405" i="11"/>
  <c r="AW405" i="11"/>
  <c r="AN406" i="11"/>
  <c r="AO406" i="11"/>
  <c r="AP406" i="11"/>
  <c r="AQ406" i="11" s="1"/>
  <c r="AR406" i="11"/>
  <c r="AS406" i="11" s="1"/>
  <c r="AT406" i="11"/>
  <c r="AU406" i="11"/>
  <c r="AV406" i="11"/>
  <c r="AW406" i="11"/>
  <c r="AN407" i="11"/>
  <c r="AO407" i="11"/>
  <c r="AP407" i="11"/>
  <c r="AQ407" i="11" s="1"/>
  <c r="AR407" i="11"/>
  <c r="AS407" i="11" s="1"/>
  <c r="AT407" i="11"/>
  <c r="AU407" i="11"/>
  <c r="AV407" i="11"/>
  <c r="AW407" i="11"/>
  <c r="AN408" i="11"/>
  <c r="AO408" i="11"/>
  <c r="AP408" i="11"/>
  <c r="AQ408" i="11" s="1"/>
  <c r="AR408" i="11"/>
  <c r="AS408" i="11" s="1"/>
  <c r="AT408" i="11"/>
  <c r="AU408" i="11"/>
  <c r="AV408" i="11"/>
  <c r="AW408" i="11"/>
  <c r="AN409" i="11"/>
  <c r="AO409" i="11"/>
  <c r="AP409" i="11"/>
  <c r="AQ409" i="11" s="1"/>
  <c r="AR409" i="11"/>
  <c r="AS409" i="11" s="1"/>
  <c r="AT409" i="11"/>
  <c r="AU409" i="11"/>
  <c r="AW409" i="11"/>
  <c r="AN410" i="11"/>
  <c r="AO410" i="11"/>
  <c r="AP410" i="11"/>
  <c r="AQ410" i="11" s="1"/>
  <c r="AR410" i="11"/>
  <c r="AS410" i="11" s="1"/>
  <c r="AT410" i="11"/>
  <c r="AU410" i="11"/>
  <c r="AW410" i="11"/>
  <c r="AN411" i="11"/>
  <c r="AO411" i="11"/>
  <c r="AP411" i="11"/>
  <c r="AQ411" i="11" s="1"/>
  <c r="AR411" i="11"/>
  <c r="AS411" i="11" s="1"/>
  <c r="AT411" i="11"/>
  <c r="AV411" i="11" s="1"/>
  <c r="AU411" i="11"/>
  <c r="AW411" i="11"/>
  <c r="AN412" i="11"/>
  <c r="AO412" i="11"/>
  <c r="AP412" i="11"/>
  <c r="AQ412" i="11" s="1"/>
  <c r="AR412" i="11"/>
  <c r="AS412" i="11" s="1"/>
  <c r="AT412" i="11"/>
  <c r="AU412" i="11"/>
  <c r="AV412" i="11" s="1"/>
  <c r="AW412" i="11"/>
  <c r="AN413" i="11"/>
  <c r="AO413" i="11"/>
  <c r="AP413" i="11"/>
  <c r="AQ413" i="11" s="1"/>
  <c r="AR413" i="11"/>
  <c r="AS413" i="11" s="1"/>
  <c r="AT413" i="11"/>
  <c r="AU413" i="11"/>
  <c r="AW413" i="11"/>
  <c r="AN414" i="11"/>
  <c r="AO414" i="11"/>
  <c r="AP414" i="11"/>
  <c r="AQ414" i="11" s="1"/>
  <c r="AR414" i="11"/>
  <c r="AS414" i="11" s="1"/>
  <c r="AT414" i="11"/>
  <c r="AU414" i="11"/>
  <c r="AW414" i="11"/>
  <c r="AN415" i="11"/>
  <c r="AO415" i="11"/>
  <c r="AP415" i="11"/>
  <c r="AQ415" i="11" s="1"/>
  <c r="AR415" i="11"/>
  <c r="AS415" i="11" s="1"/>
  <c r="AT415" i="11"/>
  <c r="AU415" i="11"/>
  <c r="AW415" i="11"/>
  <c r="AN416" i="11"/>
  <c r="AO416" i="11"/>
  <c r="AP416" i="11"/>
  <c r="AQ416" i="11" s="1"/>
  <c r="AR416" i="11"/>
  <c r="AS416" i="11" s="1"/>
  <c r="AT416" i="11"/>
  <c r="AU416" i="11"/>
  <c r="AW416" i="11"/>
  <c r="AN421" i="11"/>
  <c r="AO421" i="11"/>
  <c r="AP421" i="11"/>
  <c r="AQ421" i="11" s="1"/>
  <c r="AR421" i="11"/>
  <c r="AS421" i="11" s="1"/>
  <c r="AT421" i="11"/>
  <c r="AU421" i="11"/>
  <c r="AW421" i="11"/>
  <c r="AN422" i="11"/>
  <c r="AO422" i="11"/>
  <c r="AP422" i="11"/>
  <c r="AQ422" i="11" s="1"/>
  <c r="AR422" i="11"/>
  <c r="AS422" i="11" s="1"/>
  <c r="AT422" i="11"/>
  <c r="AU422" i="11"/>
  <c r="AW422" i="11"/>
  <c r="AN423" i="11"/>
  <c r="AO423" i="11"/>
  <c r="AP423" i="11"/>
  <c r="AQ423" i="11" s="1"/>
  <c r="AR423" i="11"/>
  <c r="AS423" i="11" s="1"/>
  <c r="AT423" i="11"/>
  <c r="AU423" i="11"/>
  <c r="AW423" i="11"/>
  <c r="AN424" i="11"/>
  <c r="AO424" i="11"/>
  <c r="AP424" i="11"/>
  <c r="AQ424" i="11" s="1"/>
  <c r="AR424" i="11"/>
  <c r="AS424" i="11" s="1"/>
  <c r="AT424" i="11"/>
  <c r="AU424" i="11"/>
  <c r="AW424" i="11"/>
  <c r="AN425" i="11"/>
  <c r="AO425" i="11"/>
  <c r="AP425" i="11"/>
  <c r="AQ425" i="11"/>
  <c r="AR425" i="11"/>
  <c r="AS425" i="11" s="1"/>
  <c r="AT425" i="11"/>
  <c r="AU425" i="11"/>
  <c r="AW425" i="11"/>
  <c r="AN426" i="11"/>
  <c r="AO426" i="11"/>
  <c r="AP426" i="11"/>
  <c r="AQ426" i="11" s="1"/>
  <c r="AR426" i="11"/>
  <c r="AS426" i="11" s="1"/>
  <c r="AT426" i="11"/>
  <c r="AV426" i="11" s="1"/>
  <c r="AU426" i="11"/>
  <c r="AW426" i="11"/>
  <c r="AN427" i="11"/>
  <c r="AO427" i="11"/>
  <c r="AP427" i="11"/>
  <c r="AQ427" i="11" s="1"/>
  <c r="AR427" i="11"/>
  <c r="AS427" i="11" s="1"/>
  <c r="AT427" i="11"/>
  <c r="AV427" i="11" s="1"/>
  <c r="AU427" i="11"/>
  <c r="AW427" i="11"/>
  <c r="AN428" i="11"/>
  <c r="AO428" i="11"/>
  <c r="AP428" i="11"/>
  <c r="AQ428" i="11" s="1"/>
  <c r="AR428" i="11"/>
  <c r="AS428" i="11" s="1"/>
  <c r="AT428" i="11"/>
  <c r="AU428" i="11"/>
  <c r="AW428" i="11"/>
  <c r="AN429" i="11"/>
  <c r="AO429" i="11"/>
  <c r="AP429" i="11"/>
  <c r="AQ429" i="11" s="1"/>
  <c r="AR429" i="11"/>
  <c r="AS429" i="11" s="1"/>
  <c r="AT429" i="11"/>
  <c r="AU429" i="11"/>
  <c r="AW429" i="11"/>
  <c r="AN430" i="11"/>
  <c r="AO430" i="11"/>
  <c r="AP430" i="11"/>
  <c r="AQ430" i="11" s="1"/>
  <c r="AR430" i="11"/>
  <c r="AS430" i="11" s="1"/>
  <c r="AT430" i="11"/>
  <c r="AU430" i="11"/>
  <c r="AW430" i="11"/>
  <c r="AN431" i="11"/>
  <c r="AO431" i="11"/>
  <c r="AP431" i="11"/>
  <c r="AQ431" i="11" s="1"/>
  <c r="AR431" i="11"/>
  <c r="AS431" i="11" s="1"/>
  <c r="AT431" i="11"/>
  <c r="AU431" i="11"/>
  <c r="AW431" i="11"/>
  <c r="AN432" i="11"/>
  <c r="AO432" i="11"/>
  <c r="AP432" i="11"/>
  <c r="AQ432" i="11" s="1"/>
  <c r="AR432" i="11"/>
  <c r="AS432" i="11" s="1"/>
  <c r="AT432" i="11"/>
  <c r="AU432" i="11"/>
  <c r="AW432" i="11"/>
  <c r="AN433" i="11"/>
  <c r="AO433" i="11"/>
  <c r="AP433" i="11"/>
  <c r="AQ433" i="11" s="1"/>
  <c r="AR433" i="11"/>
  <c r="AS433" i="11" s="1"/>
  <c r="AT433" i="11"/>
  <c r="AU433" i="11"/>
  <c r="AW433" i="11"/>
  <c r="AN434" i="11"/>
  <c r="AO434" i="11"/>
  <c r="AP434" i="11"/>
  <c r="AQ434" i="11" s="1"/>
  <c r="AR434" i="11"/>
  <c r="AS434" i="11" s="1"/>
  <c r="AT434" i="11"/>
  <c r="AU434" i="11"/>
  <c r="AW434" i="11"/>
  <c r="AN435" i="11"/>
  <c r="AO435" i="11"/>
  <c r="AP435" i="11"/>
  <c r="AQ435" i="11" s="1"/>
  <c r="AR435" i="11"/>
  <c r="AS435" i="11" s="1"/>
  <c r="AT435" i="11"/>
  <c r="AV435" i="11" s="1"/>
  <c r="AU435" i="11"/>
  <c r="AW435" i="11"/>
  <c r="AN436" i="11"/>
  <c r="AO436" i="11"/>
  <c r="AP436" i="11"/>
  <c r="AQ436" i="11" s="1"/>
  <c r="AR436" i="11"/>
  <c r="AS436" i="11" s="1"/>
  <c r="AT436" i="11"/>
  <c r="AU436" i="11"/>
  <c r="AW436" i="11"/>
  <c r="AN437" i="11"/>
  <c r="AO437" i="11"/>
  <c r="AP437" i="11"/>
  <c r="AQ437" i="11" s="1"/>
  <c r="AR437" i="11"/>
  <c r="AS437" i="11" s="1"/>
  <c r="AT437" i="11"/>
  <c r="AV437" i="11" s="1"/>
  <c r="AU437" i="11"/>
  <c r="AW437" i="11"/>
  <c r="AN438" i="11"/>
  <c r="AO438" i="11"/>
  <c r="AP438" i="11"/>
  <c r="AQ438" i="11" s="1"/>
  <c r="AR438" i="11"/>
  <c r="AS438" i="11" s="1"/>
  <c r="AT438" i="11"/>
  <c r="AU438" i="11"/>
  <c r="AW438" i="11"/>
  <c r="AN439" i="11"/>
  <c r="AO439" i="11"/>
  <c r="AP439" i="11"/>
  <c r="AQ439" i="11" s="1"/>
  <c r="AR439" i="11"/>
  <c r="AS439" i="11" s="1"/>
  <c r="AT439" i="11"/>
  <c r="AU439" i="11"/>
  <c r="AW439" i="11"/>
  <c r="AN440" i="11"/>
  <c r="AO440" i="11"/>
  <c r="AP440" i="11"/>
  <c r="AQ440" i="11" s="1"/>
  <c r="AR440" i="11"/>
  <c r="AS440" i="11" s="1"/>
  <c r="AT440" i="11"/>
  <c r="AU440" i="11"/>
  <c r="AW440" i="11"/>
  <c r="AN441" i="11"/>
  <c r="AO441" i="11"/>
  <c r="AP441" i="11"/>
  <c r="AQ441" i="11" s="1"/>
  <c r="AR441" i="11"/>
  <c r="AS441" i="11" s="1"/>
  <c r="AT441" i="11"/>
  <c r="AU441" i="11"/>
  <c r="AW441" i="11"/>
  <c r="AN442" i="11"/>
  <c r="AO442" i="11"/>
  <c r="AP442" i="11"/>
  <c r="AQ442" i="11"/>
  <c r="AR442" i="11"/>
  <c r="AS442" i="11" s="1"/>
  <c r="AT442" i="11"/>
  <c r="AU442" i="11"/>
  <c r="AW442" i="11"/>
  <c r="AN445" i="11"/>
  <c r="AO445" i="11"/>
  <c r="AP445" i="11"/>
  <c r="AQ445" i="11" s="1"/>
  <c r="AR445" i="11"/>
  <c r="AS445" i="11" s="1"/>
  <c r="AT445" i="11"/>
  <c r="AU445" i="11"/>
  <c r="AW445" i="11"/>
  <c r="AN446" i="11"/>
  <c r="AO446" i="11"/>
  <c r="AP446" i="11"/>
  <c r="AQ446" i="11" s="1"/>
  <c r="AR446" i="11"/>
  <c r="AS446" i="11" s="1"/>
  <c r="AT446" i="11"/>
  <c r="AU446" i="11"/>
  <c r="AW446" i="11"/>
  <c r="AN447" i="11"/>
  <c r="AO447" i="11"/>
  <c r="AP447" i="11"/>
  <c r="AQ447" i="11" s="1"/>
  <c r="AR447" i="11"/>
  <c r="AS447" i="11" s="1"/>
  <c r="AT447" i="11"/>
  <c r="AU447" i="11"/>
  <c r="AW447" i="11"/>
  <c r="AN448" i="11"/>
  <c r="AO448" i="11"/>
  <c r="AP448" i="11"/>
  <c r="AQ448" i="11" s="1"/>
  <c r="AR448" i="11"/>
  <c r="AS448" i="11" s="1"/>
  <c r="AT448" i="11"/>
  <c r="AU448" i="11"/>
  <c r="AW448" i="11"/>
  <c r="AN449" i="11"/>
  <c r="AO449" i="11"/>
  <c r="AP449" i="11"/>
  <c r="AQ449" i="11" s="1"/>
  <c r="AR449" i="11"/>
  <c r="AS449" i="11" s="1"/>
  <c r="AT449" i="11"/>
  <c r="AU449" i="11"/>
  <c r="AW449" i="11"/>
  <c r="AN450" i="11"/>
  <c r="AO450" i="11"/>
  <c r="AP450" i="11"/>
  <c r="AQ450" i="11" s="1"/>
  <c r="AR450" i="11"/>
  <c r="AS450" i="11" s="1"/>
  <c r="AT450" i="11"/>
  <c r="AV450" i="11" s="1"/>
  <c r="AU450" i="11"/>
  <c r="AW450" i="11"/>
  <c r="AN451" i="11"/>
  <c r="AO451" i="11"/>
  <c r="AP451" i="11"/>
  <c r="AQ451" i="11" s="1"/>
  <c r="AR451" i="11"/>
  <c r="AS451" i="11" s="1"/>
  <c r="AT451" i="11"/>
  <c r="AV451" i="11" s="1"/>
  <c r="AU451" i="11"/>
  <c r="AW451" i="11"/>
  <c r="AN452" i="11"/>
  <c r="AO452" i="11"/>
  <c r="AP452" i="11"/>
  <c r="AQ452" i="11" s="1"/>
  <c r="AR452" i="11"/>
  <c r="AS452" i="11" s="1"/>
  <c r="AT452" i="11"/>
  <c r="AV452" i="11" s="1"/>
  <c r="AU452" i="11"/>
  <c r="AW452" i="11"/>
  <c r="AN453" i="11"/>
  <c r="AO453" i="11"/>
  <c r="AP453" i="11"/>
  <c r="AQ453" i="11" s="1"/>
  <c r="AR453" i="11"/>
  <c r="AS453" i="11" s="1"/>
  <c r="AT453" i="11"/>
  <c r="AV453" i="11" s="1"/>
  <c r="AU453" i="11"/>
  <c r="AW453" i="11"/>
  <c r="AN454" i="11"/>
  <c r="AO454" i="11"/>
  <c r="AP454" i="11"/>
  <c r="AQ454" i="11" s="1"/>
  <c r="AR454" i="11"/>
  <c r="AS454" i="11" s="1"/>
  <c r="AT454" i="11"/>
  <c r="AU454" i="11"/>
  <c r="AW454" i="11"/>
  <c r="AN455" i="11"/>
  <c r="AO455" i="11"/>
  <c r="AP455" i="11"/>
  <c r="AQ455" i="11" s="1"/>
  <c r="AR455" i="11"/>
  <c r="AS455" i="11" s="1"/>
  <c r="AT455" i="11"/>
  <c r="AU455" i="11"/>
  <c r="AW455" i="11"/>
  <c r="AN456" i="11"/>
  <c r="AO456" i="11"/>
  <c r="AP456" i="11"/>
  <c r="AQ456" i="11" s="1"/>
  <c r="AR456" i="11"/>
  <c r="AS456" i="11" s="1"/>
  <c r="AT456" i="11"/>
  <c r="AU456" i="11"/>
  <c r="AW456" i="11"/>
  <c r="AN457" i="11"/>
  <c r="AO457" i="11"/>
  <c r="AP457" i="11"/>
  <c r="AQ457" i="11" s="1"/>
  <c r="AR457" i="11"/>
  <c r="AS457" i="11" s="1"/>
  <c r="AT457" i="11"/>
  <c r="AU457" i="11"/>
  <c r="AW457" i="11"/>
  <c r="AN458" i="11"/>
  <c r="AO458" i="11"/>
  <c r="AP458" i="11"/>
  <c r="AQ458" i="11" s="1"/>
  <c r="AR458" i="11"/>
  <c r="AS458" i="11" s="1"/>
  <c r="AT458" i="11"/>
  <c r="AU458" i="11"/>
  <c r="AW458" i="11"/>
  <c r="AN459" i="11"/>
  <c r="AO459" i="11"/>
  <c r="AP459" i="11"/>
  <c r="AQ459" i="11" s="1"/>
  <c r="AR459" i="11"/>
  <c r="AS459" i="11" s="1"/>
  <c r="AT459" i="11"/>
  <c r="AV459" i="11" s="1"/>
  <c r="AU459" i="11"/>
  <c r="AW459" i="11"/>
  <c r="AN460" i="11"/>
  <c r="AO460" i="11"/>
  <c r="AP460" i="11"/>
  <c r="AQ460" i="11" s="1"/>
  <c r="AR460" i="11"/>
  <c r="AS460" i="11" s="1"/>
  <c r="AT460" i="11"/>
  <c r="AV460" i="11" s="1"/>
  <c r="AU460" i="11"/>
  <c r="AW460" i="11"/>
  <c r="AN461" i="11"/>
  <c r="AO461" i="11"/>
  <c r="AP461" i="11"/>
  <c r="AQ461" i="11" s="1"/>
  <c r="AR461" i="11"/>
  <c r="AS461" i="11" s="1"/>
  <c r="AT461" i="11"/>
  <c r="AU461" i="11"/>
  <c r="AW461" i="11"/>
  <c r="AN462" i="11"/>
  <c r="AO462" i="11"/>
  <c r="AP462" i="11"/>
  <c r="AQ462" i="11" s="1"/>
  <c r="AR462" i="11"/>
  <c r="AS462" i="11" s="1"/>
  <c r="AT462" i="11"/>
  <c r="AU462" i="11"/>
  <c r="AW462" i="11"/>
  <c r="AN463" i="11"/>
  <c r="AO463" i="11"/>
  <c r="AP463" i="11"/>
  <c r="AQ463" i="11" s="1"/>
  <c r="AR463" i="11"/>
  <c r="AS463" i="11" s="1"/>
  <c r="AT463" i="11"/>
  <c r="AU463" i="11"/>
  <c r="AW463" i="11"/>
  <c r="AN464" i="11"/>
  <c r="AO464" i="11"/>
  <c r="AP464" i="11"/>
  <c r="AQ464" i="11" s="1"/>
  <c r="AR464" i="11"/>
  <c r="AS464" i="11" s="1"/>
  <c r="AT464" i="11"/>
  <c r="AU464" i="11"/>
  <c r="AW464" i="11"/>
  <c r="AN465" i="11"/>
  <c r="AO465" i="11"/>
  <c r="AP465" i="11"/>
  <c r="AQ465" i="11" s="1"/>
  <c r="AR465" i="11"/>
  <c r="AS465" i="11" s="1"/>
  <c r="AT465" i="11"/>
  <c r="AU465" i="11"/>
  <c r="AW465" i="11"/>
  <c r="AN466" i="11"/>
  <c r="AO466" i="11"/>
  <c r="AP466" i="11"/>
  <c r="AQ466" i="11" s="1"/>
  <c r="AR466" i="11"/>
  <c r="AS466" i="11" s="1"/>
  <c r="AT466" i="11"/>
  <c r="AU466" i="11"/>
  <c r="AW466" i="11"/>
  <c r="AO467" i="11"/>
  <c r="AP467" i="11"/>
  <c r="AQ467" i="11" s="1"/>
  <c r="AR467" i="11"/>
  <c r="AS467" i="11" s="1"/>
  <c r="AT467" i="11"/>
  <c r="AU467" i="11"/>
  <c r="AW467" i="11"/>
  <c r="AN468" i="11"/>
  <c r="AO468" i="11"/>
  <c r="AP468" i="11"/>
  <c r="AQ468" i="11" s="1"/>
  <c r="AR468" i="11"/>
  <c r="AS468" i="11" s="1"/>
  <c r="AT468" i="11"/>
  <c r="AU468" i="11"/>
  <c r="AW468" i="11"/>
  <c r="AN469" i="11"/>
  <c r="AO469" i="11"/>
  <c r="AP469" i="11"/>
  <c r="AQ469" i="11" s="1"/>
  <c r="AR469" i="11"/>
  <c r="AS469" i="11" s="1"/>
  <c r="AT469" i="11"/>
  <c r="AU469" i="11"/>
  <c r="AW469" i="11"/>
  <c r="AN470" i="11"/>
  <c r="AO470" i="11"/>
  <c r="AP470" i="11"/>
  <c r="AQ470" i="11" s="1"/>
  <c r="AR470" i="11"/>
  <c r="AS470" i="11" s="1"/>
  <c r="AT470" i="11"/>
  <c r="AV470" i="11" s="1"/>
  <c r="AU470" i="11"/>
  <c r="AW470" i="11"/>
  <c r="AN473" i="11"/>
  <c r="AO473" i="11"/>
  <c r="AP473" i="11"/>
  <c r="AQ473" i="11" s="1"/>
  <c r="AR473" i="11"/>
  <c r="AS473" i="11" s="1"/>
  <c r="AT473" i="11"/>
  <c r="AU473" i="11"/>
  <c r="AW473" i="11"/>
  <c r="AN474" i="11"/>
  <c r="AO474" i="11"/>
  <c r="AP474" i="11"/>
  <c r="AQ474" i="11" s="1"/>
  <c r="AR474" i="11"/>
  <c r="AS474" i="11" s="1"/>
  <c r="AT474" i="11"/>
  <c r="AU474" i="11"/>
  <c r="AW474" i="11"/>
  <c r="AN475" i="11"/>
  <c r="AO475" i="11"/>
  <c r="AP475" i="11"/>
  <c r="AQ475" i="11" s="1"/>
  <c r="AR475" i="11"/>
  <c r="AS475" i="11" s="1"/>
  <c r="AT475" i="11"/>
  <c r="AU475" i="11"/>
  <c r="AW475" i="11"/>
  <c r="AN476" i="11"/>
  <c r="AO476" i="11"/>
  <c r="AP476" i="11"/>
  <c r="AQ476" i="11" s="1"/>
  <c r="AR476" i="11"/>
  <c r="AS476" i="11" s="1"/>
  <c r="AT476" i="11"/>
  <c r="AU476" i="11"/>
  <c r="AW476" i="11"/>
  <c r="AN477" i="11"/>
  <c r="AO477" i="11"/>
  <c r="AP477" i="11"/>
  <c r="AQ477" i="11"/>
  <c r="AR477" i="11"/>
  <c r="AS477" i="11" s="1"/>
  <c r="AT477" i="11"/>
  <c r="AU477" i="11"/>
  <c r="AW477" i="11"/>
  <c r="AN478" i="11"/>
  <c r="AO478" i="11"/>
  <c r="AP478" i="11"/>
  <c r="AQ478" i="11"/>
  <c r="AR478" i="11"/>
  <c r="AS478" i="11" s="1"/>
  <c r="AT478" i="11"/>
  <c r="AU478" i="11"/>
  <c r="AW478" i="11"/>
  <c r="AN479" i="11"/>
  <c r="AO479" i="11"/>
  <c r="AP479" i="11"/>
  <c r="AQ479" i="11" s="1"/>
  <c r="AR479" i="11"/>
  <c r="AS479" i="11" s="1"/>
  <c r="AT479" i="11"/>
  <c r="AU479" i="11"/>
  <c r="AW479" i="11"/>
  <c r="AN480" i="11"/>
  <c r="AO480" i="11"/>
  <c r="AP480" i="11"/>
  <c r="AQ480" i="11" s="1"/>
  <c r="AR480" i="11"/>
  <c r="AS480" i="11" s="1"/>
  <c r="AT480" i="11"/>
  <c r="AV480" i="11" s="1"/>
  <c r="AU480" i="11"/>
  <c r="AW480" i="11"/>
  <c r="AN481" i="11"/>
  <c r="AO481" i="11"/>
  <c r="AP481" i="11"/>
  <c r="AQ481" i="11" s="1"/>
  <c r="AR481" i="11"/>
  <c r="AS481" i="11" s="1"/>
  <c r="AT481" i="11"/>
  <c r="AU481" i="11"/>
  <c r="AW481" i="11"/>
  <c r="AN482" i="11"/>
  <c r="AO482" i="11"/>
  <c r="AP482" i="11"/>
  <c r="AQ482" i="11" s="1"/>
  <c r="AR482" i="11"/>
  <c r="AS482" i="11" s="1"/>
  <c r="AT482" i="11"/>
  <c r="AU482" i="11"/>
  <c r="AW482" i="11"/>
  <c r="AN483" i="11"/>
  <c r="AO483" i="11"/>
  <c r="AP483" i="11"/>
  <c r="AQ483" i="11" s="1"/>
  <c r="AR483" i="11"/>
  <c r="AS483" i="11" s="1"/>
  <c r="AT483" i="11"/>
  <c r="AU483" i="11"/>
  <c r="AW483" i="11"/>
  <c r="AN486" i="11"/>
  <c r="AO486" i="11"/>
  <c r="AP486" i="11"/>
  <c r="AQ486" i="11" s="1"/>
  <c r="AR486" i="11"/>
  <c r="AS486" i="11" s="1"/>
  <c r="AT486" i="11"/>
  <c r="AU486" i="11"/>
  <c r="AW486" i="11"/>
  <c r="AN487" i="11"/>
  <c r="AO487" i="11"/>
  <c r="AP487" i="11"/>
  <c r="AQ487" i="11" s="1"/>
  <c r="AR487" i="11"/>
  <c r="AS487" i="11" s="1"/>
  <c r="AT487" i="11"/>
  <c r="AU487" i="11"/>
  <c r="AW487" i="11"/>
  <c r="AN488" i="11"/>
  <c r="AO488" i="11"/>
  <c r="AP488" i="11"/>
  <c r="AQ488" i="11" s="1"/>
  <c r="AR488" i="11"/>
  <c r="AS488" i="11"/>
  <c r="AT488" i="11"/>
  <c r="AU488" i="11"/>
  <c r="AW488" i="11"/>
  <c r="AN489" i="11"/>
  <c r="AO489" i="11"/>
  <c r="AP489" i="11"/>
  <c r="AQ489" i="11" s="1"/>
  <c r="AR489" i="11"/>
  <c r="AS489" i="11" s="1"/>
  <c r="AT489" i="11"/>
  <c r="AU489" i="11"/>
  <c r="AW489" i="11"/>
  <c r="AN490" i="11"/>
  <c r="AO490" i="11"/>
  <c r="AP490" i="11"/>
  <c r="AQ490" i="11" s="1"/>
  <c r="AR490" i="11"/>
  <c r="AS490" i="11" s="1"/>
  <c r="AT490" i="11"/>
  <c r="AU490" i="11"/>
  <c r="AW490" i="11"/>
  <c r="AN491" i="11"/>
  <c r="AO491" i="11"/>
  <c r="AP491" i="11"/>
  <c r="AQ491" i="11" s="1"/>
  <c r="AR491" i="11"/>
  <c r="AS491" i="11" s="1"/>
  <c r="AT491" i="11"/>
  <c r="AU491" i="11"/>
  <c r="AW491" i="11"/>
  <c r="AN492" i="11"/>
  <c r="AO492" i="11"/>
  <c r="AP492" i="11"/>
  <c r="AQ492" i="11" s="1"/>
  <c r="AR492" i="11"/>
  <c r="AS492" i="11" s="1"/>
  <c r="AT492" i="11"/>
  <c r="AU492" i="11"/>
  <c r="AW492" i="11"/>
  <c r="AN493" i="11"/>
  <c r="AO493" i="11"/>
  <c r="AP493" i="11"/>
  <c r="AQ493" i="11"/>
  <c r="AR493" i="11"/>
  <c r="AS493" i="11" s="1"/>
  <c r="AT493" i="11"/>
  <c r="AU493" i="11"/>
  <c r="AW493" i="11"/>
  <c r="AN496" i="11"/>
  <c r="AO496" i="11"/>
  <c r="AP496" i="11"/>
  <c r="AQ496" i="11" s="1"/>
  <c r="AR496" i="11"/>
  <c r="AS496" i="11" s="1"/>
  <c r="AT496" i="11"/>
  <c r="AU496" i="11"/>
  <c r="AW496" i="11"/>
  <c r="AN497" i="11"/>
  <c r="AO497" i="11"/>
  <c r="AP497" i="11"/>
  <c r="AQ497" i="11" s="1"/>
  <c r="AR497" i="11"/>
  <c r="AS497" i="11" s="1"/>
  <c r="AT497" i="11"/>
  <c r="AU497" i="11"/>
  <c r="AW497" i="11"/>
  <c r="AN498" i="11"/>
  <c r="AO498" i="11"/>
  <c r="AP498" i="11"/>
  <c r="AQ498" i="11"/>
  <c r="AR498" i="11"/>
  <c r="AS498" i="11" s="1"/>
  <c r="AT498" i="11"/>
  <c r="AU498" i="11"/>
  <c r="AW498" i="11"/>
  <c r="AN499" i="11"/>
  <c r="AO499" i="11"/>
  <c r="AP499" i="11"/>
  <c r="AQ499" i="11"/>
  <c r="AR499" i="11"/>
  <c r="AS499" i="11" s="1"/>
  <c r="AT499" i="11"/>
  <c r="AU499" i="11"/>
  <c r="AW499" i="11"/>
  <c r="AN500" i="11"/>
  <c r="AO500" i="11"/>
  <c r="AP500" i="11"/>
  <c r="AQ500" i="11" s="1"/>
  <c r="AR500" i="11"/>
  <c r="AS500" i="11" s="1"/>
  <c r="AT500" i="11"/>
  <c r="AU500" i="11"/>
  <c r="AW500" i="11"/>
  <c r="AN501" i="11"/>
  <c r="AO501" i="11"/>
  <c r="AP501" i="11"/>
  <c r="AQ501" i="11" s="1"/>
  <c r="AR501" i="11"/>
  <c r="AS501" i="11" s="1"/>
  <c r="AT501" i="11"/>
  <c r="AU501" i="11"/>
  <c r="AW501" i="11"/>
  <c r="AN502" i="11"/>
  <c r="AO502" i="11"/>
  <c r="AP502" i="11"/>
  <c r="AQ502" i="11" s="1"/>
  <c r="AR502" i="11"/>
  <c r="AS502" i="11" s="1"/>
  <c r="AT502" i="11"/>
  <c r="AU502" i="11"/>
  <c r="AW502" i="11"/>
  <c r="AN503" i="11"/>
  <c r="AO503" i="11"/>
  <c r="AP503" i="11"/>
  <c r="AQ503" i="11" s="1"/>
  <c r="AR503" i="11"/>
  <c r="AS503" i="11" s="1"/>
  <c r="AT503" i="11"/>
  <c r="AU503" i="11"/>
  <c r="AW503" i="11"/>
  <c r="AN504" i="11"/>
  <c r="AO504" i="11"/>
  <c r="AP504" i="11"/>
  <c r="AQ504" i="11" s="1"/>
  <c r="AR504" i="11"/>
  <c r="AS504" i="11" s="1"/>
  <c r="AT504" i="11"/>
  <c r="AU504" i="11"/>
  <c r="AW504" i="11"/>
  <c r="AN505" i="11"/>
  <c r="AO505" i="11"/>
  <c r="AP505" i="11"/>
  <c r="AQ505" i="11" s="1"/>
  <c r="AR505" i="11"/>
  <c r="AS505" i="11" s="1"/>
  <c r="AT505" i="11"/>
  <c r="AU505" i="11"/>
  <c r="AW505" i="11"/>
  <c r="AN506" i="11"/>
  <c r="AO506" i="11"/>
  <c r="AP506" i="11"/>
  <c r="AQ506" i="11" s="1"/>
  <c r="AR506" i="11"/>
  <c r="AS506" i="11" s="1"/>
  <c r="AT506" i="11"/>
  <c r="AU506" i="11"/>
  <c r="AW506" i="11"/>
  <c r="AN507" i="11"/>
  <c r="AO507" i="11"/>
  <c r="AP507" i="11"/>
  <c r="AQ507" i="11" s="1"/>
  <c r="AR507" i="11"/>
  <c r="AS507" i="11" s="1"/>
  <c r="AT507" i="11"/>
  <c r="AV507" i="11" s="1"/>
  <c r="AU507" i="11"/>
  <c r="AW507" i="11"/>
  <c r="AN508" i="11"/>
  <c r="AO508" i="11"/>
  <c r="AP508" i="11"/>
  <c r="AQ508" i="11" s="1"/>
  <c r="AR508" i="11"/>
  <c r="AS508" i="11" s="1"/>
  <c r="AT508" i="11"/>
  <c r="AU508" i="11"/>
  <c r="AW508" i="11"/>
  <c r="AN509" i="11"/>
  <c r="AO509" i="11"/>
  <c r="AP509" i="11"/>
  <c r="AQ509" i="11" s="1"/>
  <c r="AR509" i="11"/>
  <c r="AS509" i="11" s="1"/>
  <c r="AT509" i="11"/>
  <c r="AU509" i="11"/>
  <c r="AW509" i="11"/>
  <c r="AN510" i="11"/>
  <c r="AO510" i="11"/>
  <c r="AP510" i="11"/>
  <c r="AQ510" i="11"/>
  <c r="AR510" i="11"/>
  <c r="AS510" i="11" s="1"/>
  <c r="AT510" i="11"/>
  <c r="AU510" i="11"/>
  <c r="AV510" i="11"/>
  <c r="AW510" i="11"/>
  <c r="AN511" i="11"/>
  <c r="AO511" i="11"/>
  <c r="AP511" i="11"/>
  <c r="AQ511" i="11" s="1"/>
  <c r="AR511" i="11"/>
  <c r="AS511" i="11" s="1"/>
  <c r="AT511" i="11"/>
  <c r="AU511" i="11"/>
  <c r="AV511" i="11"/>
  <c r="AW511" i="11"/>
  <c r="AN512" i="11"/>
  <c r="AO512" i="11"/>
  <c r="AP512" i="11"/>
  <c r="AQ512" i="11" s="1"/>
  <c r="AR512" i="11"/>
  <c r="AS512" i="11" s="1"/>
  <c r="AT512" i="11"/>
  <c r="AU512" i="11"/>
  <c r="AW512" i="11"/>
  <c r="AN513" i="11"/>
  <c r="AO513" i="11"/>
  <c r="AP513" i="11"/>
  <c r="AQ513" i="11" s="1"/>
  <c r="AR513" i="11"/>
  <c r="AS513" i="11" s="1"/>
  <c r="AT513" i="11"/>
  <c r="AU513" i="11"/>
  <c r="AW513" i="11"/>
  <c r="AN514" i="11"/>
  <c r="AO514" i="11"/>
  <c r="AP514" i="11"/>
  <c r="AQ514" i="11" s="1"/>
  <c r="AR514" i="11"/>
  <c r="AS514" i="11"/>
  <c r="AT514" i="11"/>
  <c r="AU514" i="11"/>
  <c r="AW514" i="11"/>
  <c r="AN515" i="11"/>
  <c r="AO515" i="11"/>
  <c r="AP515" i="11"/>
  <c r="AQ515" i="11" s="1"/>
  <c r="AR515" i="11"/>
  <c r="AS515" i="11" s="1"/>
  <c r="AT515" i="11"/>
  <c r="AU515" i="11"/>
  <c r="AW515" i="11"/>
  <c r="AN516" i="11"/>
  <c r="AO516" i="11"/>
  <c r="AP516" i="11"/>
  <c r="AQ516" i="11" s="1"/>
  <c r="AR516" i="11"/>
  <c r="AS516" i="11" s="1"/>
  <c r="AT516" i="11"/>
  <c r="AU516" i="11"/>
  <c r="AW516" i="11"/>
  <c r="AN517" i="11"/>
  <c r="AO517" i="11"/>
  <c r="AP517" i="11"/>
  <c r="AQ517" i="11" s="1"/>
  <c r="AR517" i="11"/>
  <c r="AS517" i="11" s="1"/>
  <c r="AT517" i="11"/>
  <c r="AU517" i="11"/>
  <c r="AW517" i="11"/>
  <c r="AN518" i="11"/>
  <c r="AO518" i="11"/>
  <c r="AP518" i="11"/>
  <c r="AQ518" i="11" s="1"/>
  <c r="AR518" i="11"/>
  <c r="AS518" i="11" s="1"/>
  <c r="AT518" i="11"/>
  <c r="AU518" i="11"/>
  <c r="AW518" i="11"/>
  <c r="AN519" i="11"/>
  <c r="AO519" i="11"/>
  <c r="AP519" i="11"/>
  <c r="AQ519" i="11"/>
  <c r="AR519" i="11"/>
  <c r="AS519" i="11" s="1"/>
  <c r="AT519" i="11"/>
  <c r="AU519" i="11"/>
  <c r="AV519" i="11" s="1"/>
  <c r="AW519" i="11"/>
  <c r="AN520" i="11"/>
  <c r="AO520" i="11"/>
  <c r="AP520" i="11"/>
  <c r="AQ520" i="11" s="1"/>
  <c r="AR520" i="11"/>
  <c r="AS520" i="11" s="1"/>
  <c r="AT520" i="11"/>
  <c r="AU520" i="11"/>
  <c r="AW520" i="11"/>
  <c r="AN521" i="11"/>
  <c r="AO521" i="11"/>
  <c r="AP521" i="11"/>
  <c r="AQ521" i="11" s="1"/>
  <c r="AR521" i="11"/>
  <c r="AS521" i="11" s="1"/>
  <c r="AT521" i="11"/>
  <c r="AU521" i="11"/>
  <c r="AV521" i="11" s="1"/>
  <c r="AW521" i="11"/>
  <c r="AN522" i="11"/>
  <c r="AO522" i="11"/>
  <c r="AP522" i="11"/>
  <c r="AQ522" i="11" s="1"/>
  <c r="AR522" i="11"/>
  <c r="AS522" i="11" s="1"/>
  <c r="AT522" i="11"/>
  <c r="AU522" i="11"/>
  <c r="AW522" i="11"/>
  <c r="AN523" i="11"/>
  <c r="AO523" i="11"/>
  <c r="AP523" i="11"/>
  <c r="AQ523" i="11" s="1"/>
  <c r="AR523" i="11"/>
  <c r="AS523" i="11" s="1"/>
  <c r="AT523" i="11"/>
  <c r="AU523" i="11"/>
  <c r="AW523" i="11"/>
  <c r="AN524" i="11"/>
  <c r="AO524" i="11"/>
  <c r="AP524" i="11"/>
  <c r="AQ524" i="11" s="1"/>
  <c r="AR524" i="11"/>
  <c r="AS524" i="11" s="1"/>
  <c r="AT524" i="11"/>
  <c r="AV524" i="11" s="1"/>
  <c r="AU524" i="11"/>
  <c r="AW524" i="11"/>
  <c r="AN525" i="11"/>
  <c r="AO525" i="11"/>
  <c r="AP525" i="11"/>
  <c r="AQ525" i="11" s="1"/>
  <c r="AR525" i="11"/>
  <c r="AS525" i="11" s="1"/>
  <c r="AT525" i="11"/>
  <c r="AU525" i="11"/>
  <c r="AW525" i="11"/>
  <c r="AN526" i="11"/>
  <c r="AO526" i="11"/>
  <c r="AP526" i="11"/>
  <c r="AQ526" i="11" s="1"/>
  <c r="AR526" i="11"/>
  <c r="AS526" i="11"/>
  <c r="AT526" i="11"/>
  <c r="AU526" i="11"/>
  <c r="AW526" i="11"/>
  <c r="AN527" i="11"/>
  <c r="AO527" i="11"/>
  <c r="AP527" i="11"/>
  <c r="AQ527" i="11" s="1"/>
  <c r="AR527" i="11"/>
  <c r="AS527" i="11" s="1"/>
  <c r="AT527" i="11"/>
  <c r="AU527" i="11"/>
  <c r="AW527" i="11"/>
  <c r="AN528" i="11"/>
  <c r="AO528" i="11"/>
  <c r="AP528" i="11"/>
  <c r="AQ528" i="11" s="1"/>
  <c r="AR528" i="11"/>
  <c r="AS528" i="11" s="1"/>
  <c r="AT528" i="11"/>
  <c r="AU528" i="11"/>
  <c r="AW528" i="11"/>
  <c r="AN529" i="11"/>
  <c r="AO529" i="11"/>
  <c r="AP529" i="11"/>
  <c r="AQ529" i="11" s="1"/>
  <c r="AR529" i="11"/>
  <c r="AS529" i="11" s="1"/>
  <c r="AT529" i="11"/>
  <c r="AU529" i="11"/>
  <c r="AW529" i="11"/>
  <c r="AN534" i="11"/>
  <c r="AO534" i="11"/>
  <c r="AP534" i="11"/>
  <c r="AQ534" i="11" s="1"/>
  <c r="AR534" i="11"/>
  <c r="AS534" i="11"/>
  <c r="AT534" i="11"/>
  <c r="AU534" i="11"/>
  <c r="AW534" i="11"/>
  <c r="AN535" i="11"/>
  <c r="AO535" i="11"/>
  <c r="AP535" i="11"/>
  <c r="AQ535" i="11" s="1"/>
  <c r="AR535" i="11"/>
  <c r="AS535" i="11" s="1"/>
  <c r="AT535" i="11"/>
  <c r="AU535" i="11"/>
  <c r="AW535" i="11"/>
  <c r="AN536" i="11"/>
  <c r="AO536" i="11"/>
  <c r="AP536" i="11"/>
  <c r="AQ536" i="11" s="1"/>
  <c r="AR536" i="11"/>
  <c r="AS536" i="11"/>
  <c r="AT536" i="11"/>
  <c r="AU536" i="11"/>
  <c r="AW536" i="11"/>
  <c r="AN537" i="11"/>
  <c r="AO537" i="11"/>
  <c r="AP537" i="11"/>
  <c r="AQ537" i="11" s="1"/>
  <c r="AR537" i="11"/>
  <c r="AS537" i="11" s="1"/>
  <c r="AT537" i="11"/>
  <c r="AU537" i="11"/>
  <c r="AW537" i="11"/>
  <c r="AN538" i="11"/>
  <c r="AO538" i="11"/>
  <c r="AP538" i="11"/>
  <c r="AQ538" i="11" s="1"/>
  <c r="AR538" i="11"/>
  <c r="AS538" i="11" s="1"/>
  <c r="AT538" i="11"/>
  <c r="AU538" i="11"/>
  <c r="AW538" i="11"/>
  <c r="AN539" i="11"/>
  <c r="AO539" i="11"/>
  <c r="AP539" i="11"/>
  <c r="AQ539" i="11" s="1"/>
  <c r="AR539" i="11"/>
  <c r="AS539" i="11" s="1"/>
  <c r="AT539" i="11"/>
  <c r="AU539" i="11"/>
  <c r="AW539" i="11"/>
  <c r="AN540" i="11"/>
  <c r="AO540" i="11"/>
  <c r="AP540" i="11"/>
  <c r="AQ540" i="11" s="1"/>
  <c r="AR540" i="11"/>
  <c r="AS540" i="11"/>
  <c r="AT540" i="11"/>
  <c r="AU540" i="11"/>
  <c r="AW540" i="11"/>
  <c r="AN541" i="11"/>
  <c r="AO541" i="11"/>
  <c r="AP541" i="11"/>
  <c r="AQ541" i="11" s="1"/>
  <c r="AR541" i="11"/>
  <c r="AS541" i="11"/>
  <c r="AT541" i="11"/>
  <c r="AU541" i="11"/>
  <c r="AW541" i="11"/>
  <c r="AN542" i="11"/>
  <c r="AO542" i="11"/>
  <c r="AP542" i="11"/>
  <c r="AQ542" i="11"/>
  <c r="AR542" i="11"/>
  <c r="AS542" i="11" s="1"/>
  <c r="AT542" i="11"/>
  <c r="AU542" i="11"/>
  <c r="AV542" i="11" s="1"/>
  <c r="AW542" i="11"/>
  <c r="AN543" i="11"/>
  <c r="AO543" i="11"/>
  <c r="AP543" i="11"/>
  <c r="AQ543" i="11" s="1"/>
  <c r="AR543" i="11"/>
  <c r="AS543" i="11" s="1"/>
  <c r="AT543" i="11"/>
  <c r="AU543" i="11"/>
  <c r="AW543" i="11"/>
  <c r="AN544" i="11"/>
  <c r="AO544" i="11"/>
  <c r="AP544" i="11"/>
  <c r="AQ544" i="11" s="1"/>
  <c r="AR544" i="11"/>
  <c r="AS544" i="11" s="1"/>
  <c r="AT544" i="11"/>
  <c r="AU544" i="11"/>
  <c r="AW544" i="11"/>
  <c r="AN545" i="11"/>
  <c r="AO545" i="11"/>
  <c r="AP545" i="11"/>
  <c r="AQ545" i="11" s="1"/>
  <c r="AR545" i="11"/>
  <c r="AS545" i="11" s="1"/>
  <c r="AT545" i="11"/>
  <c r="AU545" i="11"/>
  <c r="AW545" i="11"/>
  <c r="AN546" i="11"/>
  <c r="AO546" i="11"/>
  <c r="AP546" i="11"/>
  <c r="AQ546" i="11" s="1"/>
  <c r="AR546" i="11"/>
  <c r="AS546" i="11" s="1"/>
  <c r="AT546" i="11"/>
  <c r="AU546" i="11"/>
  <c r="AW546" i="11"/>
  <c r="AN547" i="11"/>
  <c r="AO547" i="11"/>
  <c r="AP547" i="11"/>
  <c r="AQ547" i="11" s="1"/>
  <c r="AR547" i="11"/>
  <c r="AS547" i="11" s="1"/>
  <c r="AT547" i="11"/>
  <c r="AU547" i="11"/>
  <c r="AW547" i="11"/>
  <c r="AN548" i="11"/>
  <c r="AO548" i="11"/>
  <c r="AP548" i="11"/>
  <c r="AQ548" i="11" s="1"/>
  <c r="AR548" i="11"/>
  <c r="AS548" i="11" s="1"/>
  <c r="AT548" i="11"/>
  <c r="AU548" i="11"/>
  <c r="AV548" i="11" s="1"/>
  <c r="AW548" i="11"/>
  <c r="AN549" i="11"/>
  <c r="AO549" i="11"/>
  <c r="AP549" i="11"/>
  <c r="AQ549" i="11" s="1"/>
  <c r="AR549" i="11"/>
  <c r="AS549" i="11" s="1"/>
  <c r="AT549" i="11"/>
  <c r="AU549" i="11"/>
  <c r="AW549" i="11"/>
  <c r="AN550" i="11"/>
  <c r="AO550" i="11"/>
  <c r="AP550" i="11"/>
  <c r="AQ550" i="11" s="1"/>
  <c r="AR550" i="11"/>
  <c r="AS550" i="11" s="1"/>
  <c r="AT550" i="11"/>
  <c r="AU550" i="11"/>
  <c r="AW550" i="11"/>
  <c r="AN551" i="11"/>
  <c r="AO551" i="11"/>
  <c r="AP551" i="11"/>
  <c r="AQ551" i="11" s="1"/>
  <c r="AR551" i="11"/>
  <c r="AS551" i="11" s="1"/>
  <c r="AT551" i="11"/>
  <c r="AV551" i="11" s="1"/>
  <c r="AU551" i="11"/>
  <c r="AW551" i="11"/>
  <c r="AN552" i="11"/>
  <c r="AO552" i="11"/>
  <c r="AP552" i="11"/>
  <c r="AQ552" i="11" s="1"/>
  <c r="AR552" i="11"/>
  <c r="AS552" i="11" s="1"/>
  <c r="AT552" i="11"/>
  <c r="AV552" i="11" s="1"/>
  <c r="AU552" i="11"/>
  <c r="AW552" i="11"/>
  <c r="AN553" i="11"/>
  <c r="AO553" i="11"/>
  <c r="AP553" i="11"/>
  <c r="AQ553" i="11" s="1"/>
  <c r="AR553" i="11"/>
  <c r="AS553" i="11" s="1"/>
  <c r="AT553" i="11"/>
  <c r="AV553" i="11" s="1"/>
  <c r="AU553" i="11"/>
  <c r="AW553" i="11"/>
  <c r="AN554" i="11"/>
  <c r="AO554" i="11"/>
  <c r="AP554" i="11"/>
  <c r="AQ554" i="11" s="1"/>
  <c r="AR554" i="11"/>
  <c r="AS554" i="11" s="1"/>
  <c r="AT554" i="11"/>
  <c r="AU554" i="11"/>
  <c r="AW554" i="11"/>
  <c r="AN555" i="11"/>
  <c r="AO555" i="11"/>
  <c r="AP555" i="11"/>
  <c r="AQ555" i="11" s="1"/>
  <c r="AR555" i="11"/>
  <c r="AS555" i="11" s="1"/>
  <c r="AT555" i="11"/>
  <c r="AU555" i="11"/>
  <c r="AW555" i="11"/>
  <c r="AN556" i="11"/>
  <c r="AO556" i="11"/>
  <c r="AP556" i="11"/>
  <c r="AQ556" i="11" s="1"/>
  <c r="AR556" i="11"/>
  <c r="AS556" i="11" s="1"/>
  <c r="AT556" i="11"/>
  <c r="AU556" i="11"/>
  <c r="AW556" i="11"/>
  <c r="AN557" i="11"/>
  <c r="AO557" i="11"/>
  <c r="AP557" i="11"/>
  <c r="AQ557" i="11" s="1"/>
  <c r="AR557" i="11"/>
  <c r="AS557" i="11" s="1"/>
  <c r="AT557" i="11"/>
  <c r="AU557" i="11"/>
  <c r="AW557" i="11"/>
  <c r="AN558" i="11"/>
  <c r="AO558" i="11"/>
  <c r="AP558" i="11"/>
  <c r="AQ558" i="11" s="1"/>
  <c r="AR558" i="11"/>
  <c r="AS558" i="11" s="1"/>
  <c r="AT558" i="11"/>
  <c r="AU558" i="11"/>
  <c r="AV558" i="11" s="1"/>
  <c r="AW558" i="11"/>
  <c r="AN559" i="11"/>
  <c r="AO559" i="11"/>
  <c r="AP559" i="11"/>
  <c r="AQ559" i="11" s="1"/>
  <c r="AR559" i="11"/>
  <c r="AS559" i="11" s="1"/>
  <c r="AT559" i="11"/>
  <c r="AU559" i="11"/>
  <c r="AW559" i="11"/>
  <c r="AN560" i="11"/>
  <c r="AO560" i="11"/>
  <c r="AP560" i="11"/>
  <c r="AQ560" i="11" s="1"/>
  <c r="AR560" i="11"/>
  <c r="AS560" i="11" s="1"/>
  <c r="AT560" i="11"/>
  <c r="AU560" i="11"/>
  <c r="AW560" i="11"/>
  <c r="AN561" i="11"/>
  <c r="AO561" i="11"/>
  <c r="AP561" i="11"/>
  <c r="AQ561" i="11" s="1"/>
  <c r="AR561" i="11"/>
  <c r="AS561" i="11" s="1"/>
  <c r="AT561" i="11"/>
  <c r="AU561" i="11"/>
  <c r="AW561" i="11"/>
  <c r="AN562" i="11"/>
  <c r="AO562" i="11"/>
  <c r="AP562" i="11"/>
  <c r="AQ562" i="11"/>
  <c r="AR562" i="11"/>
  <c r="AS562" i="11" s="1"/>
  <c r="AT562" i="11"/>
  <c r="AU562" i="11"/>
  <c r="AW562" i="11"/>
  <c r="AN563" i="11"/>
  <c r="AO563" i="11"/>
  <c r="AP563" i="11"/>
  <c r="AQ563" i="11" s="1"/>
  <c r="AR563" i="11"/>
  <c r="AS563" i="11" s="1"/>
  <c r="AT563" i="11"/>
  <c r="AU563" i="11"/>
  <c r="AW563" i="11"/>
  <c r="AN564" i="11"/>
  <c r="AO564" i="11"/>
  <c r="AP564" i="11"/>
  <c r="AQ564" i="11" s="1"/>
  <c r="AR564" i="11"/>
  <c r="AS564" i="11" s="1"/>
  <c r="AT564" i="11"/>
  <c r="AV564" i="11" s="1"/>
  <c r="AU564" i="11"/>
  <c r="AW564" i="11"/>
  <c r="AN565" i="11"/>
  <c r="AO565" i="11"/>
  <c r="AP565" i="11"/>
  <c r="AQ565" i="11" s="1"/>
  <c r="AR565" i="11"/>
  <c r="AS565" i="11" s="1"/>
  <c r="AT565" i="11"/>
  <c r="AU565" i="11"/>
  <c r="AW565" i="11"/>
  <c r="AN566" i="11"/>
  <c r="AO566" i="11"/>
  <c r="AP566" i="11"/>
  <c r="AQ566" i="11" s="1"/>
  <c r="AR566" i="11"/>
  <c r="AS566" i="11" s="1"/>
  <c r="AT566" i="11"/>
  <c r="AU566" i="11"/>
  <c r="AW566" i="11"/>
  <c r="AN567" i="11"/>
  <c r="AO567" i="11"/>
  <c r="AP567" i="11"/>
  <c r="AQ567" i="11" s="1"/>
  <c r="AR567" i="11"/>
  <c r="AS567" i="11" s="1"/>
  <c r="AT567" i="11"/>
  <c r="AU567" i="11"/>
  <c r="AW567" i="11"/>
  <c r="AN568" i="11"/>
  <c r="AO568" i="11"/>
  <c r="AP568" i="11"/>
  <c r="AQ568" i="11" s="1"/>
  <c r="AR568" i="11"/>
  <c r="AS568" i="11" s="1"/>
  <c r="AT568" i="11"/>
  <c r="AU568" i="11"/>
  <c r="AW568" i="11"/>
  <c r="AN569" i="11"/>
  <c r="AO569" i="11"/>
  <c r="AP569" i="11"/>
  <c r="AQ569" i="11" s="1"/>
  <c r="AR569" i="11"/>
  <c r="AS569" i="11" s="1"/>
  <c r="AT569" i="11"/>
  <c r="AU569" i="11"/>
  <c r="AW569" i="11"/>
  <c r="AO570" i="11"/>
  <c r="AP570" i="11"/>
  <c r="AQ570" i="11" s="1"/>
  <c r="AR570" i="11"/>
  <c r="AS570" i="11" s="1"/>
  <c r="AT570" i="11"/>
  <c r="AU570" i="11"/>
  <c r="AW570" i="11"/>
  <c r="AN571" i="11"/>
  <c r="AO571" i="11"/>
  <c r="AP571" i="11"/>
  <c r="AQ571" i="11" s="1"/>
  <c r="AR571" i="11"/>
  <c r="AS571" i="11" s="1"/>
  <c r="AT571" i="11"/>
  <c r="AU571" i="11"/>
  <c r="AW571" i="11"/>
  <c r="AN572" i="11"/>
  <c r="AO572" i="11"/>
  <c r="AP572" i="11"/>
  <c r="AQ572" i="11" s="1"/>
  <c r="AR572" i="11"/>
  <c r="AS572" i="11" s="1"/>
  <c r="AT572" i="11"/>
  <c r="AU572" i="11"/>
  <c r="AW572" i="11"/>
  <c r="AN573" i="11"/>
  <c r="AO573" i="11"/>
  <c r="AP573" i="11"/>
  <c r="AQ573" i="11" s="1"/>
  <c r="AR573" i="11"/>
  <c r="AS573" i="11" s="1"/>
  <c r="AT573" i="11"/>
  <c r="AU573" i="11"/>
  <c r="AW573" i="11"/>
  <c r="AN574" i="11"/>
  <c r="AO574" i="11"/>
  <c r="AP574" i="11"/>
  <c r="AQ574" i="11" s="1"/>
  <c r="AR574" i="11"/>
  <c r="AS574" i="11" s="1"/>
  <c r="AT574" i="11"/>
  <c r="AU574" i="11"/>
  <c r="AV574" i="11" s="1"/>
  <c r="AW574" i="11"/>
  <c r="AN575" i="11"/>
  <c r="AO575" i="11"/>
  <c r="AP575" i="11"/>
  <c r="AQ575" i="11" s="1"/>
  <c r="AR575" i="11"/>
  <c r="AS575" i="11" s="1"/>
  <c r="AT575" i="11"/>
  <c r="AU575" i="11"/>
  <c r="AW575" i="11"/>
  <c r="AN576" i="11"/>
  <c r="AO576" i="11"/>
  <c r="AP576" i="11"/>
  <c r="AQ576" i="11" s="1"/>
  <c r="AR576" i="11"/>
  <c r="AS576" i="11" s="1"/>
  <c r="AT576" i="11"/>
  <c r="AU576" i="11"/>
  <c r="AV576" i="11" s="1"/>
  <c r="AW576" i="11"/>
  <c r="AN577" i="11"/>
  <c r="AO577" i="11"/>
  <c r="AP577" i="11"/>
  <c r="AQ577" i="11" s="1"/>
  <c r="AR577" i="11"/>
  <c r="AS577" i="11" s="1"/>
  <c r="AT577" i="11"/>
  <c r="AU577" i="11"/>
  <c r="AW577" i="11"/>
  <c r="AN578" i="11"/>
  <c r="AO578" i="11"/>
  <c r="AP578" i="11"/>
  <c r="AQ578" i="11" s="1"/>
  <c r="AR578" i="11"/>
  <c r="AS578" i="11" s="1"/>
  <c r="AT578" i="11"/>
  <c r="AU578" i="11"/>
  <c r="AV578" i="11" s="1"/>
  <c r="AW578" i="11"/>
  <c r="AN579" i="11"/>
  <c r="AO579" i="11"/>
  <c r="AP579" i="11"/>
  <c r="AQ579" i="11" s="1"/>
  <c r="AR579" i="11"/>
  <c r="AS579" i="11" s="1"/>
  <c r="AT579" i="11"/>
  <c r="AU579" i="11"/>
  <c r="AW579" i="11"/>
  <c r="AN580" i="11"/>
  <c r="AO580" i="11"/>
  <c r="AP580" i="11"/>
  <c r="AQ580" i="11" s="1"/>
  <c r="AR580" i="11"/>
  <c r="AS580" i="11" s="1"/>
  <c r="AT580" i="11"/>
  <c r="AU580" i="11"/>
  <c r="AW580" i="11"/>
  <c r="AN581" i="11"/>
  <c r="AO581" i="11"/>
  <c r="AP581" i="11"/>
  <c r="AQ581" i="11" s="1"/>
  <c r="AR581" i="11"/>
  <c r="AS581" i="11" s="1"/>
  <c r="AT581" i="11"/>
  <c r="AU581" i="11"/>
  <c r="AW581" i="11"/>
  <c r="AN582" i="11"/>
  <c r="AO582" i="11"/>
  <c r="AP582" i="11"/>
  <c r="AQ582" i="11" s="1"/>
  <c r="AR582" i="11"/>
  <c r="AS582" i="11" s="1"/>
  <c r="AT582" i="11"/>
  <c r="AU582" i="11"/>
  <c r="AW582" i="11"/>
  <c r="AN583" i="11"/>
  <c r="AO583" i="11"/>
  <c r="AP583" i="11"/>
  <c r="AQ583" i="11" s="1"/>
  <c r="AR583" i="11"/>
  <c r="AS583" i="11" s="1"/>
  <c r="AT583" i="11"/>
  <c r="AU583" i="11"/>
  <c r="AW583" i="11"/>
  <c r="AN584" i="11"/>
  <c r="AO584" i="11"/>
  <c r="AP584" i="11"/>
  <c r="AQ584" i="11"/>
  <c r="AR584" i="11"/>
  <c r="AS584" i="11" s="1"/>
  <c r="AT584" i="11"/>
  <c r="AU584" i="11"/>
  <c r="AW584" i="11"/>
  <c r="AN585" i="11"/>
  <c r="AO585" i="11"/>
  <c r="AP585" i="11"/>
  <c r="AQ585" i="11" s="1"/>
  <c r="AR585" i="11"/>
  <c r="AS585" i="11" s="1"/>
  <c r="AT585" i="11"/>
  <c r="AU585" i="11"/>
  <c r="AW585" i="11"/>
  <c r="AN586" i="11"/>
  <c r="AO586" i="11"/>
  <c r="AP586" i="11"/>
  <c r="AQ586" i="11" s="1"/>
  <c r="AR586" i="11"/>
  <c r="AS586" i="11" s="1"/>
  <c r="AT586" i="11"/>
  <c r="AU586" i="11"/>
  <c r="AW586" i="11"/>
  <c r="AN587" i="11"/>
  <c r="AO587" i="11"/>
  <c r="AP587" i="11"/>
  <c r="AQ587" i="11" s="1"/>
  <c r="AR587" i="11"/>
  <c r="AS587" i="11" s="1"/>
  <c r="AT587" i="11"/>
  <c r="AU587" i="11"/>
  <c r="AW587" i="11"/>
  <c r="AN588" i="11"/>
  <c r="AO588" i="11"/>
  <c r="AP588" i="11"/>
  <c r="AQ588" i="11" s="1"/>
  <c r="AR588" i="11"/>
  <c r="AS588" i="11" s="1"/>
  <c r="AT588" i="11"/>
  <c r="AU588" i="11"/>
  <c r="AW588" i="11"/>
  <c r="AN589" i="11"/>
  <c r="AO589" i="11"/>
  <c r="AP589" i="11"/>
  <c r="AQ589" i="11" s="1"/>
  <c r="AR589" i="11"/>
  <c r="AS589" i="11" s="1"/>
  <c r="AT589" i="11"/>
  <c r="AU589" i="11"/>
  <c r="AW589" i="11"/>
  <c r="AN590" i="11"/>
  <c r="AO590" i="11"/>
  <c r="AP590" i="11"/>
  <c r="AQ590" i="11" s="1"/>
  <c r="AR590" i="11"/>
  <c r="AS590" i="11" s="1"/>
  <c r="AT590" i="11"/>
  <c r="AV590" i="11" s="1"/>
  <c r="AU590" i="11"/>
  <c r="AW590" i="11"/>
  <c r="AN591" i="11"/>
  <c r="AO591" i="11"/>
  <c r="AP591" i="11"/>
  <c r="AQ591" i="11" s="1"/>
  <c r="AR591" i="11"/>
  <c r="AS591" i="11"/>
  <c r="AT591" i="11"/>
  <c r="AU591" i="11"/>
  <c r="AW591" i="11"/>
  <c r="AN592" i="11"/>
  <c r="AO592" i="11"/>
  <c r="AP592" i="11"/>
  <c r="AQ592" i="11" s="1"/>
  <c r="AR592" i="11"/>
  <c r="AS592" i="11"/>
  <c r="AT592" i="11"/>
  <c r="AV592" i="11" s="1"/>
  <c r="AU592" i="11"/>
  <c r="AW592" i="11"/>
  <c r="AN594" i="11"/>
  <c r="AO594" i="11"/>
  <c r="AP594" i="11"/>
  <c r="AQ594" i="11" s="1"/>
  <c r="AR594" i="11"/>
  <c r="AS594" i="11" s="1"/>
  <c r="AT594" i="11"/>
  <c r="AU594" i="11"/>
  <c r="AW594" i="11"/>
  <c r="AN595" i="11"/>
  <c r="AO595" i="11"/>
  <c r="AP595" i="11"/>
  <c r="AQ595" i="11" s="1"/>
  <c r="AR595" i="11"/>
  <c r="AS595" i="11" s="1"/>
  <c r="AT595" i="11"/>
  <c r="AV595" i="11" s="1"/>
  <c r="AU595" i="11"/>
  <c r="AW595" i="11"/>
  <c r="AN596" i="11"/>
  <c r="AO596" i="11"/>
  <c r="AP596" i="11"/>
  <c r="AQ596" i="11" s="1"/>
  <c r="AR596" i="11"/>
  <c r="AS596" i="11" s="1"/>
  <c r="AT596" i="11"/>
  <c r="AU596" i="11"/>
  <c r="AW596" i="11"/>
  <c r="AN597" i="11"/>
  <c r="AO597" i="11"/>
  <c r="AP597" i="11"/>
  <c r="AQ597" i="11" s="1"/>
  <c r="AR597" i="11"/>
  <c r="AS597" i="11" s="1"/>
  <c r="AT597" i="11"/>
  <c r="AV597" i="11" s="1"/>
  <c r="AU597" i="11"/>
  <c r="AW597" i="11"/>
  <c r="AN598" i="11"/>
  <c r="AO598" i="11"/>
  <c r="AP598" i="11"/>
  <c r="AQ598" i="11" s="1"/>
  <c r="AR598" i="11"/>
  <c r="AS598" i="11" s="1"/>
  <c r="AT598" i="11"/>
  <c r="AU598" i="11"/>
  <c r="AW598" i="11"/>
  <c r="AN599" i="11"/>
  <c r="AO599" i="11"/>
  <c r="AP599" i="11"/>
  <c r="AQ599" i="11" s="1"/>
  <c r="AR599" i="11"/>
  <c r="AS599" i="11"/>
  <c r="AT599" i="11"/>
  <c r="AU599" i="11"/>
  <c r="AW599" i="11"/>
  <c r="AN600" i="11"/>
  <c r="AO600" i="11"/>
  <c r="AP600" i="11"/>
  <c r="AQ600" i="11" s="1"/>
  <c r="AR600" i="11"/>
  <c r="AS600" i="11" s="1"/>
  <c r="AT600" i="11"/>
  <c r="AU600" i="11"/>
  <c r="AW600" i="11"/>
  <c r="AN601" i="11"/>
  <c r="AO601" i="11"/>
  <c r="AP601" i="11"/>
  <c r="AQ601" i="11" s="1"/>
  <c r="AR601" i="11"/>
  <c r="AS601" i="11" s="1"/>
  <c r="AT601" i="11"/>
  <c r="AU601" i="11"/>
  <c r="AW601" i="11"/>
  <c r="AN602" i="11"/>
  <c r="AO602" i="11"/>
  <c r="AP602" i="11"/>
  <c r="AQ602" i="11" s="1"/>
  <c r="AR602" i="11"/>
  <c r="AS602" i="11" s="1"/>
  <c r="AT602" i="11"/>
  <c r="AU602" i="11"/>
  <c r="AW602" i="11"/>
  <c r="AN603" i="11"/>
  <c r="AO603" i="11"/>
  <c r="AP603" i="11"/>
  <c r="AQ603" i="11" s="1"/>
  <c r="AR603" i="11"/>
  <c r="AS603" i="11" s="1"/>
  <c r="AT603" i="11"/>
  <c r="AU603" i="11"/>
  <c r="AV603" i="11" s="1"/>
  <c r="AW603" i="11"/>
  <c r="AN604" i="11"/>
  <c r="AO604" i="11"/>
  <c r="AP604" i="11"/>
  <c r="AQ604" i="11" s="1"/>
  <c r="AR604" i="11"/>
  <c r="AS604" i="11"/>
  <c r="AT604" i="11"/>
  <c r="AU604" i="11"/>
  <c r="AW604" i="11"/>
  <c r="AN605" i="11"/>
  <c r="AO605" i="11"/>
  <c r="AP605" i="11"/>
  <c r="AQ605" i="11" s="1"/>
  <c r="AR605" i="11"/>
  <c r="AS605" i="11" s="1"/>
  <c r="AT605" i="11"/>
  <c r="AU605" i="11"/>
  <c r="AW605" i="11"/>
  <c r="AN606" i="11"/>
  <c r="AO606" i="11"/>
  <c r="AP606" i="11"/>
  <c r="AQ606" i="11" s="1"/>
  <c r="AR606" i="11"/>
  <c r="AS606" i="11" s="1"/>
  <c r="AT606" i="11"/>
  <c r="AV606" i="11" s="1"/>
  <c r="AU606" i="11"/>
  <c r="AW606" i="11"/>
  <c r="AN607" i="11"/>
  <c r="AO607" i="11"/>
  <c r="AP607" i="11"/>
  <c r="AQ607" i="11" s="1"/>
  <c r="AR607" i="11"/>
  <c r="AS607" i="11" s="1"/>
  <c r="AT607" i="11"/>
  <c r="AU607" i="11"/>
  <c r="AW607" i="11"/>
  <c r="AN608" i="11"/>
  <c r="AO608" i="11"/>
  <c r="AP608" i="11"/>
  <c r="AQ608" i="11" s="1"/>
  <c r="AR608" i="11"/>
  <c r="AS608" i="11"/>
  <c r="AT608" i="11"/>
  <c r="AU608" i="11"/>
  <c r="AW608" i="11"/>
  <c r="AN609" i="11"/>
  <c r="AO609" i="11"/>
  <c r="AP609" i="11"/>
  <c r="AQ609" i="11" s="1"/>
  <c r="AR609" i="11"/>
  <c r="AS609" i="11" s="1"/>
  <c r="AT609" i="11"/>
  <c r="AU609" i="11"/>
  <c r="AW609" i="11"/>
  <c r="AN610" i="11"/>
  <c r="AO610" i="11"/>
  <c r="AP610" i="11"/>
  <c r="AQ610" i="11" s="1"/>
  <c r="AR610" i="11"/>
  <c r="AS610" i="11" s="1"/>
  <c r="AT610" i="11"/>
  <c r="AU610" i="11"/>
  <c r="AW610" i="11"/>
  <c r="AN611" i="11"/>
  <c r="AO611" i="11"/>
  <c r="AP611" i="11"/>
  <c r="AQ611" i="11" s="1"/>
  <c r="AR611" i="11"/>
  <c r="AS611" i="11" s="1"/>
  <c r="AT611" i="11"/>
  <c r="AU611" i="11"/>
  <c r="AW611" i="11"/>
  <c r="AN612" i="11"/>
  <c r="AO612" i="11"/>
  <c r="AP612" i="11"/>
  <c r="AQ612" i="11" s="1"/>
  <c r="AR612" i="11"/>
  <c r="AS612" i="11" s="1"/>
  <c r="AT612" i="11"/>
  <c r="AV612" i="11" s="1"/>
  <c r="AU612" i="11"/>
  <c r="AW612" i="11"/>
  <c r="AN613" i="11"/>
  <c r="AO613" i="11"/>
  <c r="AP613" i="11"/>
  <c r="AQ613" i="11" s="1"/>
  <c r="AR613" i="11"/>
  <c r="AS613" i="11" s="1"/>
  <c r="AT613" i="11"/>
  <c r="AU613" i="11"/>
  <c r="AW613" i="11"/>
  <c r="AN614" i="11"/>
  <c r="AO614" i="11"/>
  <c r="AP614" i="11"/>
  <c r="AQ614" i="11" s="1"/>
  <c r="AR614" i="11"/>
  <c r="AS614" i="11" s="1"/>
  <c r="AT614" i="11"/>
  <c r="AU614" i="11"/>
  <c r="AV614" i="11" s="1"/>
  <c r="AW614" i="11"/>
  <c r="AN615" i="11"/>
  <c r="AO615" i="11"/>
  <c r="AP615" i="11"/>
  <c r="AQ615" i="11" s="1"/>
  <c r="AR615" i="11"/>
  <c r="AS615" i="11" s="1"/>
  <c r="AT615" i="11"/>
  <c r="AU615" i="11"/>
  <c r="AW615" i="11"/>
  <c r="AN616" i="11"/>
  <c r="AO616" i="11"/>
  <c r="AP616" i="11"/>
  <c r="AQ616" i="11"/>
  <c r="AR616" i="11"/>
  <c r="AS616" i="11" s="1"/>
  <c r="AT616" i="11"/>
  <c r="AU616" i="11"/>
  <c r="AW616" i="11"/>
  <c r="AN617" i="11"/>
  <c r="AO617" i="11"/>
  <c r="AP617" i="11"/>
  <c r="AQ617" i="11" s="1"/>
  <c r="AR617" i="11"/>
  <c r="AS617" i="11" s="1"/>
  <c r="AT617" i="11"/>
  <c r="AU617" i="11"/>
  <c r="AW617" i="11"/>
  <c r="AN618" i="11"/>
  <c r="AO618" i="11"/>
  <c r="AP618" i="11"/>
  <c r="AQ618" i="11" s="1"/>
  <c r="AR618" i="11"/>
  <c r="AS618" i="11"/>
  <c r="AT618" i="11"/>
  <c r="AU618" i="11"/>
  <c r="AW618" i="11"/>
  <c r="AN619" i="11"/>
  <c r="AO619" i="11"/>
  <c r="AP619" i="11"/>
  <c r="AQ619" i="11" s="1"/>
  <c r="AR619" i="11"/>
  <c r="AS619" i="11" s="1"/>
  <c r="AT619" i="11"/>
  <c r="AU619" i="11"/>
  <c r="AW619" i="11"/>
  <c r="AN620" i="11"/>
  <c r="AO620" i="11"/>
  <c r="AP620" i="11"/>
  <c r="AQ620" i="11" s="1"/>
  <c r="AR620" i="11"/>
  <c r="AS620" i="11" s="1"/>
  <c r="AT620" i="11"/>
  <c r="AU620" i="11"/>
  <c r="AW620" i="11"/>
  <c r="AN621" i="11"/>
  <c r="AO621" i="11"/>
  <c r="AP621" i="11"/>
  <c r="AQ621" i="11" s="1"/>
  <c r="AR621" i="11"/>
  <c r="AS621" i="11" s="1"/>
  <c r="AT621" i="11"/>
  <c r="AU621" i="11"/>
  <c r="AW621" i="11"/>
  <c r="AN622" i="11"/>
  <c r="AO622" i="11"/>
  <c r="AP622" i="11"/>
  <c r="AQ622" i="11" s="1"/>
  <c r="AR622" i="11"/>
  <c r="AS622" i="11" s="1"/>
  <c r="AT622" i="11"/>
  <c r="AU622" i="11"/>
  <c r="AW622" i="11"/>
  <c r="AN623" i="11"/>
  <c r="AO623" i="11"/>
  <c r="AP623" i="11"/>
  <c r="AQ623" i="11" s="1"/>
  <c r="AR623" i="11"/>
  <c r="AS623" i="11" s="1"/>
  <c r="AT623" i="11"/>
  <c r="AV623" i="11" s="1"/>
  <c r="AU623" i="11"/>
  <c r="AW623" i="11"/>
  <c r="AN624" i="11"/>
  <c r="AO624" i="11"/>
  <c r="AP624" i="11"/>
  <c r="AQ624" i="11" s="1"/>
  <c r="AR624" i="11"/>
  <c r="AS624" i="11" s="1"/>
  <c r="AT624" i="11"/>
  <c r="AU624" i="11"/>
  <c r="AW624" i="11"/>
  <c r="AN625" i="11"/>
  <c r="AO625" i="11"/>
  <c r="AP625" i="11"/>
  <c r="AQ625" i="11" s="1"/>
  <c r="AR625" i="11"/>
  <c r="AS625" i="11" s="1"/>
  <c r="AT625" i="11"/>
  <c r="AU625" i="11"/>
  <c r="AW625" i="11"/>
  <c r="AN626" i="11"/>
  <c r="AO626" i="11"/>
  <c r="AP626" i="11"/>
  <c r="AQ626" i="11" s="1"/>
  <c r="AR626" i="11"/>
  <c r="AS626" i="11" s="1"/>
  <c r="AT626" i="11"/>
  <c r="AU626" i="11"/>
  <c r="AW626" i="11"/>
  <c r="AN627" i="11"/>
  <c r="AO627" i="11"/>
  <c r="AP627" i="11"/>
  <c r="AQ627" i="11" s="1"/>
  <c r="AR627" i="11"/>
  <c r="AS627" i="11" s="1"/>
  <c r="AT627" i="11"/>
  <c r="AV627" i="11" s="1"/>
  <c r="AU627" i="11"/>
  <c r="AW627" i="11"/>
  <c r="AN628" i="11"/>
  <c r="AO628" i="11"/>
  <c r="AP628" i="11"/>
  <c r="AQ628" i="11" s="1"/>
  <c r="AR628" i="11"/>
  <c r="AS628" i="11" s="1"/>
  <c r="AT628" i="11"/>
  <c r="AU628" i="11"/>
  <c r="AW628" i="11"/>
  <c r="AN629" i="11"/>
  <c r="AO629" i="11"/>
  <c r="AP629" i="11"/>
  <c r="AQ629" i="11" s="1"/>
  <c r="AR629" i="11"/>
  <c r="AS629" i="11" s="1"/>
  <c r="AT629" i="11"/>
  <c r="AU629" i="11"/>
  <c r="AW629" i="11"/>
  <c r="AN630" i="11"/>
  <c r="AO630" i="11"/>
  <c r="AP630" i="11"/>
  <c r="AQ630" i="11" s="1"/>
  <c r="AR630" i="11"/>
  <c r="AS630" i="11" s="1"/>
  <c r="AT630" i="11"/>
  <c r="AU630" i="11"/>
  <c r="AW630" i="11"/>
  <c r="AN631" i="11"/>
  <c r="AO631" i="11"/>
  <c r="AP631" i="11"/>
  <c r="AQ631" i="11" s="1"/>
  <c r="AR631" i="11"/>
  <c r="AS631" i="11" s="1"/>
  <c r="AT631" i="11"/>
  <c r="AU631" i="11"/>
  <c r="AW631" i="11"/>
  <c r="AN632" i="11"/>
  <c r="AO632" i="11"/>
  <c r="AP632" i="11"/>
  <c r="AQ632" i="11" s="1"/>
  <c r="AR632" i="11"/>
  <c r="AS632" i="11" s="1"/>
  <c r="AT632" i="11"/>
  <c r="AU632" i="11"/>
  <c r="AW632" i="11"/>
  <c r="AN633" i="11"/>
  <c r="AO633" i="11"/>
  <c r="AP633" i="11"/>
  <c r="AQ633" i="11" s="1"/>
  <c r="AR633" i="11"/>
  <c r="AS633" i="11" s="1"/>
  <c r="AT633" i="11"/>
  <c r="AU633" i="11"/>
  <c r="AW633" i="11"/>
  <c r="AN634" i="11"/>
  <c r="AO634" i="11"/>
  <c r="AP634" i="11"/>
  <c r="AQ634" i="11" s="1"/>
  <c r="AR634" i="11"/>
  <c r="AS634" i="11" s="1"/>
  <c r="AT634" i="11"/>
  <c r="AU634" i="11"/>
  <c r="AV634" i="11" s="1"/>
  <c r="AW634" i="11"/>
  <c r="AN635" i="11"/>
  <c r="AO635" i="11"/>
  <c r="AP635" i="11"/>
  <c r="AQ635" i="11" s="1"/>
  <c r="AR635" i="11"/>
  <c r="AS635" i="11" s="1"/>
  <c r="AT635" i="11"/>
  <c r="AU635" i="11"/>
  <c r="AW635" i="11"/>
  <c r="AN636" i="11"/>
  <c r="AO636" i="11"/>
  <c r="AP636" i="11"/>
  <c r="AQ636" i="11" s="1"/>
  <c r="AR636" i="11"/>
  <c r="AS636" i="11" s="1"/>
  <c r="AT636" i="11"/>
  <c r="AU636" i="11"/>
  <c r="AW636" i="11"/>
  <c r="AN637" i="11"/>
  <c r="AO637" i="11"/>
  <c r="AP637" i="11"/>
  <c r="AQ637" i="11" s="1"/>
  <c r="AR637" i="11"/>
  <c r="AS637" i="11" s="1"/>
  <c r="AT637" i="11"/>
  <c r="AU637" i="11"/>
  <c r="AW637" i="11"/>
  <c r="AN638" i="11"/>
  <c r="AO638" i="11"/>
  <c r="AP638" i="11"/>
  <c r="AQ638" i="11" s="1"/>
  <c r="AR638" i="11"/>
  <c r="AS638" i="11" s="1"/>
  <c r="AT638" i="11"/>
  <c r="AU638" i="11"/>
  <c r="AW638" i="11"/>
  <c r="AN640" i="11"/>
  <c r="AO640" i="11"/>
  <c r="AP640" i="11"/>
  <c r="AQ640" i="11" s="1"/>
  <c r="AR640" i="11"/>
  <c r="AS640" i="11" s="1"/>
  <c r="AT640" i="11"/>
  <c r="AU640" i="11"/>
  <c r="AW640" i="11"/>
  <c r="AN641" i="11"/>
  <c r="AO641" i="11"/>
  <c r="AP641" i="11"/>
  <c r="AQ641" i="11" s="1"/>
  <c r="AR641" i="11"/>
  <c r="AS641" i="11" s="1"/>
  <c r="AT641" i="11"/>
  <c r="AU641" i="11"/>
  <c r="AW641" i="11"/>
  <c r="AN642" i="11"/>
  <c r="AO642" i="11"/>
  <c r="AP642" i="11"/>
  <c r="AQ642" i="11" s="1"/>
  <c r="AR642" i="11"/>
  <c r="AS642" i="11" s="1"/>
  <c r="AT642" i="11"/>
  <c r="AU642" i="11"/>
  <c r="AW642" i="11"/>
  <c r="AN643" i="11"/>
  <c r="AO643" i="11"/>
  <c r="AP643" i="11"/>
  <c r="AQ643" i="11" s="1"/>
  <c r="AR643" i="11"/>
  <c r="AS643" i="11" s="1"/>
  <c r="AT643" i="11"/>
  <c r="AU643" i="11"/>
  <c r="AW643" i="11"/>
  <c r="AN644" i="11"/>
  <c r="AO644" i="11"/>
  <c r="AP644" i="11"/>
  <c r="AQ644" i="11" s="1"/>
  <c r="AR644" i="11"/>
  <c r="AS644" i="11" s="1"/>
  <c r="AT644" i="11"/>
  <c r="AU644" i="11"/>
  <c r="AW644" i="11"/>
  <c r="AN645" i="11"/>
  <c r="AO645" i="11"/>
  <c r="AP645" i="11"/>
  <c r="AQ645" i="11" s="1"/>
  <c r="AR645" i="11"/>
  <c r="AS645" i="11" s="1"/>
  <c r="AT645" i="11"/>
  <c r="AU645" i="11"/>
  <c r="AW645" i="11"/>
  <c r="AN646" i="11"/>
  <c r="AO646" i="11"/>
  <c r="AP646" i="11"/>
  <c r="AQ646" i="11" s="1"/>
  <c r="AR646" i="11"/>
  <c r="AS646" i="11" s="1"/>
  <c r="AT646" i="11"/>
  <c r="AU646" i="11"/>
  <c r="AW646" i="11"/>
  <c r="AN647" i="11"/>
  <c r="AO647" i="11"/>
  <c r="AP647" i="11"/>
  <c r="AQ647" i="11" s="1"/>
  <c r="AR647" i="11"/>
  <c r="AS647" i="11" s="1"/>
  <c r="AT647" i="11"/>
  <c r="AU647" i="11"/>
  <c r="AW647" i="11"/>
  <c r="AN648" i="11"/>
  <c r="AO648" i="11"/>
  <c r="AP648" i="11"/>
  <c r="AQ648" i="11" s="1"/>
  <c r="AR648" i="11"/>
  <c r="AS648" i="11" s="1"/>
  <c r="AT648" i="11"/>
  <c r="AU648" i="11"/>
  <c r="AW648" i="11"/>
  <c r="AN649" i="11"/>
  <c r="AO649" i="11"/>
  <c r="AP649" i="11"/>
  <c r="AQ649" i="11" s="1"/>
  <c r="AR649" i="11"/>
  <c r="AS649" i="11" s="1"/>
  <c r="AT649" i="11"/>
  <c r="AU649" i="11"/>
  <c r="AW649" i="11"/>
  <c r="AN650" i="11"/>
  <c r="AO650" i="11"/>
  <c r="AP650" i="11"/>
  <c r="AQ650" i="11" s="1"/>
  <c r="AR650" i="11"/>
  <c r="AS650" i="11" s="1"/>
  <c r="AT650" i="11"/>
  <c r="AU650" i="11"/>
  <c r="AW650" i="11"/>
  <c r="AN651" i="11"/>
  <c r="AO651" i="11"/>
  <c r="AP651" i="11"/>
  <c r="AQ651" i="11" s="1"/>
  <c r="AR651" i="11"/>
  <c r="AS651" i="11" s="1"/>
  <c r="AT651" i="11"/>
  <c r="AU651" i="11"/>
  <c r="AW651" i="11"/>
  <c r="AN653" i="11"/>
  <c r="AO653" i="11"/>
  <c r="AP653" i="11"/>
  <c r="AQ653" i="11" s="1"/>
  <c r="AR653" i="11"/>
  <c r="AS653" i="11" s="1"/>
  <c r="AT653" i="11"/>
  <c r="AU653" i="11"/>
  <c r="AW653" i="11"/>
  <c r="AN654" i="11"/>
  <c r="AO654" i="11"/>
  <c r="AP654" i="11"/>
  <c r="AQ654" i="11" s="1"/>
  <c r="AR654" i="11"/>
  <c r="AS654" i="11" s="1"/>
  <c r="AT654" i="11"/>
  <c r="AU654" i="11"/>
  <c r="AV654" i="11" s="1"/>
  <c r="AW654" i="11"/>
  <c r="AN657" i="11"/>
  <c r="AO657" i="11"/>
  <c r="AP657" i="11"/>
  <c r="AQ657" i="11" s="1"/>
  <c r="AR657" i="11"/>
  <c r="AS657" i="11" s="1"/>
  <c r="AT657" i="11"/>
  <c r="AU657" i="11"/>
  <c r="AW657" i="11"/>
  <c r="AN659" i="11"/>
  <c r="AO659" i="11"/>
  <c r="AP659" i="11"/>
  <c r="AQ659" i="11" s="1"/>
  <c r="AR659" i="11"/>
  <c r="AS659" i="11" s="1"/>
  <c r="AT659" i="11"/>
  <c r="AU659" i="11"/>
  <c r="AV659" i="11"/>
  <c r="AW659" i="11"/>
  <c r="AN660" i="11"/>
  <c r="AO660" i="11"/>
  <c r="AP660" i="11"/>
  <c r="AQ660" i="11" s="1"/>
  <c r="AR660" i="11"/>
  <c r="AS660" i="11" s="1"/>
  <c r="AT660" i="11"/>
  <c r="AU660" i="11"/>
  <c r="AV660" i="11" s="1"/>
  <c r="AW660" i="11"/>
  <c r="AN661" i="11"/>
  <c r="AO661" i="11"/>
  <c r="AP661" i="11"/>
  <c r="AQ661" i="11" s="1"/>
  <c r="AR661" i="11"/>
  <c r="AS661" i="11" s="1"/>
  <c r="AT661" i="11"/>
  <c r="AU661" i="11"/>
  <c r="AW661" i="11"/>
  <c r="AN662" i="11"/>
  <c r="AO662" i="11"/>
  <c r="AP662" i="11"/>
  <c r="AQ662" i="11" s="1"/>
  <c r="AR662" i="11"/>
  <c r="AS662" i="11" s="1"/>
  <c r="AT662" i="11"/>
  <c r="AU662" i="11"/>
  <c r="AW662" i="11"/>
  <c r="AN663" i="11"/>
  <c r="AO663" i="11"/>
  <c r="AP663" i="11"/>
  <c r="AQ663" i="11" s="1"/>
  <c r="AR663" i="11"/>
  <c r="AS663" i="11" s="1"/>
  <c r="AT663" i="11"/>
  <c r="AU663" i="11"/>
  <c r="AW663" i="11"/>
  <c r="AN664" i="11"/>
  <c r="AO664" i="11"/>
  <c r="AP664" i="11"/>
  <c r="AQ664" i="11"/>
  <c r="AR664" i="11"/>
  <c r="AS664" i="11" s="1"/>
  <c r="AT664" i="11"/>
  <c r="AU664" i="11"/>
  <c r="AW664" i="11"/>
  <c r="AN665" i="11"/>
  <c r="AO665" i="11"/>
  <c r="AP665" i="11"/>
  <c r="AQ665" i="11" s="1"/>
  <c r="AR665" i="11"/>
  <c r="AS665" i="11" s="1"/>
  <c r="AT665" i="11"/>
  <c r="AU665" i="11"/>
  <c r="AW665" i="11"/>
  <c r="AN666" i="11"/>
  <c r="AO666" i="11"/>
  <c r="AP666" i="11"/>
  <c r="AQ666" i="11" s="1"/>
  <c r="AR666" i="11"/>
  <c r="AS666" i="11"/>
  <c r="AT666" i="11"/>
  <c r="AU666" i="11"/>
  <c r="AV666" i="11" s="1"/>
  <c r="AW666" i="11"/>
  <c r="AN667" i="11"/>
  <c r="AO667" i="11"/>
  <c r="AP667" i="11"/>
  <c r="AQ667" i="11" s="1"/>
  <c r="AR667" i="11"/>
  <c r="AS667" i="11" s="1"/>
  <c r="AT667" i="11"/>
  <c r="AU667" i="11"/>
  <c r="AW667" i="11"/>
  <c r="AN668" i="11"/>
  <c r="AO668" i="11"/>
  <c r="AP668" i="11"/>
  <c r="AQ668" i="11"/>
  <c r="AR668" i="11"/>
  <c r="AS668" i="11" s="1"/>
  <c r="AT668" i="11"/>
  <c r="AU668" i="11"/>
  <c r="AW668" i="11"/>
  <c r="AN669" i="11"/>
  <c r="AO669" i="11"/>
  <c r="AP669" i="11"/>
  <c r="AQ669" i="11" s="1"/>
  <c r="AR669" i="11"/>
  <c r="AS669" i="11" s="1"/>
  <c r="AT669" i="11"/>
  <c r="AU669" i="11"/>
  <c r="AW669" i="11"/>
  <c r="AN670" i="11"/>
  <c r="AO670" i="11"/>
  <c r="AP670" i="11"/>
  <c r="AQ670" i="11" s="1"/>
  <c r="AR670" i="11"/>
  <c r="AS670" i="11" s="1"/>
  <c r="AT670" i="11"/>
  <c r="AV670" i="11" s="1"/>
  <c r="AU670" i="11"/>
  <c r="AW670" i="11"/>
  <c r="AN671" i="11"/>
  <c r="AO671" i="11"/>
  <c r="AP671" i="11"/>
  <c r="AQ671" i="11" s="1"/>
  <c r="AR671" i="11"/>
  <c r="AS671" i="11" s="1"/>
  <c r="AT671" i="11"/>
  <c r="AV671" i="11" s="1"/>
  <c r="AU671" i="11"/>
  <c r="AW671" i="11"/>
  <c r="AN672" i="11"/>
  <c r="AO672" i="11"/>
  <c r="AP672" i="11"/>
  <c r="AQ672" i="11"/>
  <c r="AR672" i="11"/>
  <c r="AS672" i="11" s="1"/>
  <c r="AT672" i="11"/>
  <c r="AU672" i="11"/>
  <c r="AW672" i="11"/>
  <c r="AN673" i="11"/>
  <c r="AO673" i="11"/>
  <c r="AP673" i="11"/>
  <c r="AQ673" i="11" s="1"/>
  <c r="AR673" i="11"/>
  <c r="AS673" i="11" s="1"/>
  <c r="AT673" i="11"/>
  <c r="AU673" i="11"/>
  <c r="AW673" i="11"/>
  <c r="AN674" i="11"/>
  <c r="AO674" i="11"/>
  <c r="AP674" i="11"/>
  <c r="AQ674" i="11" s="1"/>
  <c r="AR674" i="11"/>
  <c r="AS674" i="11" s="1"/>
  <c r="AT674" i="11"/>
  <c r="AU674" i="11"/>
  <c r="AW674" i="11"/>
  <c r="AN679" i="11"/>
  <c r="AO679" i="11"/>
  <c r="AP679" i="11"/>
  <c r="AQ679" i="11" s="1"/>
  <c r="AR679" i="11"/>
  <c r="AS679" i="11" s="1"/>
  <c r="AT679" i="11"/>
  <c r="AU679" i="11"/>
  <c r="AW679" i="11"/>
  <c r="AN680" i="11"/>
  <c r="AO680" i="11"/>
  <c r="AP680" i="11"/>
  <c r="AQ680" i="11" s="1"/>
  <c r="AR680" i="11"/>
  <c r="AS680" i="11" s="1"/>
  <c r="AT680" i="11"/>
  <c r="AU680" i="11"/>
  <c r="AW680" i="11"/>
  <c r="AN681" i="11"/>
  <c r="AO681" i="11"/>
  <c r="AP681" i="11"/>
  <c r="AQ681" i="11" s="1"/>
  <c r="AR681" i="11"/>
  <c r="AS681" i="11" s="1"/>
  <c r="AT681" i="11"/>
  <c r="AU681" i="11"/>
  <c r="AW681" i="11"/>
  <c r="AN682" i="11"/>
  <c r="AO682" i="11"/>
  <c r="AP682" i="11"/>
  <c r="AQ682" i="11" s="1"/>
  <c r="AR682" i="11"/>
  <c r="AS682" i="11" s="1"/>
  <c r="AT682" i="11"/>
  <c r="AU682" i="11"/>
  <c r="AW682" i="11"/>
  <c r="AN683" i="11"/>
  <c r="AO683" i="11"/>
  <c r="AP683" i="11"/>
  <c r="AQ683" i="11"/>
  <c r="AR683" i="11"/>
  <c r="AS683" i="11" s="1"/>
  <c r="AT683" i="11"/>
  <c r="AU683" i="11"/>
  <c r="AW683" i="11"/>
  <c r="AN684" i="11"/>
  <c r="AO684" i="11"/>
  <c r="AP684" i="11"/>
  <c r="AQ684" i="11" s="1"/>
  <c r="AR684" i="11"/>
  <c r="AS684" i="11" s="1"/>
  <c r="AT684" i="11"/>
  <c r="AU684" i="11"/>
  <c r="AW684" i="11"/>
  <c r="AN685" i="11"/>
  <c r="AO685" i="11"/>
  <c r="AP685" i="11"/>
  <c r="AQ685" i="11" s="1"/>
  <c r="AR685" i="11"/>
  <c r="AS685" i="11" s="1"/>
  <c r="AT685" i="11"/>
  <c r="AU685" i="11"/>
  <c r="AW685" i="11"/>
  <c r="AN686" i="11"/>
  <c r="AO686" i="11"/>
  <c r="AP686" i="11"/>
  <c r="AQ686" i="11" s="1"/>
  <c r="AR686" i="11"/>
  <c r="AS686" i="11" s="1"/>
  <c r="AT686" i="11"/>
  <c r="AU686" i="11"/>
  <c r="AW686" i="11"/>
  <c r="AN687" i="11"/>
  <c r="AO687" i="11"/>
  <c r="AP687" i="11"/>
  <c r="AQ687" i="11" s="1"/>
  <c r="AR687" i="11"/>
  <c r="AS687" i="11" s="1"/>
  <c r="AT687" i="11"/>
  <c r="AU687" i="11"/>
  <c r="AW687" i="11"/>
  <c r="AN688" i="11"/>
  <c r="AO688" i="11"/>
  <c r="AP688" i="11"/>
  <c r="AQ688" i="11"/>
  <c r="AR688" i="11"/>
  <c r="AS688" i="11" s="1"/>
  <c r="AT688" i="11"/>
  <c r="AU688" i="11"/>
  <c r="AW688" i="11"/>
  <c r="AN689" i="11"/>
  <c r="AO689" i="11"/>
  <c r="AP689" i="11"/>
  <c r="AQ689" i="11" s="1"/>
  <c r="AR689" i="11"/>
  <c r="AS689" i="11" s="1"/>
  <c r="AT689" i="11"/>
  <c r="AU689" i="11"/>
  <c r="AW689" i="11"/>
  <c r="AN690" i="11"/>
  <c r="AO690" i="11"/>
  <c r="AP690" i="11"/>
  <c r="AQ690" i="11" s="1"/>
  <c r="AR690" i="11"/>
  <c r="AS690" i="11" s="1"/>
  <c r="AT690" i="11"/>
  <c r="AU690" i="11"/>
  <c r="AW690" i="11"/>
  <c r="AN691" i="11"/>
  <c r="AO691" i="11"/>
  <c r="AP691" i="11"/>
  <c r="AQ691" i="11" s="1"/>
  <c r="AR691" i="11"/>
  <c r="AS691" i="11" s="1"/>
  <c r="AT691" i="11"/>
  <c r="AU691" i="11"/>
  <c r="AW691" i="11"/>
  <c r="AN692" i="11"/>
  <c r="AO692" i="11"/>
  <c r="AP692" i="11"/>
  <c r="AQ692" i="11" s="1"/>
  <c r="AR692" i="11"/>
  <c r="AS692" i="11" s="1"/>
  <c r="AT692" i="11"/>
  <c r="AU692" i="11"/>
  <c r="AW692" i="11"/>
  <c r="AN693" i="11"/>
  <c r="AO693" i="11"/>
  <c r="AP693" i="11"/>
  <c r="AQ693" i="11" s="1"/>
  <c r="AR693" i="11"/>
  <c r="AS693" i="11" s="1"/>
  <c r="AT693" i="11"/>
  <c r="AU693" i="11"/>
  <c r="AW693" i="11"/>
  <c r="AN694" i="11"/>
  <c r="AO694" i="11"/>
  <c r="AP694" i="11"/>
  <c r="AQ694" i="11" s="1"/>
  <c r="AR694" i="11"/>
  <c r="AS694" i="11" s="1"/>
  <c r="AT694" i="11"/>
  <c r="AU694" i="11"/>
  <c r="AW694" i="11"/>
  <c r="AN695" i="11"/>
  <c r="AO695" i="11"/>
  <c r="AP695" i="11"/>
  <c r="AQ695" i="11" s="1"/>
  <c r="AR695" i="11"/>
  <c r="AS695" i="11" s="1"/>
  <c r="AT695" i="11"/>
  <c r="AU695" i="11"/>
  <c r="AW695" i="11"/>
  <c r="AN696" i="11"/>
  <c r="AO696" i="11"/>
  <c r="AP696" i="11"/>
  <c r="AQ696" i="11"/>
  <c r="AR696" i="11"/>
  <c r="AS696" i="11" s="1"/>
  <c r="AT696" i="11"/>
  <c r="AU696" i="11"/>
  <c r="AW696" i="11"/>
  <c r="AN697" i="11"/>
  <c r="AO697" i="11"/>
  <c r="AP697" i="11"/>
  <c r="AQ697" i="11" s="1"/>
  <c r="AR697" i="11"/>
  <c r="AS697" i="11" s="1"/>
  <c r="AT697" i="11"/>
  <c r="AU697" i="11"/>
  <c r="AW697" i="11"/>
  <c r="AN698" i="11"/>
  <c r="AO698" i="11"/>
  <c r="AP698" i="11"/>
  <c r="AQ698" i="11" s="1"/>
  <c r="AR698" i="11"/>
  <c r="AS698" i="11"/>
  <c r="AT698" i="11"/>
  <c r="AU698" i="11"/>
  <c r="AW698" i="11"/>
  <c r="AN699" i="11"/>
  <c r="AO699" i="11"/>
  <c r="AP699" i="11"/>
  <c r="AQ699" i="11" s="1"/>
  <c r="AR699" i="11"/>
  <c r="AS699" i="11"/>
  <c r="AT699" i="11"/>
  <c r="AU699" i="11"/>
  <c r="AW699" i="11"/>
  <c r="AN700" i="11"/>
  <c r="AO700" i="11"/>
  <c r="AP700" i="11"/>
  <c r="AQ700" i="11" s="1"/>
  <c r="AR700" i="11"/>
  <c r="AS700" i="11" s="1"/>
  <c r="AT700" i="11"/>
  <c r="AU700" i="11"/>
  <c r="AW700" i="11"/>
  <c r="AN701" i="11"/>
  <c r="AO701" i="11"/>
  <c r="AP701" i="11"/>
  <c r="AQ701" i="11" s="1"/>
  <c r="AR701" i="11"/>
  <c r="AS701" i="11" s="1"/>
  <c r="AT701" i="11"/>
  <c r="AV701" i="11" s="1"/>
  <c r="AU701" i="11"/>
  <c r="AW701" i="11"/>
  <c r="AN702" i="11"/>
  <c r="AO702" i="11"/>
  <c r="AP702" i="11"/>
  <c r="AQ702" i="11" s="1"/>
  <c r="AR702" i="11"/>
  <c r="AS702" i="11" s="1"/>
  <c r="AT702" i="11"/>
  <c r="AU702" i="11"/>
  <c r="AW702" i="11"/>
  <c r="AN703" i="11"/>
  <c r="AO703" i="11"/>
  <c r="AP703" i="11"/>
  <c r="AQ703" i="11" s="1"/>
  <c r="AR703" i="11"/>
  <c r="AS703" i="11" s="1"/>
  <c r="AT703" i="11"/>
  <c r="AU703" i="11"/>
  <c r="AW703" i="11"/>
  <c r="AN704" i="11"/>
  <c r="AO704" i="11"/>
  <c r="AP704" i="11"/>
  <c r="AQ704" i="11" s="1"/>
  <c r="AR704" i="11"/>
  <c r="AS704" i="11" s="1"/>
  <c r="AT704" i="11"/>
  <c r="AU704" i="11"/>
  <c r="AW704" i="11"/>
  <c r="AN705" i="11"/>
  <c r="AO705" i="11"/>
  <c r="AP705" i="11"/>
  <c r="AQ705" i="11" s="1"/>
  <c r="AR705" i="11"/>
  <c r="AS705" i="11" s="1"/>
  <c r="AT705" i="11"/>
  <c r="AU705" i="11"/>
  <c r="AW705" i="11"/>
  <c r="AN706" i="11"/>
  <c r="AO706" i="11"/>
  <c r="AP706" i="11"/>
  <c r="AQ706" i="11" s="1"/>
  <c r="AR706" i="11"/>
  <c r="AS706" i="11" s="1"/>
  <c r="AT706" i="11"/>
  <c r="AU706" i="11"/>
  <c r="AW706" i="11"/>
  <c r="AN707" i="11"/>
  <c r="AO707" i="11"/>
  <c r="AP707" i="11"/>
  <c r="AQ707" i="11" s="1"/>
  <c r="AR707" i="11"/>
  <c r="AS707" i="11" s="1"/>
  <c r="AT707" i="11"/>
  <c r="AU707" i="11"/>
  <c r="AW707" i="11"/>
  <c r="AN708" i="11"/>
  <c r="AO708" i="11"/>
  <c r="AP708" i="11"/>
  <c r="AQ708" i="11" s="1"/>
  <c r="AR708" i="11"/>
  <c r="AS708" i="11" s="1"/>
  <c r="AT708" i="11"/>
  <c r="AU708" i="11"/>
  <c r="AW708" i="11"/>
  <c r="AN709" i="11"/>
  <c r="AO709" i="11"/>
  <c r="AP709" i="11"/>
  <c r="AQ709" i="11" s="1"/>
  <c r="AR709" i="11"/>
  <c r="AS709" i="11" s="1"/>
  <c r="AT709" i="11"/>
  <c r="AU709" i="11"/>
  <c r="AW709" i="11"/>
  <c r="AN710" i="11"/>
  <c r="AO710" i="11"/>
  <c r="AP710" i="11"/>
  <c r="AQ710" i="11" s="1"/>
  <c r="AR710" i="11"/>
  <c r="AS710" i="11" s="1"/>
  <c r="AT710" i="11"/>
  <c r="AU710" i="11"/>
  <c r="AW710" i="11"/>
  <c r="AN711" i="11"/>
  <c r="AO711" i="11"/>
  <c r="AP711" i="11"/>
  <c r="AQ711" i="11" s="1"/>
  <c r="AR711" i="11"/>
  <c r="AS711" i="11" s="1"/>
  <c r="AT711" i="11"/>
  <c r="AU711" i="11"/>
  <c r="AW711" i="11"/>
  <c r="AN712" i="11"/>
  <c r="AO712" i="11"/>
  <c r="AP712" i="11"/>
  <c r="AQ712" i="11" s="1"/>
  <c r="AR712" i="11"/>
  <c r="AS712" i="11" s="1"/>
  <c r="AT712" i="11"/>
  <c r="AU712" i="11"/>
  <c r="AW712" i="11"/>
  <c r="AN713" i="11"/>
  <c r="AO713" i="11"/>
  <c r="AP713" i="11"/>
  <c r="AQ713" i="11"/>
  <c r="AR713" i="11"/>
  <c r="AS713" i="11" s="1"/>
  <c r="AT713" i="11"/>
  <c r="AU713" i="11"/>
  <c r="AW713" i="11"/>
  <c r="AN714" i="11"/>
  <c r="AO714" i="11"/>
  <c r="AP714" i="11"/>
  <c r="AQ714" i="11"/>
  <c r="AR714" i="11"/>
  <c r="AS714" i="11" s="1"/>
  <c r="AT714" i="11"/>
  <c r="AU714" i="11"/>
  <c r="AW714" i="11"/>
  <c r="AN716" i="11"/>
  <c r="AO716" i="11"/>
  <c r="AP716" i="11"/>
  <c r="AQ716" i="11"/>
  <c r="AR716" i="11"/>
  <c r="AS716" i="11" s="1"/>
  <c r="AT716" i="11"/>
  <c r="AV716" i="11" s="1"/>
  <c r="AU716" i="11"/>
  <c r="AW716" i="11"/>
  <c r="AN717" i="11"/>
  <c r="AO717" i="11"/>
  <c r="AP717" i="11"/>
  <c r="AQ717" i="11" s="1"/>
  <c r="AR717" i="11"/>
  <c r="AS717" i="11" s="1"/>
  <c r="AT717" i="11"/>
  <c r="AU717" i="11"/>
  <c r="AW717" i="11"/>
  <c r="AN718" i="11"/>
  <c r="AO718" i="11"/>
  <c r="AP718" i="11"/>
  <c r="AQ718" i="11" s="1"/>
  <c r="AR718" i="11"/>
  <c r="AS718" i="11" s="1"/>
  <c r="AT718" i="11"/>
  <c r="AU718" i="11"/>
  <c r="AW718" i="11"/>
  <c r="AN719" i="11"/>
  <c r="AO719" i="11"/>
  <c r="AP719" i="11"/>
  <c r="AQ719" i="11" s="1"/>
  <c r="AR719" i="11"/>
  <c r="AS719" i="11" s="1"/>
  <c r="AT719" i="11"/>
  <c r="AU719" i="11"/>
  <c r="AW719" i="11"/>
  <c r="AN720" i="11"/>
  <c r="AO720" i="11"/>
  <c r="AP720" i="11"/>
  <c r="AQ720" i="11" s="1"/>
  <c r="AR720" i="11"/>
  <c r="AS720" i="11" s="1"/>
  <c r="AT720" i="11"/>
  <c r="AU720" i="11"/>
  <c r="AW720" i="11"/>
  <c r="AN721" i="11"/>
  <c r="AO721" i="11"/>
  <c r="AP721" i="11"/>
  <c r="AQ721" i="11" s="1"/>
  <c r="AR721" i="11"/>
  <c r="AS721" i="11" s="1"/>
  <c r="AT721" i="11"/>
  <c r="AU721" i="11"/>
  <c r="AW721" i="11"/>
  <c r="AN722" i="11"/>
  <c r="AO722" i="11"/>
  <c r="AP722" i="11"/>
  <c r="AQ722" i="11" s="1"/>
  <c r="AR722" i="11"/>
  <c r="AS722" i="11" s="1"/>
  <c r="AT722" i="11"/>
  <c r="AU722" i="11"/>
  <c r="AV722" i="11" s="1"/>
  <c r="AW722" i="11"/>
  <c r="AN723" i="11"/>
  <c r="AO723" i="11"/>
  <c r="AP723" i="11"/>
  <c r="AQ723" i="11" s="1"/>
  <c r="AR723" i="11"/>
  <c r="AS723" i="11" s="1"/>
  <c r="AT723" i="11"/>
  <c r="AU723" i="11"/>
  <c r="AW723" i="11"/>
  <c r="AN724" i="11"/>
  <c r="AO724" i="11"/>
  <c r="AP724" i="11"/>
  <c r="AQ724" i="11" s="1"/>
  <c r="AR724" i="11"/>
  <c r="AS724" i="11" s="1"/>
  <c r="AT724" i="11"/>
  <c r="AU724" i="11"/>
  <c r="AW724" i="11"/>
  <c r="AN725" i="11"/>
  <c r="AO725" i="11"/>
  <c r="AP725" i="11"/>
  <c r="AQ725" i="11" s="1"/>
  <c r="AR725" i="11"/>
  <c r="AS725" i="11" s="1"/>
  <c r="AT725" i="11"/>
  <c r="AU725" i="11"/>
  <c r="AW725" i="11"/>
  <c r="AN726" i="11"/>
  <c r="AO726" i="11"/>
  <c r="AP726" i="11"/>
  <c r="AQ726" i="11" s="1"/>
  <c r="AR726" i="11"/>
  <c r="AS726" i="11" s="1"/>
  <c r="AT726" i="11"/>
  <c r="AU726" i="11"/>
  <c r="AW726" i="11"/>
  <c r="AN727" i="11"/>
  <c r="AO727" i="11"/>
  <c r="AP727" i="11"/>
  <c r="AQ727" i="11"/>
  <c r="AR727" i="11"/>
  <c r="AS727" i="11"/>
  <c r="AT727" i="11"/>
  <c r="AU727" i="11"/>
  <c r="AW727" i="11"/>
  <c r="AN728" i="11"/>
  <c r="AO728" i="11"/>
  <c r="AP728" i="11"/>
  <c r="AQ728" i="11" s="1"/>
  <c r="AR728" i="11"/>
  <c r="AS728" i="11" s="1"/>
  <c r="AT728" i="11"/>
  <c r="AU728" i="11"/>
  <c r="AW728" i="11"/>
  <c r="AN729" i="11"/>
  <c r="AO729" i="11"/>
  <c r="AP729" i="11"/>
  <c r="AQ729" i="11" s="1"/>
  <c r="AR729" i="11"/>
  <c r="AS729" i="11" s="1"/>
  <c r="AT729" i="11"/>
  <c r="AU729" i="11"/>
  <c r="AW729" i="11"/>
  <c r="AN730" i="11"/>
  <c r="AO730" i="11"/>
  <c r="AP730" i="11"/>
  <c r="AQ730" i="11" s="1"/>
  <c r="AR730" i="11"/>
  <c r="AS730" i="11" s="1"/>
  <c r="AT730" i="11"/>
  <c r="AU730" i="11"/>
  <c r="AW730" i="11"/>
  <c r="AN732" i="11"/>
  <c r="AO732" i="11"/>
  <c r="AP732" i="11"/>
  <c r="AQ732" i="11" s="1"/>
  <c r="AR732" i="11"/>
  <c r="AS732" i="11" s="1"/>
  <c r="AT732" i="11"/>
  <c r="AU732" i="11"/>
  <c r="AW732" i="11"/>
  <c r="AN733" i="11"/>
  <c r="AO733" i="11"/>
  <c r="AP733" i="11"/>
  <c r="AQ733" i="11" s="1"/>
  <c r="AR733" i="11"/>
  <c r="AS733" i="11" s="1"/>
  <c r="AT733" i="11"/>
  <c r="AU733" i="11"/>
  <c r="AW733" i="11"/>
  <c r="AN734" i="11"/>
  <c r="AO734" i="11"/>
  <c r="AP734" i="11"/>
  <c r="AQ734" i="11" s="1"/>
  <c r="AR734" i="11"/>
  <c r="AS734" i="11" s="1"/>
  <c r="AT734" i="11"/>
  <c r="AV734" i="11" s="1"/>
  <c r="AU734" i="11"/>
  <c r="AW734" i="11"/>
  <c r="AN735" i="11"/>
  <c r="AO735" i="11"/>
  <c r="AP735" i="11"/>
  <c r="AQ735" i="11" s="1"/>
  <c r="AR735" i="11"/>
  <c r="AS735" i="11" s="1"/>
  <c r="AT735" i="11"/>
  <c r="AU735" i="11"/>
  <c r="AW735" i="11"/>
  <c r="AN738" i="11"/>
  <c r="AO738" i="11"/>
  <c r="AP738" i="11"/>
  <c r="AQ738" i="11" s="1"/>
  <c r="AR738" i="11"/>
  <c r="AS738" i="11" s="1"/>
  <c r="AT738" i="11"/>
  <c r="AU738" i="11"/>
  <c r="AW738" i="11"/>
  <c r="AN742" i="11"/>
  <c r="AO742" i="11"/>
  <c r="AP742" i="11"/>
  <c r="AQ742" i="11" s="1"/>
  <c r="AR742" i="11"/>
  <c r="AS742" i="11" s="1"/>
  <c r="AT742" i="11"/>
  <c r="AU742" i="11"/>
  <c r="AW742" i="11"/>
  <c r="AN743" i="11"/>
  <c r="AO743" i="11"/>
  <c r="AP743" i="11"/>
  <c r="AQ743" i="11" s="1"/>
  <c r="AR743" i="11"/>
  <c r="AS743" i="11" s="1"/>
  <c r="AT743" i="11"/>
  <c r="AU743" i="11"/>
  <c r="AW743" i="11"/>
  <c r="AN744" i="11"/>
  <c r="AO744" i="11"/>
  <c r="AP744" i="11"/>
  <c r="AQ744" i="11" s="1"/>
  <c r="AR744" i="11"/>
  <c r="AS744" i="11" s="1"/>
  <c r="AT744" i="11"/>
  <c r="AU744" i="11"/>
  <c r="AW744" i="11"/>
  <c r="AN745" i="11"/>
  <c r="AO745" i="11"/>
  <c r="AP745" i="11"/>
  <c r="AQ745" i="11" s="1"/>
  <c r="AR745" i="11"/>
  <c r="AS745" i="11" s="1"/>
  <c r="AT745" i="11"/>
  <c r="AU745" i="11"/>
  <c r="AW745" i="11"/>
  <c r="AN746" i="11"/>
  <c r="AO746" i="11"/>
  <c r="AP746" i="11"/>
  <c r="AQ746" i="11"/>
  <c r="AR746" i="11"/>
  <c r="AS746" i="11"/>
  <c r="AT746" i="11"/>
  <c r="AU746" i="11"/>
  <c r="AW746" i="11"/>
  <c r="AN747" i="11"/>
  <c r="AO747" i="11"/>
  <c r="AP747" i="11"/>
  <c r="AQ747" i="11" s="1"/>
  <c r="AR747" i="11"/>
  <c r="AS747" i="11"/>
  <c r="AT747" i="11"/>
  <c r="AU747" i="11"/>
  <c r="AW747" i="11"/>
  <c r="AN748" i="11"/>
  <c r="AO748" i="11"/>
  <c r="AP748" i="11"/>
  <c r="AQ748" i="11" s="1"/>
  <c r="AR748" i="11"/>
  <c r="AS748" i="11" s="1"/>
  <c r="AT748" i="11"/>
  <c r="AU748" i="11"/>
  <c r="AW748" i="11"/>
  <c r="AN749" i="11"/>
  <c r="AO749" i="11"/>
  <c r="AP749" i="11"/>
  <c r="AQ749" i="11" s="1"/>
  <c r="AR749" i="11"/>
  <c r="AS749" i="11" s="1"/>
  <c r="AT749" i="11"/>
  <c r="AU749" i="11"/>
  <c r="AW749" i="11"/>
  <c r="AN750" i="11"/>
  <c r="AO750" i="11"/>
  <c r="AP750" i="11"/>
  <c r="AQ750" i="11" s="1"/>
  <c r="AR750" i="11"/>
  <c r="AS750" i="11" s="1"/>
  <c r="AT750" i="11"/>
  <c r="AU750" i="11"/>
  <c r="AW750" i="11"/>
  <c r="AN753" i="11"/>
  <c r="AO753" i="11"/>
  <c r="AP753" i="11"/>
  <c r="AQ753" i="11" s="1"/>
  <c r="AR753" i="11"/>
  <c r="AS753" i="11" s="1"/>
  <c r="AT753" i="11"/>
  <c r="AU753" i="11"/>
  <c r="AW753" i="11"/>
  <c r="AN754" i="11"/>
  <c r="AO754" i="11"/>
  <c r="AP754" i="11"/>
  <c r="AQ754" i="11" s="1"/>
  <c r="AR754" i="11"/>
  <c r="AS754" i="11" s="1"/>
  <c r="AT754" i="11"/>
  <c r="AU754" i="11"/>
  <c r="AW754" i="11"/>
  <c r="AN755" i="11"/>
  <c r="AO755" i="11"/>
  <c r="AP755" i="11"/>
  <c r="AQ755" i="11" s="1"/>
  <c r="AR755" i="11"/>
  <c r="AS755" i="11" s="1"/>
  <c r="AT755" i="11"/>
  <c r="AU755" i="11"/>
  <c r="AW755" i="11"/>
  <c r="AN756" i="11"/>
  <c r="AO756" i="11"/>
  <c r="AP756" i="11"/>
  <c r="AQ756" i="11" s="1"/>
  <c r="AR756" i="11"/>
  <c r="AS756" i="11" s="1"/>
  <c r="AT756" i="11"/>
  <c r="AU756" i="11"/>
  <c r="AW756" i="11"/>
  <c r="AN757" i="11"/>
  <c r="AO757" i="11"/>
  <c r="AP757" i="11"/>
  <c r="AQ757" i="11" s="1"/>
  <c r="AR757" i="11"/>
  <c r="AS757" i="11"/>
  <c r="AT757" i="11"/>
  <c r="AU757" i="11"/>
  <c r="AW757" i="11"/>
  <c r="AN758" i="11"/>
  <c r="AO758" i="11"/>
  <c r="AP758" i="11"/>
  <c r="AQ758" i="11" s="1"/>
  <c r="AR758" i="11"/>
  <c r="AS758" i="11" s="1"/>
  <c r="AT758" i="11"/>
  <c r="AV758" i="11" s="1"/>
  <c r="AU758" i="11"/>
  <c r="AW758" i="11"/>
  <c r="AN759" i="11"/>
  <c r="AO759" i="11"/>
  <c r="AP759" i="11"/>
  <c r="AQ759" i="11" s="1"/>
  <c r="AR759" i="11"/>
  <c r="AS759" i="11" s="1"/>
  <c r="AT759" i="11"/>
  <c r="AU759" i="11"/>
  <c r="AV759" i="11" s="1"/>
  <c r="AW759" i="11"/>
  <c r="AN760" i="11"/>
  <c r="AO760" i="11"/>
  <c r="AP760" i="11"/>
  <c r="AQ760" i="11" s="1"/>
  <c r="AR760" i="11"/>
  <c r="AS760" i="11" s="1"/>
  <c r="AT760" i="11"/>
  <c r="AU760" i="11"/>
  <c r="AW760" i="11"/>
  <c r="AN761" i="11"/>
  <c r="AO761" i="11"/>
  <c r="AP761" i="11"/>
  <c r="AQ761" i="11" s="1"/>
  <c r="AR761" i="11"/>
  <c r="AS761" i="11" s="1"/>
  <c r="AT761" i="11"/>
  <c r="AU761" i="11"/>
  <c r="AW761" i="11"/>
  <c r="AN762" i="11"/>
  <c r="AO762" i="11"/>
  <c r="AP762" i="11"/>
  <c r="AQ762" i="11" s="1"/>
  <c r="AR762" i="11"/>
  <c r="AS762" i="11" s="1"/>
  <c r="AT762" i="11"/>
  <c r="AU762" i="11"/>
  <c r="AV762" i="11" s="1"/>
  <c r="AW762" i="11"/>
  <c r="AN763" i="11"/>
  <c r="AO763" i="11"/>
  <c r="AP763" i="11"/>
  <c r="AQ763" i="11" s="1"/>
  <c r="AR763" i="11"/>
  <c r="AS763" i="11" s="1"/>
  <c r="AT763" i="11"/>
  <c r="AU763" i="11"/>
  <c r="AW763" i="11"/>
  <c r="AN764" i="11"/>
  <c r="AO764" i="11"/>
  <c r="AP764" i="11"/>
  <c r="AQ764" i="11" s="1"/>
  <c r="AR764" i="11"/>
  <c r="AS764" i="11" s="1"/>
  <c r="AT764" i="11"/>
  <c r="AU764" i="11"/>
  <c r="AW764" i="11"/>
  <c r="AN765" i="11"/>
  <c r="AO765" i="11"/>
  <c r="AP765" i="11"/>
  <c r="AQ765" i="11" s="1"/>
  <c r="AR765" i="11"/>
  <c r="AS765" i="11" s="1"/>
  <c r="AT765" i="11"/>
  <c r="AU765" i="11"/>
  <c r="AW765" i="11"/>
  <c r="AN7" i="11"/>
  <c r="AO7" i="11"/>
  <c r="AP7" i="11"/>
  <c r="AQ7" i="11" s="1"/>
  <c r="AR7" i="11"/>
  <c r="AS7" i="11" s="1"/>
  <c r="AT7" i="11"/>
  <c r="AU7" i="11"/>
  <c r="AW7" i="11"/>
  <c r="AN8" i="11"/>
  <c r="AO8" i="11"/>
  <c r="AP8" i="11"/>
  <c r="AQ8" i="11" s="1"/>
  <c r="AR8" i="11"/>
  <c r="AS8" i="11" s="1"/>
  <c r="AT8" i="11"/>
  <c r="AV8" i="11" s="1"/>
  <c r="AU8" i="11"/>
  <c r="AW8" i="11"/>
  <c r="AN9" i="11"/>
  <c r="AO9" i="11"/>
  <c r="AP9" i="11"/>
  <c r="AQ9" i="11"/>
  <c r="AR9" i="11"/>
  <c r="AS9" i="11" s="1"/>
  <c r="AT9" i="11"/>
  <c r="AV9" i="11" s="1"/>
  <c r="AU9" i="11"/>
  <c r="AW9" i="11"/>
  <c r="AN10" i="11"/>
  <c r="AO10" i="11"/>
  <c r="AP10" i="11"/>
  <c r="AQ10" i="11" s="1"/>
  <c r="AR10" i="11"/>
  <c r="AS10" i="11" s="1"/>
  <c r="AT10" i="11"/>
  <c r="AU10" i="11"/>
  <c r="AW10" i="11"/>
  <c r="AN11" i="11"/>
  <c r="AO11" i="11"/>
  <c r="AP11" i="11"/>
  <c r="AQ11" i="11" s="1"/>
  <c r="AR11" i="11"/>
  <c r="AS11" i="11" s="1"/>
  <c r="AT11" i="11"/>
  <c r="AU11" i="11"/>
  <c r="AW11" i="11"/>
  <c r="AN12" i="11"/>
  <c r="AO12" i="11"/>
  <c r="AP12" i="11"/>
  <c r="AQ12" i="11"/>
  <c r="AR12" i="11"/>
  <c r="AS12" i="11"/>
  <c r="AT12" i="11"/>
  <c r="AU12" i="11"/>
  <c r="AW12" i="11"/>
  <c r="AN13" i="11"/>
  <c r="AO13" i="11"/>
  <c r="AP13" i="11"/>
  <c r="AQ13" i="11" s="1"/>
  <c r="AR13" i="11"/>
  <c r="AS13" i="11" s="1"/>
  <c r="AT13" i="11"/>
  <c r="AU13" i="11"/>
  <c r="AW13" i="11"/>
  <c r="AN14" i="11"/>
  <c r="AO14" i="11"/>
  <c r="AP14" i="11"/>
  <c r="AQ14" i="11" s="1"/>
  <c r="AR14" i="11"/>
  <c r="AS14" i="11" s="1"/>
  <c r="AT14" i="11"/>
  <c r="AV14" i="11" s="1"/>
  <c r="AU14" i="11"/>
  <c r="AW14" i="11"/>
  <c r="AN15" i="11"/>
  <c r="AO15" i="11"/>
  <c r="AP15" i="11"/>
  <c r="AQ15" i="11" s="1"/>
  <c r="AR15" i="11"/>
  <c r="AS15" i="11" s="1"/>
  <c r="AT15" i="11"/>
  <c r="AV15" i="11" s="1"/>
  <c r="AU15" i="11"/>
  <c r="AW15" i="11"/>
  <c r="AN16" i="11"/>
  <c r="AO16" i="11"/>
  <c r="AP16" i="11"/>
  <c r="AQ16" i="11" s="1"/>
  <c r="AR16" i="11"/>
  <c r="AS16" i="11" s="1"/>
  <c r="AT16" i="11"/>
  <c r="AU16" i="11"/>
  <c r="AW16" i="11"/>
  <c r="AN17" i="11"/>
  <c r="AO17" i="11"/>
  <c r="AP17" i="11"/>
  <c r="AQ17" i="11" s="1"/>
  <c r="AR17" i="11"/>
  <c r="AS17" i="11" s="1"/>
  <c r="AT17" i="11"/>
  <c r="AU17" i="11"/>
  <c r="AW17" i="11"/>
  <c r="AN18" i="11"/>
  <c r="AO18" i="11"/>
  <c r="AP18" i="11"/>
  <c r="AQ18" i="11" s="1"/>
  <c r="AR18" i="11"/>
  <c r="AS18" i="11" s="1"/>
  <c r="AT18" i="11"/>
  <c r="AU18" i="11"/>
  <c r="AW18" i="11"/>
  <c r="AN19" i="11"/>
  <c r="AO19" i="11"/>
  <c r="AP19" i="11"/>
  <c r="AQ19" i="11" s="1"/>
  <c r="AR19" i="11"/>
  <c r="AS19" i="11" s="1"/>
  <c r="AT19" i="11"/>
  <c r="AU19" i="11"/>
  <c r="AW19" i="11"/>
  <c r="AN20" i="11"/>
  <c r="AO20" i="11"/>
  <c r="AP20" i="11"/>
  <c r="AQ20" i="11"/>
  <c r="AR20" i="11"/>
  <c r="AS20" i="11"/>
  <c r="AT20" i="11"/>
  <c r="AU20" i="11"/>
  <c r="AW20" i="11"/>
  <c r="AN21" i="11"/>
  <c r="AO21" i="11"/>
  <c r="AP21" i="11"/>
  <c r="AQ21" i="11" s="1"/>
  <c r="AR21" i="11"/>
  <c r="AS21" i="11" s="1"/>
  <c r="AT21" i="11"/>
  <c r="AU21" i="11"/>
  <c r="AW21" i="11"/>
  <c r="AN22" i="11"/>
  <c r="AO22" i="11"/>
  <c r="AP22" i="11"/>
  <c r="AQ22" i="11" s="1"/>
  <c r="AR22" i="11"/>
  <c r="AS22" i="11" s="1"/>
  <c r="AT22" i="11"/>
  <c r="AV22" i="11" s="1"/>
  <c r="AU22" i="11"/>
  <c r="AW22" i="11"/>
  <c r="AN23" i="11"/>
  <c r="AO23" i="11"/>
  <c r="AP23" i="11"/>
  <c r="AQ23" i="11" s="1"/>
  <c r="AR23" i="11"/>
  <c r="AS23" i="11" s="1"/>
  <c r="AT23" i="11"/>
  <c r="AU23" i="11"/>
  <c r="AW23" i="11"/>
  <c r="AN24" i="11"/>
  <c r="AO24" i="11"/>
  <c r="AP24" i="11"/>
  <c r="AQ24" i="11" s="1"/>
  <c r="AR24" i="11"/>
  <c r="AS24" i="11" s="1"/>
  <c r="AT24" i="11"/>
  <c r="AU24" i="11"/>
  <c r="AW24" i="11"/>
  <c r="AN25" i="11"/>
  <c r="AO25" i="11"/>
  <c r="AP25" i="11"/>
  <c r="AQ25" i="11" s="1"/>
  <c r="AR25" i="11"/>
  <c r="AS25" i="11" s="1"/>
  <c r="AT25" i="11"/>
  <c r="AU25" i="11"/>
  <c r="AW25" i="11"/>
  <c r="AN26" i="11"/>
  <c r="AO26" i="11"/>
  <c r="AP26" i="11"/>
  <c r="AQ26" i="11" s="1"/>
  <c r="AR26" i="11"/>
  <c r="AS26" i="11" s="1"/>
  <c r="AT26" i="11"/>
  <c r="AV26" i="11" s="1"/>
  <c r="AU26" i="11"/>
  <c r="AW26" i="11"/>
  <c r="AN27" i="11"/>
  <c r="AO27" i="11"/>
  <c r="AP27" i="11"/>
  <c r="AQ27" i="11" s="1"/>
  <c r="AR27" i="11"/>
  <c r="AS27" i="11" s="1"/>
  <c r="AT27" i="11"/>
  <c r="AU27" i="11"/>
  <c r="AW27" i="11"/>
  <c r="AN28" i="11"/>
  <c r="AO28" i="11"/>
  <c r="AP28" i="11"/>
  <c r="AQ28" i="11" s="1"/>
  <c r="AR28" i="11"/>
  <c r="AS28" i="11" s="1"/>
  <c r="AT28" i="11"/>
  <c r="AU28" i="11"/>
  <c r="AV28" i="11"/>
  <c r="AW28" i="11"/>
  <c r="AN29" i="11"/>
  <c r="AO29" i="11"/>
  <c r="AP29" i="11"/>
  <c r="AQ29" i="11" s="1"/>
  <c r="AR29" i="11"/>
  <c r="AS29" i="11" s="1"/>
  <c r="AT29" i="11"/>
  <c r="AU29" i="11"/>
  <c r="AW29" i="11"/>
  <c r="AN30" i="11"/>
  <c r="AO30" i="11"/>
  <c r="AP30" i="11"/>
  <c r="AQ30" i="11" s="1"/>
  <c r="AR30" i="11"/>
  <c r="AS30" i="11" s="1"/>
  <c r="AT30" i="11"/>
  <c r="AU30" i="11"/>
  <c r="AW30" i="11"/>
  <c r="AN31" i="11"/>
  <c r="AO31" i="11"/>
  <c r="AP31" i="11"/>
  <c r="AQ31" i="11" s="1"/>
  <c r="AR31" i="11"/>
  <c r="AS31" i="11" s="1"/>
  <c r="AT31" i="11"/>
  <c r="AU31" i="11"/>
  <c r="AW31" i="11"/>
  <c r="AN32" i="11"/>
  <c r="AO32" i="11"/>
  <c r="AP32" i="11"/>
  <c r="AQ32" i="11" s="1"/>
  <c r="AR32" i="11"/>
  <c r="AS32" i="11" s="1"/>
  <c r="AT32" i="11"/>
  <c r="AU32" i="11"/>
  <c r="AW32" i="11"/>
  <c r="AN33" i="11"/>
  <c r="AO33" i="11"/>
  <c r="AP33" i="11"/>
  <c r="AQ33" i="11" s="1"/>
  <c r="AR33" i="11"/>
  <c r="AS33" i="11" s="1"/>
  <c r="AT33" i="11"/>
  <c r="AU33" i="11"/>
  <c r="AW33" i="11"/>
  <c r="AN34" i="11"/>
  <c r="AO34" i="11"/>
  <c r="AP34" i="11"/>
  <c r="AQ34" i="11" s="1"/>
  <c r="AR34" i="11"/>
  <c r="AS34" i="11" s="1"/>
  <c r="AT34" i="11"/>
  <c r="AU34" i="11"/>
  <c r="AW34" i="11"/>
  <c r="AN35" i="11"/>
  <c r="AO35" i="11"/>
  <c r="AP35" i="11"/>
  <c r="AQ35" i="11" s="1"/>
  <c r="AR35" i="11"/>
  <c r="AS35" i="11" s="1"/>
  <c r="AT35" i="11"/>
  <c r="AU35" i="11"/>
  <c r="AW35" i="11"/>
  <c r="AN36" i="11"/>
  <c r="AO36" i="11"/>
  <c r="AP36" i="11"/>
  <c r="AQ36" i="11" s="1"/>
  <c r="AR36" i="11"/>
  <c r="AS36" i="11" s="1"/>
  <c r="AT36" i="11"/>
  <c r="AU36" i="11"/>
  <c r="AW36" i="11"/>
  <c r="AN37" i="11"/>
  <c r="AO37" i="11"/>
  <c r="AP37" i="11"/>
  <c r="AQ37" i="11" s="1"/>
  <c r="AR37" i="11"/>
  <c r="AS37" i="11" s="1"/>
  <c r="AT37" i="11"/>
  <c r="AU37" i="11"/>
  <c r="AW37" i="11"/>
  <c r="AN38" i="11"/>
  <c r="AO38" i="11"/>
  <c r="AP38" i="11"/>
  <c r="AQ38" i="11" s="1"/>
  <c r="AR38" i="11"/>
  <c r="AS38" i="11" s="1"/>
  <c r="AT38" i="11"/>
  <c r="AU38" i="11"/>
  <c r="AV38" i="11" s="1"/>
  <c r="AW38" i="11"/>
  <c r="AG82" i="11"/>
  <c r="AG13" i="11"/>
  <c r="AH13" i="11"/>
  <c r="AI13" i="11"/>
  <c r="AJ13" i="11"/>
  <c r="AK13" i="11"/>
  <c r="AL13" i="11"/>
  <c r="AG14" i="11"/>
  <c r="AH14" i="11"/>
  <c r="AI14" i="11"/>
  <c r="AJ14" i="11"/>
  <c r="AK14" i="11"/>
  <c r="AL14" i="11"/>
  <c r="AG15" i="11"/>
  <c r="AH15" i="11"/>
  <c r="AI15" i="11"/>
  <c r="AJ15" i="11"/>
  <c r="AK15" i="11"/>
  <c r="AL15" i="11"/>
  <c r="AG16" i="11"/>
  <c r="AH16" i="11"/>
  <c r="AI16" i="11"/>
  <c r="AJ16" i="11"/>
  <c r="AK16" i="11"/>
  <c r="AL16" i="11"/>
  <c r="AG17" i="11"/>
  <c r="AH17" i="11"/>
  <c r="AI17" i="11"/>
  <c r="AJ17" i="11"/>
  <c r="AK17" i="11"/>
  <c r="AL17" i="11"/>
  <c r="AG18" i="11"/>
  <c r="AH18" i="11"/>
  <c r="AJ18" i="11" s="1"/>
  <c r="AI18" i="11"/>
  <c r="AK18" i="11"/>
  <c r="AL18" i="11"/>
  <c r="AG19" i="11"/>
  <c r="AH19" i="11"/>
  <c r="AI19" i="11"/>
  <c r="AJ19" i="11"/>
  <c r="AK19" i="11"/>
  <c r="AL19" i="11"/>
  <c r="AG20" i="11"/>
  <c r="AH20" i="11"/>
  <c r="AI20" i="11"/>
  <c r="AJ20" i="11"/>
  <c r="AK20" i="11"/>
  <c r="AL20" i="11"/>
  <c r="AG21" i="11"/>
  <c r="AH21" i="11"/>
  <c r="AI21" i="11"/>
  <c r="AJ21" i="11"/>
  <c r="AK21" i="11"/>
  <c r="AL21" i="11"/>
  <c r="AG22" i="11"/>
  <c r="AH22" i="11"/>
  <c r="AI22" i="11"/>
  <c r="AJ22" i="11"/>
  <c r="AK22" i="11"/>
  <c r="AL22" i="11"/>
  <c r="AG23" i="11"/>
  <c r="AH23" i="11"/>
  <c r="AI23" i="11"/>
  <c r="AJ23" i="11"/>
  <c r="AK23" i="11"/>
  <c r="AL23" i="11"/>
  <c r="AG24" i="11"/>
  <c r="AH24" i="11"/>
  <c r="AI24" i="11"/>
  <c r="AJ24" i="11"/>
  <c r="AK24" i="11"/>
  <c r="AL24" i="11"/>
  <c r="AG25" i="11"/>
  <c r="AH25" i="11"/>
  <c r="AI25" i="11"/>
  <c r="AJ25" i="11"/>
  <c r="AK25" i="11"/>
  <c r="AL25" i="11"/>
  <c r="AG26" i="11"/>
  <c r="AH26" i="11"/>
  <c r="AI26" i="11"/>
  <c r="AJ26" i="11"/>
  <c r="AK26" i="11"/>
  <c r="AL26" i="11"/>
  <c r="AG27" i="11"/>
  <c r="AH27" i="11"/>
  <c r="AI27" i="11"/>
  <c r="AJ27" i="11"/>
  <c r="AK27" i="11"/>
  <c r="AL27" i="11"/>
  <c r="AG28" i="11"/>
  <c r="AH28" i="11"/>
  <c r="AI28" i="11"/>
  <c r="AJ28" i="11"/>
  <c r="AK28" i="11"/>
  <c r="AL28" i="11"/>
  <c r="AG29" i="11"/>
  <c r="AH29" i="11"/>
  <c r="AI29" i="11"/>
  <c r="AJ29" i="11"/>
  <c r="AK29" i="11"/>
  <c r="AL29" i="11"/>
  <c r="AG30" i="11"/>
  <c r="AH30" i="11"/>
  <c r="AI30" i="11"/>
  <c r="AJ30" i="11"/>
  <c r="AK30" i="11"/>
  <c r="AL30" i="11"/>
  <c r="AG31" i="11"/>
  <c r="AH31" i="11"/>
  <c r="AI31" i="11"/>
  <c r="AJ31" i="11"/>
  <c r="AK31" i="11"/>
  <c r="AL31" i="11"/>
  <c r="AG32" i="11"/>
  <c r="AH32" i="11"/>
  <c r="AI32" i="11"/>
  <c r="AJ32" i="11"/>
  <c r="AK32" i="11"/>
  <c r="AL32" i="11"/>
  <c r="AG33" i="11"/>
  <c r="AH33" i="11"/>
  <c r="AI33" i="11"/>
  <c r="AJ33" i="11"/>
  <c r="AK33" i="11"/>
  <c r="AL33" i="11"/>
  <c r="AG34" i="11"/>
  <c r="AH34" i="11"/>
  <c r="AI34" i="11"/>
  <c r="AJ34" i="11"/>
  <c r="AK34" i="11"/>
  <c r="AL34" i="11"/>
  <c r="AG35" i="11"/>
  <c r="AH35" i="11"/>
  <c r="AI35" i="11"/>
  <c r="AJ35" i="11"/>
  <c r="AK35" i="11"/>
  <c r="AL35" i="11"/>
  <c r="AG36" i="11"/>
  <c r="AH36" i="11"/>
  <c r="AI36" i="11"/>
  <c r="AJ36" i="11"/>
  <c r="AK36" i="11"/>
  <c r="AL36" i="11"/>
  <c r="AG37" i="11"/>
  <c r="AH37" i="11"/>
  <c r="AI37" i="11"/>
  <c r="AK37" i="11"/>
  <c r="AL37" i="11"/>
  <c r="AG38" i="11"/>
  <c r="AH38" i="11"/>
  <c r="AI38" i="11"/>
  <c r="AJ38" i="11"/>
  <c r="AK38" i="11"/>
  <c r="AL38" i="11"/>
  <c r="AG39" i="11"/>
  <c r="AH39" i="11"/>
  <c r="AI39" i="11"/>
  <c r="AJ39" i="11"/>
  <c r="AK39" i="11"/>
  <c r="AL39" i="11"/>
  <c r="AG40" i="11"/>
  <c r="AH40" i="11"/>
  <c r="AI40" i="11"/>
  <c r="AJ40" i="11"/>
  <c r="AK40" i="11"/>
  <c r="AL40" i="11"/>
  <c r="AG41" i="11"/>
  <c r="AH41" i="11"/>
  <c r="AI41" i="11"/>
  <c r="AJ41" i="11"/>
  <c r="AK41" i="11"/>
  <c r="AL41" i="11"/>
  <c r="AG42" i="11"/>
  <c r="AH42" i="11"/>
  <c r="AI42" i="11"/>
  <c r="AJ42" i="11"/>
  <c r="AK42" i="11"/>
  <c r="AL42" i="11"/>
  <c r="AG43" i="11"/>
  <c r="AH43" i="11"/>
  <c r="AI43" i="11"/>
  <c r="AJ43" i="11"/>
  <c r="AK43" i="11"/>
  <c r="AL43" i="11"/>
  <c r="AG44" i="11"/>
  <c r="AH44" i="11"/>
  <c r="AI44" i="11"/>
  <c r="AJ44" i="11"/>
  <c r="AK44" i="11"/>
  <c r="AL44" i="11"/>
  <c r="AG45" i="11"/>
  <c r="AH45" i="11"/>
  <c r="AI45" i="11"/>
  <c r="AJ45" i="11"/>
  <c r="AK45" i="11"/>
  <c r="AL45" i="11"/>
  <c r="AG46" i="11"/>
  <c r="AH46" i="11"/>
  <c r="AI46" i="11"/>
  <c r="AJ46" i="11"/>
  <c r="AK46" i="11"/>
  <c r="AL46" i="11"/>
  <c r="AG47" i="11"/>
  <c r="AH47" i="11"/>
  <c r="AI47" i="11"/>
  <c r="AJ47" i="11"/>
  <c r="AK47" i="11"/>
  <c r="AL47" i="11"/>
  <c r="AG48" i="11"/>
  <c r="AH48" i="11"/>
  <c r="AI48" i="11"/>
  <c r="AJ48" i="11"/>
  <c r="AK48" i="11"/>
  <c r="AL48" i="11"/>
  <c r="AG49" i="11"/>
  <c r="AH49" i="11"/>
  <c r="AI49" i="11"/>
  <c r="AJ49" i="11"/>
  <c r="AK49" i="11"/>
  <c r="AL49" i="11"/>
  <c r="AG50" i="11"/>
  <c r="AH50" i="11"/>
  <c r="AI50" i="11"/>
  <c r="AK50" i="11"/>
  <c r="AL50" i="11"/>
  <c r="AG51" i="11"/>
  <c r="AH51" i="11"/>
  <c r="AI51" i="11"/>
  <c r="AJ51" i="11"/>
  <c r="AK51" i="11"/>
  <c r="AL51" i="11"/>
  <c r="AG52" i="11"/>
  <c r="AH52" i="11"/>
  <c r="AI52" i="11"/>
  <c r="AJ52" i="11"/>
  <c r="AK52" i="11"/>
  <c r="AL52" i="11"/>
  <c r="AG53" i="11"/>
  <c r="AH53" i="11"/>
  <c r="AI53" i="11"/>
  <c r="AJ53" i="11"/>
  <c r="AK53" i="11"/>
  <c r="AL53" i="11"/>
  <c r="AG54" i="11"/>
  <c r="AK54" i="11"/>
  <c r="AL54" i="11"/>
  <c r="AG55" i="11"/>
  <c r="AH55" i="11"/>
  <c r="AI55" i="11"/>
  <c r="AJ55" i="11"/>
  <c r="AK55" i="11"/>
  <c r="AL55" i="11"/>
  <c r="AG56" i="11"/>
  <c r="AH56" i="11"/>
  <c r="AI56" i="11"/>
  <c r="AK56" i="11"/>
  <c r="AL56" i="11"/>
  <c r="AG57" i="11"/>
  <c r="AH57" i="11"/>
  <c r="AI57" i="11"/>
  <c r="AJ57" i="11"/>
  <c r="AK57" i="11"/>
  <c r="AL57" i="11"/>
  <c r="AG58" i="11"/>
  <c r="AH58" i="11"/>
  <c r="AI58" i="11"/>
  <c r="AJ58" i="11"/>
  <c r="AK58" i="11"/>
  <c r="AL58" i="11"/>
  <c r="AG59" i="11"/>
  <c r="AH59" i="11"/>
  <c r="AI59" i="11"/>
  <c r="AJ59" i="11"/>
  <c r="AK59" i="11"/>
  <c r="AL59" i="11"/>
  <c r="AG60" i="11"/>
  <c r="AH60" i="11"/>
  <c r="AI60" i="11"/>
  <c r="AJ60" i="11"/>
  <c r="AK60" i="11"/>
  <c r="AL60" i="11"/>
  <c r="AG61" i="11"/>
  <c r="AH61" i="11"/>
  <c r="AI61" i="11"/>
  <c r="AJ61" i="11"/>
  <c r="AK61" i="11"/>
  <c r="AL61" i="11"/>
  <c r="AG62" i="11"/>
  <c r="AH62" i="11"/>
  <c r="AI62" i="11"/>
  <c r="AK62" i="11"/>
  <c r="AL62" i="11"/>
  <c r="AG63" i="11"/>
  <c r="AH63" i="11"/>
  <c r="AI63" i="11"/>
  <c r="AJ63" i="11"/>
  <c r="AK63" i="11"/>
  <c r="AL63" i="11"/>
  <c r="AG64" i="11"/>
  <c r="AH64" i="11"/>
  <c r="AI64" i="11"/>
  <c r="AJ64" i="11"/>
  <c r="AK64" i="11"/>
  <c r="AL64" i="11"/>
  <c r="AG65" i="11"/>
  <c r="AH65" i="11"/>
  <c r="AI65" i="11"/>
  <c r="AJ65" i="11"/>
  <c r="AK65" i="11"/>
  <c r="AL65" i="11"/>
  <c r="AG66" i="11"/>
  <c r="AH66" i="11"/>
  <c r="AI66" i="11"/>
  <c r="AJ66" i="11"/>
  <c r="AK66" i="11"/>
  <c r="AL66" i="11"/>
  <c r="AG67" i="11"/>
  <c r="AK67" i="11"/>
  <c r="AL67" i="11"/>
  <c r="AG68" i="11"/>
  <c r="AH68" i="11"/>
  <c r="AI68" i="11"/>
  <c r="AJ68" i="11"/>
  <c r="AK68" i="11"/>
  <c r="AL68" i="11"/>
  <c r="AG69" i="11"/>
  <c r="AK69" i="11"/>
  <c r="AL69" i="11"/>
  <c r="AG70" i="11"/>
  <c r="AH70" i="11"/>
  <c r="AI70" i="11"/>
  <c r="AJ70" i="11"/>
  <c r="AK70" i="11"/>
  <c r="AL70" i="11"/>
  <c r="AG71" i="11"/>
  <c r="AK71" i="11"/>
  <c r="AL71" i="11"/>
  <c r="AG72" i="11"/>
  <c r="AH72" i="11"/>
  <c r="AI72" i="11"/>
  <c r="AJ72" i="11"/>
  <c r="AK72" i="11"/>
  <c r="AL72" i="11"/>
  <c r="AG73" i="11"/>
  <c r="AH73" i="11"/>
  <c r="AI73" i="11"/>
  <c r="AK73" i="11"/>
  <c r="AL73" i="11"/>
  <c r="AG74" i="11"/>
  <c r="AH74" i="11"/>
  <c r="AI74" i="11"/>
  <c r="AJ74" i="11"/>
  <c r="AK74" i="11"/>
  <c r="AL74" i="11"/>
  <c r="AG75" i="11"/>
  <c r="AH75" i="11"/>
  <c r="AI75" i="11"/>
  <c r="AJ75" i="11"/>
  <c r="AK75" i="11"/>
  <c r="AL75" i="11"/>
  <c r="AG76" i="11"/>
  <c r="AH76" i="11"/>
  <c r="AI76" i="11"/>
  <c r="AJ76" i="11"/>
  <c r="AK76" i="11"/>
  <c r="AL76" i="11"/>
  <c r="AG77" i="11"/>
  <c r="AH77" i="11"/>
  <c r="AJ77" i="11" s="1"/>
  <c r="AI77" i="11"/>
  <c r="AK77" i="11"/>
  <c r="AL77" i="11"/>
  <c r="AG78" i="11"/>
  <c r="AH78" i="11"/>
  <c r="AI78" i="11"/>
  <c r="AJ78" i="11"/>
  <c r="AK78" i="11"/>
  <c r="AL78" i="11"/>
  <c r="AG79" i="11"/>
  <c r="AH79" i="11"/>
  <c r="AI79" i="11"/>
  <c r="AJ79" i="11"/>
  <c r="AK79" i="11"/>
  <c r="AL79" i="11"/>
  <c r="AG80" i="11"/>
  <c r="AH80" i="11"/>
  <c r="AI80" i="11"/>
  <c r="AJ80" i="11"/>
  <c r="AK80" i="11"/>
  <c r="AL80" i="11"/>
  <c r="AG81" i="11"/>
  <c r="AH81" i="11"/>
  <c r="AI81" i="11"/>
  <c r="AJ81" i="11"/>
  <c r="AK81" i="11"/>
  <c r="AL81" i="11"/>
  <c r="AH82" i="11"/>
  <c r="AI82" i="11"/>
  <c r="AK82" i="11"/>
  <c r="AL82" i="11"/>
  <c r="AG83" i="11"/>
  <c r="AH83" i="11"/>
  <c r="AI83" i="11"/>
  <c r="AJ83" i="11"/>
  <c r="AK83" i="11"/>
  <c r="AL83" i="11"/>
  <c r="AG84" i="11"/>
  <c r="AH84" i="11"/>
  <c r="AJ84" i="11" s="1"/>
  <c r="AI84" i="11"/>
  <c r="AK84" i="11"/>
  <c r="AL84" i="11"/>
  <c r="AG85" i="11"/>
  <c r="AH85" i="11"/>
  <c r="AI85" i="11"/>
  <c r="AJ85" i="11"/>
  <c r="AK85" i="11"/>
  <c r="AL85" i="11"/>
  <c r="AG86" i="11"/>
  <c r="AH86" i="11"/>
  <c r="AI86" i="11"/>
  <c r="AJ86" i="11"/>
  <c r="AK86" i="11"/>
  <c r="AL86" i="11"/>
  <c r="AG87" i="11"/>
  <c r="AH87" i="11"/>
  <c r="AI87" i="11"/>
  <c r="AJ87" i="11"/>
  <c r="AK87" i="11"/>
  <c r="AL87" i="11"/>
  <c r="AG88" i="11"/>
  <c r="AH88" i="11"/>
  <c r="AI88" i="11"/>
  <c r="AJ88" i="11"/>
  <c r="AK88" i="11"/>
  <c r="AL88" i="11"/>
  <c r="AG89" i="11"/>
  <c r="AH89" i="11"/>
  <c r="AI89" i="11"/>
  <c r="AJ89" i="11"/>
  <c r="AK89" i="11"/>
  <c r="AL89" i="11"/>
  <c r="AG90" i="11"/>
  <c r="AH90" i="11"/>
  <c r="AI90" i="11"/>
  <c r="AJ90" i="11"/>
  <c r="AK90" i="11"/>
  <c r="AL90" i="11"/>
  <c r="AG91" i="11"/>
  <c r="AH91" i="11"/>
  <c r="AI91" i="11"/>
  <c r="AK91" i="11"/>
  <c r="AL91" i="11"/>
  <c r="AG92" i="11"/>
  <c r="AH92" i="11"/>
  <c r="AI92" i="11"/>
  <c r="AJ92" i="11"/>
  <c r="AK92" i="11"/>
  <c r="AL92" i="11"/>
  <c r="AG93" i="11"/>
  <c r="AH93" i="11"/>
  <c r="AI93" i="11"/>
  <c r="AJ93" i="11"/>
  <c r="AK93" i="11"/>
  <c r="AL93" i="11"/>
  <c r="AG94" i="11"/>
  <c r="AH94" i="11"/>
  <c r="AI94" i="11"/>
  <c r="AJ94" i="11"/>
  <c r="AK94" i="11"/>
  <c r="AL94" i="11"/>
  <c r="AG95" i="11"/>
  <c r="AH95" i="11"/>
  <c r="AI95" i="11"/>
  <c r="AK95" i="11"/>
  <c r="AL95" i="11"/>
  <c r="AG96" i="11"/>
  <c r="AH96" i="11"/>
  <c r="AI96" i="11"/>
  <c r="AJ96" i="11"/>
  <c r="AK96" i="11"/>
  <c r="AL96" i="11"/>
  <c r="AG97" i="11"/>
  <c r="AH97" i="11"/>
  <c r="AI97" i="11"/>
  <c r="AJ97" i="11"/>
  <c r="AK97" i="11"/>
  <c r="AL97" i="11"/>
  <c r="AG98" i="11"/>
  <c r="AH98" i="11"/>
  <c r="AI98" i="11"/>
  <c r="AK98" i="11"/>
  <c r="AL98" i="11"/>
  <c r="AG99" i="11"/>
  <c r="AH99" i="11"/>
  <c r="AI99" i="11"/>
  <c r="AJ99" i="11"/>
  <c r="AK99" i="11"/>
  <c r="AL99" i="11"/>
  <c r="AG100" i="11"/>
  <c r="AH100" i="11"/>
  <c r="AI100" i="11"/>
  <c r="AJ100" i="11"/>
  <c r="AK100" i="11"/>
  <c r="AL100" i="11"/>
  <c r="AG101" i="11"/>
  <c r="AH101" i="11"/>
  <c r="AI101" i="11"/>
  <c r="AJ101" i="11"/>
  <c r="AK101" i="11"/>
  <c r="AL101" i="11"/>
  <c r="AG102" i="11"/>
  <c r="AH102" i="11"/>
  <c r="AI102" i="11"/>
  <c r="AK102" i="11"/>
  <c r="AL102" i="11"/>
  <c r="AG103" i="11"/>
  <c r="AH103" i="11"/>
  <c r="AI103" i="11"/>
  <c r="AJ103" i="11"/>
  <c r="AK103" i="11"/>
  <c r="AL103" i="11"/>
  <c r="AG104" i="11"/>
  <c r="AH104" i="11"/>
  <c r="AI104" i="11"/>
  <c r="AJ104" i="11"/>
  <c r="AK104" i="11"/>
  <c r="AL104" i="11"/>
  <c r="AG105" i="11"/>
  <c r="AH105" i="11"/>
  <c r="AJ105" i="11" s="1"/>
  <c r="AI105" i="11"/>
  <c r="AK105" i="11"/>
  <c r="AL105" i="11"/>
  <c r="AG106" i="11"/>
  <c r="AH106" i="11"/>
  <c r="AI106" i="11"/>
  <c r="AJ106" i="11"/>
  <c r="AK106" i="11"/>
  <c r="AL106" i="11"/>
  <c r="AG107" i="11"/>
  <c r="AH107" i="11"/>
  <c r="AI107" i="11"/>
  <c r="AJ107" i="11"/>
  <c r="AK107" i="11"/>
  <c r="AL107" i="11"/>
  <c r="AG108" i="11"/>
  <c r="AH108" i="11"/>
  <c r="AI108" i="11"/>
  <c r="AJ108" i="11"/>
  <c r="AK108" i="11"/>
  <c r="AL108" i="11"/>
  <c r="AG109" i="11"/>
  <c r="AH109" i="11"/>
  <c r="AI109" i="11"/>
  <c r="AJ109" i="11"/>
  <c r="AK109" i="11"/>
  <c r="AL109" i="11"/>
  <c r="AG110" i="11"/>
  <c r="AH110" i="11"/>
  <c r="AI110" i="11"/>
  <c r="AK110" i="11"/>
  <c r="AL110" i="11"/>
  <c r="AG111" i="11"/>
  <c r="AH111" i="11"/>
  <c r="AI111" i="11"/>
  <c r="AJ111" i="11"/>
  <c r="AK111" i="11"/>
  <c r="AL111" i="11"/>
  <c r="AG112" i="11"/>
  <c r="AH112" i="11"/>
  <c r="AI112" i="11"/>
  <c r="AJ112" i="11"/>
  <c r="AK112" i="11"/>
  <c r="AL112" i="11"/>
  <c r="AG113" i="11"/>
  <c r="AH113" i="11"/>
  <c r="AJ113" i="11" s="1"/>
  <c r="AI113" i="11"/>
  <c r="AK113" i="11"/>
  <c r="AL113" i="11"/>
  <c r="AG114" i="11"/>
  <c r="AH114" i="11"/>
  <c r="AI114" i="11"/>
  <c r="AJ114" i="11"/>
  <c r="AK114" i="11"/>
  <c r="AL114" i="11"/>
  <c r="AG115" i="11"/>
  <c r="AH115" i="11"/>
  <c r="AI115" i="11"/>
  <c r="AJ115" i="11"/>
  <c r="AK115" i="11"/>
  <c r="AL115" i="11"/>
  <c r="AG116" i="11"/>
  <c r="AH116" i="11"/>
  <c r="AI116" i="11"/>
  <c r="AJ116" i="11"/>
  <c r="AK116" i="11"/>
  <c r="AL116" i="11"/>
  <c r="AG117" i="11"/>
  <c r="AH117" i="11"/>
  <c r="AI117" i="11"/>
  <c r="AJ117" i="11"/>
  <c r="AK117" i="11"/>
  <c r="AL117" i="11"/>
  <c r="AG118" i="11"/>
  <c r="AH118" i="11"/>
  <c r="AI118" i="11"/>
  <c r="AJ118" i="11"/>
  <c r="AK118" i="11"/>
  <c r="AL118" i="11"/>
  <c r="AG119" i="11"/>
  <c r="AH119" i="11"/>
  <c r="AI119" i="11"/>
  <c r="AJ119" i="11"/>
  <c r="AK119" i="11"/>
  <c r="AL119" i="11"/>
  <c r="AG120" i="11"/>
  <c r="AH120" i="11"/>
  <c r="AI120" i="11"/>
  <c r="AJ120" i="11"/>
  <c r="AK120" i="11"/>
  <c r="AL120" i="11"/>
  <c r="AG121" i="11"/>
  <c r="AH121" i="11"/>
  <c r="AI121" i="11"/>
  <c r="AJ121" i="11"/>
  <c r="AK121" i="11"/>
  <c r="AL121" i="11"/>
  <c r="AG122" i="11"/>
  <c r="AH122" i="11"/>
  <c r="AI122" i="11"/>
  <c r="AJ122" i="11"/>
  <c r="AK122" i="11"/>
  <c r="AL122" i="11"/>
  <c r="AG123" i="11"/>
  <c r="AH123" i="11"/>
  <c r="AI123" i="11"/>
  <c r="AJ123" i="11"/>
  <c r="AK123" i="11"/>
  <c r="AL123" i="11"/>
  <c r="AG124" i="11"/>
  <c r="AH124" i="11"/>
  <c r="AI124" i="11"/>
  <c r="AK124" i="11"/>
  <c r="AL124" i="11"/>
  <c r="AG125" i="11"/>
  <c r="AH125" i="11"/>
  <c r="AI125" i="11"/>
  <c r="AJ125" i="11"/>
  <c r="AK125" i="11"/>
  <c r="AL125" i="11"/>
  <c r="AG126" i="11"/>
  <c r="AH126" i="11"/>
  <c r="AI126" i="11"/>
  <c r="AJ126" i="11"/>
  <c r="AK126" i="11"/>
  <c r="AL126" i="11"/>
  <c r="AG127" i="11"/>
  <c r="AH127" i="11"/>
  <c r="AI127" i="11"/>
  <c r="AJ127" i="11"/>
  <c r="AK127" i="11"/>
  <c r="AL127" i="11"/>
  <c r="AG128" i="11"/>
  <c r="AH128" i="11"/>
  <c r="AI128" i="11"/>
  <c r="AJ128" i="11"/>
  <c r="AK128" i="11"/>
  <c r="AL128" i="11"/>
  <c r="AG129" i="11"/>
  <c r="AH129" i="11"/>
  <c r="AI129" i="11"/>
  <c r="AJ129" i="11"/>
  <c r="AK129" i="11"/>
  <c r="AL129" i="11"/>
  <c r="AG130" i="11"/>
  <c r="AH130" i="11"/>
  <c r="AI130" i="11"/>
  <c r="AJ130" i="11"/>
  <c r="AK130" i="11"/>
  <c r="AL130" i="11"/>
  <c r="AG131" i="11"/>
  <c r="AH131" i="11"/>
  <c r="AI131" i="11"/>
  <c r="AJ131" i="11"/>
  <c r="AK131" i="11"/>
  <c r="AL131" i="11"/>
  <c r="AG132" i="11"/>
  <c r="AH132" i="11"/>
  <c r="AI132" i="11"/>
  <c r="AJ132" i="11"/>
  <c r="AK132" i="11"/>
  <c r="AL132" i="11"/>
  <c r="AG133" i="11"/>
  <c r="AH133" i="11"/>
  <c r="AI133" i="11"/>
  <c r="AJ133" i="11"/>
  <c r="AK133" i="11"/>
  <c r="AL133" i="11"/>
  <c r="AG134" i="11"/>
  <c r="AH134" i="11"/>
  <c r="AI134" i="11"/>
  <c r="AJ134" i="11"/>
  <c r="AK134" i="11"/>
  <c r="AL134" i="11"/>
  <c r="AG135" i="11"/>
  <c r="AH135" i="11"/>
  <c r="AJ135" i="11" s="1"/>
  <c r="AI135" i="11"/>
  <c r="AK135" i="11"/>
  <c r="AL135" i="11"/>
  <c r="AG136" i="11"/>
  <c r="AH136" i="11"/>
  <c r="AI136" i="11"/>
  <c r="AJ136" i="11"/>
  <c r="AK136" i="11"/>
  <c r="AL136" i="11"/>
  <c r="AG137" i="11"/>
  <c r="AH137" i="11"/>
  <c r="AI137" i="11"/>
  <c r="AJ137" i="11"/>
  <c r="AK137" i="11"/>
  <c r="AL137" i="11"/>
  <c r="AG138" i="11"/>
  <c r="AH138" i="11"/>
  <c r="AI138" i="11"/>
  <c r="AJ138" i="11"/>
  <c r="AK138" i="11"/>
  <c r="AL138" i="11"/>
  <c r="AG139" i="11"/>
  <c r="AH139" i="11"/>
  <c r="AI139" i="11"/>
  <c r="AK139" i="11"/>
  <c r="AL139" i="11"/>
  <c r="AG140" i="11"/>
  <c r="AH140" i="11"/>
  <c r="AI140" i="11"/>
  <c r="AJ140" i="11"/>
  <c r="AK140" i="11"/>
  <c r="AL140" i="11"/>
  <c r="AG141" i="11"/>
  <c r="AH141" i="11"/>
  <c r="AI141" i="11"/>
  <c r="AJ141" i="11"/>
  <c r="AK141" i="11"/>
  <c r="AL141" i="11"/>
  <c r="AG142" i="11"/>
  <c r="AH142" i="11"/>
  <c r="AI142" i="11"/>
  <c r="AK142" i="11"/>
  <c r="AL142" i="11"/>
  <c r="AG143" i="11"/>
  <c r="AH143" i="11"/>
  <c r="AI143" i="11"/>
  <c r="AJ143" i="11"/>
  <c r="AK143" i="11"/>
  <c r="AL143" i="11"/>
  <c r="AG144" i="11"/>
  <c r="AH144" i="11"/>
  <c r="AI144" i="11"/>
  <c r="AJ144" i="11"/>
  <c r="AK144" i="11"/>
  <c r="AL144" i="11"/>
  <c r="AG145" i="11"/>
  <c r="AH145" i="11"/>
  <c r="AI145" i="11"/>
  <c r="AJ145" i="11"/>
  <c r="AK145" i="11"/>
  <c r="AL145" i="11"/>
  <c r="AG146" i="11"/>
  <c r="AH146" i="11"/>
  <c r="AI146" i="11"/>
  <c r="AJ146" i="11"/>
  <c r="AK146" i="11"/>
  <c r="AL146" i="11"/>
  <c r="AG147" i="11"/>
  <c r="AH147" i="11"/>
  <c r="AI147" i="11"/>
  <c r="AJ147" i="11"/>
  <c r="AK147" i="11"/>
  <c r="AL147" i="11"/>
  <c r="AG148" i="11"/>
  <c r="AH148" i="11"/>
  <c r="AI148" i="11"/>
  <c r="AK148" i="11"/>
  <c r="AL148" i="11"/>
  <c r="AG149" i="11"/>
  <c r="AH149" i="11"/>
  <c r="AI149" i="11"/>
  <c r="AJ149" i="11"/>
  <c r="AK149" i="11"/>
  <c r="AL149" i="11"/>
  <c r="AG150" i="11"/>
  <c r="AH150" i="11"/>
  <c r="AI150" i="11"/>
  <c r="AJ150" i="11"/>
  <c r="AK150" i="11"/>
  <c r="AL150" i="11"/>
  <c r="AG151" i="11"/>
  <c r="AH151" i="11"/>
  <c r="AI151" i="11"/>
  <c r="AJ151" i="11"/>
  <c r="AK151" i="11"/>
  <c r="AL151" i="11"/>
  <c r="AG152" i="11"/>
  <c r="AH152" i="11"/>
  <c r="AJ152" i="11" s="1"/>
  <c r="AI152" i="11"/>
  <c r="AK152" i="11"/>
  <c r="AL152" i="11"/>
  <c r="AG153" i="11"/>
  <c r="AH153" i="11"/>
  <c r="AI153" i="11"/>
  <c r="AJ153" i="11"/>
  <c r="AK153" i="11"/>
  <c r="AL153" i="11"/>
  <c r="AG154" i="11"/>
  <c r="AH154" i="11"/>
  <c r="AI154" i="11"/>
  <c r="AJ154" i="11"/>
  <c r="AK154" i="11"/>
  <c r="AL154" i="11"/>
  <c r="AG155" i="11"/>
  <c r="AH155" i="11"/>
  <c r="AI155" i="11"/>
  <c r="AJ155" i="11"/>
  <c r="AK155" i="11"/>
  <c r="AL155" i="11"/>
  <c r="AG156" i="11"/>
  <c r="AH156" i="11"/>
  <c r="AI156" i="11"/>
  <c r="AJ156" i="11"/>
  <c r="AK156" i="11"/>
  <c r="AL156" i="11"/>
  <c r="AG157" i="11"/>
  <c r="AH157" i="11"/>
  <c r="AI157" i="11"/>
  <c r="AJ157" i="11"/>
  <c r="AK157" i="11"/>
  <c r="AL157" i="11"/>
  <c r="AG158" i="11"/>
  <c r="AH158" i="11"/>
  <c r="AI158" i="11"/>
  <c r="AJ158" i="11"/>
  <c r="AK158" i="11"/>
  <c r="AL158" i="11"/>
  <c r="AG159" i="11"/>
  <c r="AH159" i="11"/>
  <c r="AI159" i="11"/>
  <c r="AJ159" i="11"/>
  <c r="AK159" i="11"/>
  <c r="AL159" i="11"/>
  <c r="AG160" i="11"/>
  <c r="AH160" i="11"/>
  <c r="AI160" i="11"/>
  <c r="AK160" i="11"/>
  <c r="AL160" i="11"/>
  <c r="AG161" i="11"/>
  <c r="AH161" i="11"/>
  <c r="AI161" i="11"/>
  <c r="AJ161" i="11"/>
  <c r="AK161" i="11"/>
  <c r="AL161" i="11"/>
  <c r="AG162" i="11"/>
  <c r="AH162" i="11"/>
  <c r="AI162" i="11"/>
  <c r="AK162" i="11"/>
  <c r="AL162" i="11"/>
  <c r="AG163" i="11"/>
  <c r="AH163" i="11"/>
  <c r="AI163" i="11"/>
  <c r="AJ163" i="11"/>
  <c r="AK163" i="11"/>
  <c r="AL163" i="11"/>
  <c r="AG164" i="11"/>
  <c r="AH164" i="11"/>
  <c r="AI164" i="11"/>
  <c r="AK164" i="11"/>
  <c r="AL164" i="11"/>
  <c r="AG165" i="11"/>
  <c r="AH165" i="11"/>
  <c r="AI165" i="11"/>
  <c r="AJ165" i="11"/>
  <c r="AK165" i="11"/>
  <c r="AL165" i="11"/>
  <c r="AG166" i="11"/>
  <c r="AH166" i="11"/>
  <c r="AI166" i="11"/>
  <c r="AK166" i="11"/>
  <c r="AL166" i="11"/>
  <c r="AG167" i="11"/>
  <c r="AH167" i="11"/>
  <c r="AI167" i="11"/>
  <c r="AJ167" i="11"/>
  <c r="AK167" i="11"/>
  <c r="AL167" i="11"/>
  <c r="AG168" i="11"/>
  <c r="AH168" i="11"/>
  <c r="AI168" i="11"/>
  <c r="AJ168" i="11"/>
  <c r="AK168" i="11"/>
  <c r="AL168" i="11"/>
  <c r="AG169" i="11"/>
  <c r="AH169" i="11"/>
  <c r="AI169" i="11"/>
  <c r="AJ169" i="11"/>
  <c r="AK169" i="11"/>
  <c r="AL169" i="11"/>
  <c r="AG170" i="11"/>
  <c r="AH170" i="11"/>
  <c r="AI170" i="11"/>
  <c r="AJ170" i="11"/>
  <c r="AK170" i="11"/>
  <c r="AL170" i="11"/>
  <c r="AG171" i="11"/>
  <c r="AH171" i="11"/>
  <c r="AI171" i="11"/>
  <c r="AK171" i="11"/>
  <c r="AL171" i="11"/>
  <c r="AG172" i="11"/>
  <c r="AH172" i="11"/>
  <c r="AI172" i="11"/>
  <c r="AJ172" i="11"/>
  <c r="AK172" i="11"/>
  <c r="AL172" i="11"/>
  <c r="AG173" i="11"/>
  <c r="AH173" i="11"/>
  <c r="AI173" i="11"/>
  <c r="AJ173" i="11"/>
  <c r="AK173" i="11"/>
  <c r="AL173" i="11"/>
  <c r="AG174" i="11"/>
  <c r="AH174" i="11"/>
  <c r="AI174" i="11"/>
  <c r="AK174" i="11"/>
  <c r="AL174" i="11"/>
  <c r="AG175" i="11"/>
  <c r="AH175" i="11"/>
  <c r="AI175" i="11"/>
  <c r="AJ175" i="11"/>
  <c r="AK175" i="11"/>
  <c r="AL175" i="11"/>
  <c r="AG176" i="11"/>
  <c r="AH176" i="11"/>
  <c r="AI176" i="11"/>
  <c r="AJ176" i="11"/>
  <c r="AK176" i="11"/>
  <c r="AL176" i="11"/>
  <c r="AG177" i="11"/>
  <c r="AH177" i="11"/>
  <c r="AI177" i="11"/>
  <c r="AJ177" i="11"/>
  <c r="AK177" i="11"/>
  <c r="AL177" i="11"/>
  <c r="AG178" i="11"/>
  <c r="AH178" i="11"/>
  <c r="AI178" i="11"/>
  <c r="AJ178" i="11"/>
  <c r="AK178" i="11"/>
  <c r="AL178" i="11"/>
  <c r="AG179" i="11"/>
  <c r="AH179" i="11"/>
  <c r="AI179" i="11"/>
  <c r="AJ179" i="11"/>
  <c r="AK179" i="11"/>
  <c r="AL179" i="11"/>
  <c r="AG180" i="11"/>
  <c r="AH180" i="11"/>
  <c r="AI180" i="11"/>
  <c r="AK180" i="11"/>
  <c r="AL180" i="11"/>
  <c r="AG181" i="11"/>
  <c r="AH181" i="11"/>
  <c r="AI181" i="11"/>
  <c r="AJ181" i="11"/>
  <c r="AK181" i="11"/>
  <c r="AL181" i="11"/>
  <c r="AG182" i="11"/>
  <c r="AH182" i="11"/>
  <c r="AI182" i="11"/>
  <c r="AJ182" i="11"/>
  <c r="AK182" i="11"/>
  <c r="AL182" i="11"/>
  <c r="AG183" i="11"/>
  <c r="AH183" i="11"/>
  <c r="AI183" i="11"/>
  <c r="AK183" i="11"/>
  <c r="AL183" i="11"/>
  <c r="AG184" i="11"/>
  <c r="AH184" i="11"/>
  <c r="AI184" i="11"/>
  <c r="AJ184" i="11"/>
  <c r="AK184" i="11"/>
  <c r="AL184" i="11"/>
  <c r="AG185" i="11"/>
  <c r="AH185" i="11"/>
  <c r="AI185" i="11"/>
  <c r="AJ185" i="11"/>
  <c r="AK185" i="11"/>
  <c r="AL185" i="11"/>
  <c r="AG186" i="11"/>
  <c r="AH186" i="11"/>
  <c r="AI186" i="11"/>
  <c r="AJ186" i="11"/>
  <c r="AK186" i="11"/>
  <c r="AL186" i="11"/>
  <c r="AG187" i="11"/>
  <c r="AH187" i="11"/>
  <c r="AI187" i="11"/>
  <c r="AJ187" i="11"/>
  <c r="AK187" i="11"/>
  <c r="AL187" i="11"/>
  <c r="AG188" i="11"/>
  <c r="AH188" i="11"/>
  <c r="AI188" i="11"/>
  <c r="AK188" i="11"/>
  <c r="AL188" i="11"/>
  <c r="AG189" i="11"/>
  <c r="AH189" i="11"/>
  <c r="AI189" i="11"/>
  <c r="AJ189" i="11"/>
  <c r="AK189" i="11"/>
  <c r="AL189" i="11"/>
  <c r="AG190" i="11"/>
  <c r="AH190" i="11"/>
  <c r="AI190" i="11"/>
  <c r="AJ190" i="11"/>
  <c r="AK190" i="11"/>
  <c r="AL190" i="11"/>
  <c r="AG191" i="11"/>
  <c r="AH191" i="11"/>
  <c r="AI191" i="11"/>
  <c r="AJ191" i="11"/>
  <c r="AK191" i="11"/>
  <c r="AL191" i="11"/>
  <c r="AG192" i="11"/>
  <c r="AH192" i="11"/>
  <c r="AI192" i="11"/>
  <c r="AJ192" i="11"/>
  <c r="AK192" i="11"/>
  <c r="AL192" i="11"/>
  <c r="AG193" i="11"/>
  <c r="AH193" i="11"/>
  <c r="AI193" i="11"/>
  <c r="AK193" i="11"/>
  <c r="AL193" i="11"/>
  <c r="AG194" i="11"/>
  <c r="AH194" i="11"/>
  <c r="AI194" i="11"/>
  <c r="AJ194" i="11"/>
  <c r="AK194" i="11"/>
  <c r="AL194" i="11"/>
  <c r="AG195" i="11"/>
  <c r="AH195" i="11"/>
  <c r="AI195" i="11"/>
  <c r="AJ195" i="11"/>
  <c r="AK195" i="11"/>
  <c r="AL195" i="11"/>
  <c r="AG196" i="11"/>
  <c r="AH196" i="11"/>
  <c r="AI196" i="11"/>
  <c r="AJ196" i="11"/>
  <c r="AK196" i="11"/>
  <c r="AL196" i="11"/>
  <c r="AG197" i="11"/>
  <c r="AH197" i="11"/>
  <c r="AI197" i="11"/>
  <c r="AJ197" i="11"/>
  <c r="AK197" i="11"/>
  <c r="AL197" i="11"/>
  <c r="AG198" i="11"/>
  <c r="AH198" i="11"/>
  <c r="AI198" i="11"/>
  <c r="AJ198" i="11"/>
  <c r="AK198" i="11"/>
  <c r="AL198" i="11"/>
  <c r="AG199" i="11"/>
  <c r="AH199" i="11"/>
  <c r="AI199" i="11"/>
  <c r="AJ199" i="11"/>
  <c r="AK199" i="11"/>
  <c r="AL199" i="11"/>
  <c r="AG200" i="11"/>
  <c r="AH200" i="11"/>
  <c r="AI200" i="11"/>
  <c r="AJ200" i="11"/>
  <c r="AK200" i="11"/>
  <c r="AL200" i="11"/>
  <c r="AG201" i="11"/>
  <c r="AH201" i="11"/>
  <c r="AI201" i="11"/>
  <c r="AJ201" i="11"/>
  <c r="AK201" i="11"/>
  <c r="AL201" i="11"/>
  <c r="AG202" i="11"/>
  <c r="AH202" i="11"/>
  <c r="AI202" i="11"/>
  <c r="AJ202" i="11"/>
  <c r="AK202" i="11"/>
  <c r="AL202" i="11"/>
  <c r="AG203" i="11"/>
  <c r="AH203" i="11"/>
  <c r="AI203" i="11"/>
  <c r="AK203" i="11"/>
  <c r="AL203" i="11"/>
  <c r="AG204" i="11"/>
  <c r="AH204" i="11"/>
  <c r="AI204" i="11"/>
  <c r="AJ204" i="11"/>
  <c r="AK204" i="11"/>
  <c r="AL204" i="11"/>
  <c r="AG205" i="11"/>
  <c r="AK205" i="11"/>
  <c r="AL205" i="11"/>
  <c r="AG206" i="11"/>
  <c r="AH206" i="11"/>
  <c r="AI206" i="11"/>
  <c r="AJ206" i="11"/>
  <c r="AK206" i="11"/>
  <c r="AL206" i="11"/>
  <c r="AG207" i="11"/>
  <c r="AK207" i="11"/>
  <c r="AL207" i="11"/>
  <c r="AG208" i="11"/>
  <c r="AH208" i="11"/>
  <c r="AI208" i="11"/>
  <c r="AJ208" i="11"/>
  <c r="AK208" i="11"/>
  <c r="AL208" i="11"/>
  <c r="AG209" i="11"/>
  <c r="AH209" i="11"/>
  <c r="AI209" i="11"/>
  <c r="AK209" i="11"/>
  <c r="AL209" i="11"/>
  <c r="AG210" i="11"/>
  <c r="AH210" i="11"/>
  <c r="AI210" i="11"/>
  <c r="AJ210" i="11"/>
  <c r="AK210" i="11"/>
  <c r="AL210" i="11"/>
  <c r="AG211" i="11"/>
  <c r="AH211" i="11"/>
  <c r="AI211" i="11"/>
  <c r="AJ211" i="11"/>
  <c r="AK211" i="11"/>
  <c r="AL211" i="11"/>
  <c r="AG212" i="11"/>
  <c r="AK212" i="11"/>
  <c r="AL212" i="11"/>
  <c r="AG213" i="11"/>
  <c r="AH213" i="11"/>
  <c r="AI213" i="11"/>
  <c r="AJ213" i="11"/>
  <c r="AK213" i="11"/>
  <c r="AL213" i="11"/>
  <c r="AG214" i="11"/>
  <c r="AK214" i="11"/>
  <c r="AL214" i="11"/>
  <c r="AG215" i="11"/>
  <c r="AH215" i="11"/>
  <c r="AI215" i="11"/>
  <c r="AJ215" i="11"/>
  <c r="AK215" i="11"/>
  <c r="AL215" i="11"/>
  <c r="AG216" i="11"/>
  <c r="AH216" i="11"/>
  <c r="AI216" i="11"/>
  <c r="AK216" i="11"/>
  <c r="AL216" i="11"/>
  <c r="AG217" i="11"/>
  <c r="AH217" i="11"/>
  <c r="AI217" i="11"/>
  <c r="AJ217" i="11"/>
  <c r="AK217" i="11"/>
  <c r="AL217" i="11"/>
  <c r="AG218" i="11"/>
  <c r="AH218" i="11"/>
  <c r="AI218" i="11"/>
  <c r="AJ218" i="11"/>
  <c r="AK218" i="11"/>
  <c r="AL218" i="11"/>
  <c r="AG219" i="11"/>
  <c r="AH219" i="11"/>
  <c r="AI219" i="11"/>
  <c r="AJ219" i="11"/>
  <c r="AK219" i="11"/>
  <c r="AL219" i="11"/>
  <c r="AG220" i="11"/>
  <c r="AH220" i="11"/>
  <c r="AI220" i="11"/>
  <c r="AJ220" i="11"/>
  <c r="AK220" i="11"/>
  <c r="AL220" i="11"/>
  <c r="AG221" i="11"/>
  <c r="AH221" i="11"/>
  <c r="AI221" i="11"/>
  <c r="AJ221" i="11"/>
  <c r="AK221" i="11"/>
  <c r="AL221" i="11"/>
  <c r="AG222" i="11"/>
  <c r="AH222" i="11"/>
  <c r="AI222" i="11"/>
  <c r="AK222" i="11"/>
  <c r="AL222" i="11"/>
  <c r="AG223" i="11"/>
  <c r="AH223" i="11"/>
  <c r="AI223" i="11"/>
  <c r="AJ223" i="11"/>
  <c r="AK223" i="11"/>
  <c r="AL223" i="11"/>
  <c r="AG224" i="11"/>
  <c r="AH224" i="11"/>
  <c r="AI224" i="11"/>
  <c r="AJ224" i="11"/>
  <c r="AK224" i="11"/>
  <c r="AL224" i="11"/>
  <c r="AG225" i="11"/>
  <c r="AH225" i="11"/>
  <c r="AI225" i="11"/>
  <c r="AJ225" i="11"/>
  <c r="AK225" i="11"/>
  <c r="AL225" i="11"/>
  <c r="AG226" i="11"/>
  <c r="AH226" i="11"/>
  <c r="AI226" i="11"/>
  <c r="AK226" i="11"/>
  <c r="AL226" i="11"/>
  <c r="AG227" i="11"/>
  <c r="AH227" i="11"/>
  <c r="AI227" i="11"/>
  <c r="AJ227" i="11"/>
  <c r="AK227" i="11"/>
  <c r="AL227" i="11"/>
  <c r="AG228" i="11"/>
  <c r="AH228" i="11"/>
  <c r="AI228" i="11"/>
  <c r="AK228" i="11"/>
  <c r="AL228" i="11"/>
  <c r="AG229" i="11"/>
  <c r="AH229" i="11"/>
  <c r="AI229" i="11"/>
  <c r="AJ229" i="11"/>
  <c r="AK229" i="11"/>
  <c r="AL229" i="11"/>
  <c r="AG230" i="11"/>
  <c r="AH230" i="11"/>
  <c r="AI230" i="11"/>
  <c r="AJ230" i="11"/>
  <c r="AK230" i="11"/>
  <c r="AL230" i="11"/>
  <c r="AG231" i="11"/>
  <c r="AH231" i="11"/>
  <c r="AI231" i="11"/>
  <c r="AJ231" i="11"/>
  <c r="AK231" i="11"/>
  <c r="AL231" i="11"/>
  <c r="AG232" i="11"/>
  <c r="AH232" i="11"/>
  <c r="AI232" i="11"/>
  <c r="AJ232" i="11"/>
  <c r="AK232" i="11"/>
  <c r="AL232" i="11"/>
  <c r="AG233" i="11"/>
  <c r="AH233" i="11"/>
  <c r="AI233" i="11"/>
  <c r="AJ233" i="11"/>
  <c r="AK233" i="11"/>
  <c r="AL233" i="11"/>
  <c r="AG234" i="11"/>
  <c r="AH234" i="11"/>
  <c r="AI234" i="11"/>
  <c r="AJ234" i="11"/>
  <c r="AK234" i="11"/>
  <c r="AL234" i="11"/>
  <c r="AG235" i="11"/>
  <c r="AH235" i="11"/>
  <c r="AI235" i="11"/>
  <c r="AJ235" i="11"/>
  <c r="AK235" i="11"/>
  <c r="AL235" i="11"/>
  <c r="AG236" i="11"/>
  <c r="AH236" i="11"/>
  <c r="AI236" i="11"/>
  <c r="AJ236" i="11"/>
  <c r="AK236" i="11"/>
  <c r="AL236" i="11"/>
  <c r="AG237" i="11"/>
  <c r="AH237" i="11"/>
  <c r="AI237" i="11"/>
  <c r="AJ237" i="11"/>
  <c r="AK237" i="11"/>
  <c r="AL237" i="11"/>
  <c r="AG238" i="11"/>
  <c r="AH238" i="11"/>
  <c r="AI238" i="11"/>
  <c r="AJ238" i="11"/>
  <c r="AK238" i="11"/>
  <c r="AL238" i="11"/>
  <c r="AG239" i="11"/>
  <c r="AH239" i="11"/>
  <c r="AI239" i="11"/>
  <c r="AJ239" i="11"/>
  <c r="AK239" i="11"/>
  <c r="AL239" i="11"/>
  <c r="AG240" i="11"/>
  <c r="AH240" i="11"/>
  <c r="AI240" i="11"/>
  <c r="AJ240" i="11"/>
  <c r="AK240" i="11"/>
  <c r="AL240" i="11"/>
  <c r="AG241" i="11"/>
  <c r="AH241" i="11"/>
  <c r="AI241" i="11"/>
  <c r="AJ241" i="11"/>
  <c r="AK241" i="11"/>
  <c r="AL241" i="11"/>
  <c r="AG242" i="11"/>
  <c r="AH242" i="11"/>
  <c r="AI242" i="11"/>
  <c r="AK242" i="11"/>
  <c r="AL242" i="11"/>
  <c r="AG243" i="11"/>
  <c r="AH243" i="11"/>
  <c r="AI243" i="11"/>
  <c r="AJ243" i="11"/>
  <c r="AK243" i="11"/>
  <c r="AL243" i="11"/>
  <c r="AG244" i="11"/>
  <c r="AH244" i="11"/>
  <c r="AI244" i="11"/>
  <c r="AJ244" i="11"/>
  <c r="AK244" i="11"/>
  <c r="AL244" i="11"/>
  <c r="AG245" i="11"/>
  <c r="AH245" i="11"/>
  <c r="AI245" i="11"/>
  <c r="AJ245" i="11"/>
  <c r="AK245" i="11"/>
  <c r="AL245" i="11"/>
  <c r="AG246" i="11"/>
  <c r="AK246" i="11"/>
  <c r="AL246" i="11"/>
  <c r="AG247" i="11"/>
  <c r="AH247" i="11"/>
  <c r="AI247" i="11"/>
  <c r="AJ247" i="11"/>
  <c r="AK247" i="11"/>
  <c r="AL247" i="11"/>
  <c r="AG248" i="11"/>
  <c r="AH248" i="11"/>
  <c r="AI248" i="11"/>
  <c r="AK248" i="11"/>
  <c r="AL248" i="11"/>
  <c r="AG249" i="11"/>
  <c r="AH249" i="11"/>
  <c r="AI249" i="11"/>
  <c r="AJ249" i="11"/>
  <c r="AK249" i="11"/>
  <c r="AL249" i="11"/>
  <c r="AG250" i="11"/>
  <c r="AH250" i="11"/>
  <c r="AI250" i="11"/>
  <c r="AJ250" i="11"/>
  <c r="AK250" i="11"/>
  <c r="AL250" i="11"/>
  <c r="AG251" i="11"/>
  <c r="AH251" i="11"/>
  <c r="AI251" i="11"/>
  <c r="AJ251" i="11"/>
  <c r="AK251" i="11"/>
  <c r="AL251" i="11"/>
  <c r="AG252" i="11"/>
  <c r="AH252" i="11"/>
  <c r="AI252" i="11"/>
  <c r="AJ252" i="11"/>
  <c r="AK252" i="11"/>
  <c r="AL252" i="11"/>
  <c r="AG253" i="11"/>
  <c r="AH253" i="11"/>
  <c r="AI253" i="11"/>
  <c r="AK253" i="11"/>
  <c r="AL253" i="11"/>
  <c r="AG254" i="11"/>
  <c r="AH254" i="11"/>
  <c r="AI254" i="11"/>
  <c r="AJ254" i="11"/>
  <c r="AK254" i="11"/>
  <c r="AL254" i="11"/>
  <c r="AG255" i="11"/>
  <c r="AH255" i="11"/>
  <c r="AI255" i="11"/>
  <c r="AJ255" i="11"/>
  <c r="AK255" i="11"/>
  <c r="AL255" i="11"/>
  <c r="AG256" i="11"/>
  <c r="AH256" i="11"/>
  <c r="AI256" i="11"/>
  <c r="AK256" i="11"/>
  <c r="AL256" i="11"/>
  <c r="AG257" i="11"/>
  <c r="AH257" i="11"/>
  <c r="AI257" i="11"/>
  <c r="AJ257" i="11"/>
  <c r="AK257" i="11"/>
  <c r="AL257" i="11"/>
  <c r="AG258" i="11"/>
  <c r="AH258" i="11"/>
  <c r="AI258" i="11"/>
  <c r="AJ258" i="11"/>
  <c r="AK258" i="11"/>
  <c r="AL258" i="11"/>
  <c r="AG259" i="11"/>
  <c r="AH259" i="11"/>
  <c r="AI259" i="11"/>
  <c r="AJ259" i="11"/>
  <c r="AK259" i="11"/>
  <c r="AL259" i="11"/>
  <c r="AG260" i="11"/>
  <c r="AH260" i="11"/>
  <c r="AI260" i="11"/>
  <c r="AJ260" i="11"/>
  <c r="AK260" i="11"/>
  <c r="AL260" i="11"/>
  <c r="AG261" i="11"/>
  <c r="AH261" i="11"/>
  <c r="AI261" i="11"/>
  <c r="AJ261" i="11"/>
  <c r="AK261" i="11"/>
  <c r="AL261" i="11"/>
  <c r="AG262" i="11"/>
  <c r="AH262" i="11"/>
  <c r="AJ262" i="11" s="1"/>
  <c r="AI262" i="11"/>
  <c r="AK262" i="11"/>
  <c r="AL262" i="11"/>
  <c r="AG263" i="11"/>
  <c r="AH263" i="11"/>
  <c r="AI263" i="11"/>
  <c r="AJ263" i="11"/>
  <c r="AK263" i="11"/>
  <c r="AL263" i="11"/>
  <c r="AG264" i="11"/>
  <c r="AH264" i="11"/>
  <c r="AI264" i="11"/>
  <c r="AK264" i="11"/>
  <c r="AL264" i="11"/>
  <c r="AG265" i="11"/>
  <c r="AH265" i="11"/>
  <c r="AI265" i="11"/>
  <c r="AJ265" i="11"/>
  <c r="AK265" i="11"/>
  <c r="AL265" i="11"/>
  <c r="AG266" i="11"/>
  <c r="AH266" i="11"/>
  <c r="AI266" i="11"/>
  <c r="AJ266" i="11"/>
  <c r="AK266" i="11"/>
  <c r="AL266" i="11"/>
  <c r="AG267" i="11"/>
  <c r="AK267" i="11"/>
  <c r="AL267" i="11"/>
  <c r="AG268" i="11"/>
  <c r="AH268" i="11"/>
  <c r="AI268" i="11"/>
  <c r="AJ268" i="11"/>
  <c r="AK268" i="11"/>
  <c r="AL268" i="11"/>
  <c r="AG269" i="11"/>
  <c r="AH269" i="11"/>
  <c r="AI269" i="11"/>
  <c r="AJ269" i="11" s="1"/>
  <c r="AK269" i="11"/>
  <c r="AL269" i="11"/>
  <c r="AG270" i="11"/>
  <c r="AH270" i="11"/>
  <c r="AI270" i="11"/>
  <c r="AJ270" i="11"/>
  <c r="AK270" i="11"/>
  <c r="AL270" i="11"/>
  <c r="AG271" i="11"/>
  <c r="AH271" i="11"/>
  <c r="AI271" i="11"/>
  <c r="AJ271" i="11"/>
  <c r="AK271" i="11"/>
  <c r="AL271" i="11"/>
  <c r="AG272" i="11"/>
  <c r="AH272" i="11"/>
  <c r="AI272" i="11"/>
  <c r="AJ272" i="11"/>
  <c r="AK272" i="11"/>
  <c r="AL272" i="11"/>
  <c r="AG273" i="11"/>
  <c r="AH273" i="11"/>
  <c r="AI273" i="11"/>
  <c r="AJ273" i="11"/>
  <c r="AK273" i="11"/>
  <c r="AL273" i="11"/>
  <c r="AG274" i="11"/>
  <c r="AH274" i="11"/>
  <c r="AI274" i="11"/>
  <c r="AJ274" i="11"/>
  <c r="AK274" i="11"/>
  <c r="AL274" i="11"/>
  <c r="AG275" i="11"/>
  <c r="AH275" i="11"/>
  <c r="AI275" i="11"/>
  <c r="AJ275" i="11"/>
  <c r="AK275" i="11"/>
  <c r="AL275" i="11"/>
  <c r="AG276" i="11"/>
  <c r="AH276" i="11"/>
  <c r="AI276" i="11"/>
  <c r="AJ276" i="11"/>
  <c r="AK276" i="11"/>
  <c r="AL276" i="11"/>
  <c r="AG277" i="11"/>
  <c r="AH277" i="11"/>
  <c r="AI277" i="11"/>
  <c r="AJ277" i="11"/>
  <c r="AK277" i="11"/>
  <c r="AL277" i="11"/>
  <c r="AG278" i="11"/>
  <c r="AH278" i="11"/>
  <c r="AI278" i="11"/>
  <c r="AJ278" i="11"/>
  <c r="AK278" i="11"/>
  <c r="AL278" i="11"/>
  <c r="AG279" i="11"/>
  <c r="AH279" i="11"/>
  <c r="AI279" i="11"/>
  <c r="AK279" i="11"/>
  <c r="AL279" i="11"/>
  <c r="AG280" i="11"/>
  <c r="AH280" i="11"/>
  <c r="AI280" i="11"/>
  <c r="AJ280" i="11"/>
  <c r="AK280" i="11"/>
  <c r="AL280" i="11"/>
  <c r="AG281" i="11"/>
  <c r="AH281" i="11"/>
  <c r="AI281" i="11"/>
  <c r="AK281" i="11"/>
  <c r="AL281" i="11"/>
  <c r="AG282" i="11"/>
  <c r="AH282" i="11"/>
  <c r="AI282" i="11"/>
  <c r="AJ282" i="11"/>
  <c r="AK282" i="11"/>
  <c r="AL282" i="11"/>
  <c r="AG283" i="11"/>
  <c r="AH283" i="11"/>
  <c r="AI283" i="11"/>
  <c r="AJ283" i="11"/>
  <c r="AK283" i="11"/>
  <c r="AL283" i="11"/>
  <c r="AG284" i="11"/>
  <c r="AH284" i="11"/>
  <c r="AI284" i="11"/>
  <c r="AJ284" i="11"/>
  <c r="AK284" i="11"/>
  <c r="AL284" i="11"/>
  <c r="AG285" i="11"/>
  <c r="AH285" i="11"/>
  <c r="AI285" i="11"/>
  <c r="AJ285" i="11"/>
  <c r="AK285" i="11"/>
  <c r="AL285" i="11"/>
  <c r="AG286" i="11"/>
  <c r="AH286" i="11"/>
  <c r="AI286" i="11"/>
  <c r="AJ286" i="11"/>
  <c r="AK286" i="11"/>
  <c r="AL286" i="11"/>
  <c r="AG287" i="11"/>
  <c r="AH287" i="11"/>
  <c r="AI287" i="11"/>
  <c r="AJ287" i="11"/>
  <c r="AK287" i="11"/>
  <c r="AL287" i="11"/>
  <c r="AG288" i="11"/>
  <c r="AH288" i="11"/>
  <c r="AI288" i="11"/>
  <c r="AJ288" i="11"/>
  <c r="AK288" i="11"/>
  <c r="AL288" i="11"/>
  <c r="AG289" i="11"/>
  <c r="AH289" i="11"/>
  <c r="AI289" i="11"/>
  <c r="AJ289" i="11"/>
  <c r="AK289" i="11"/>
  <c r="AL289" i="11"/>
  <c r="AG290" i="11"/>
  <c r="AH290" i="11"/>
  <c r="AI290" i="11"/>
  <c r="AJ290" i="11"/>
  <c r="AK290" i="11"/>
  <c r="AL290" i="11"/>
  <c r="AG291" i="11"/>
  <c r="AH291" i="11"/>
  <c r="AI291" i="11"/>
  <c r="AJ291" i="11"/>
  <c r="AK291" i="11"/>
  <c r="AL291" i="11"/>
  <c r="AG292" i="11"/>
  <c r="AH292" i="11"/>
  <c r="AJ292" i="11" s="1"/>
  <c r="AI292" i="11"/>
  <c r="AK292" i="11"/>
  <c r="AL292" i="11"/>
  <c r="AG293" i="11"/>
  <c r="AH293" i="11"/>
  <c r="AI293" i="11"/>
  <c r="AJ293" i="11"/>
  <c r="AK293" i="11"/>
  <c r="AL293" i="11"/>
  <c r="AG294" i="11"/>
  <c r="AH294" i="11"/>
  <c r="AI294" i="11"/>
  <c r="AJ294" i="11"/>
  <c r="AK294" i="11"/>
  <c r="AL294" i="11"/>
  <c r="AG295" i="11"/>
  <c r="AH295" i="11"/>
  <c r="AI295" i="11"/>
  <c r="AJ295" i="11"/>
  <c r="AK295" i="11"/>
  <c r="AL295" i="11"/>
  <c r="AG296" i="11"/>
  <c r="AH296" i="11"/>
  <c r="AI296" i="11"/>
  <c r="AJ296" i="11"/>
  <c r="AK296" i="11"/>
  <c r="AL296" i="11"/>
  <c r="AG297" i="11"/>
  <c r="AH297" i="11"/>
  <c r="AI297" i="11"/>
  <c r="AJ297" i="11"/>
  <c r="AK297" i="11"/>
  <c r="AL297" i="11"/>
  <c r="AG298" i="11"/>
  <c r="AH298" i="11"/>
  <c r="AI298" i="11"/>
  <c r="AJ298" i="11"/>
  <c r="AK298" i="11"/>
  <c r="AL298" i="11"/>
  <c r="AG299" i="11"/>
  <c r="AH299" i="11"/>
  <c r="AI299" i="11"/>
  <c r="AJ299" i="11"/>
  <c r="AK299" i="11"/>
  <c r="AL299" i="11"/>
  <c r="AG300" i="11"/>
  <c r="AH300" i="11"/>
  <c r="AI300" i="11"/>
  <c r="AJ300" i="11"/>
  <c r="AK300" i="11"/>
  <c r="AL300" i="11"/>
  <c r="AG301" i="11"/>
  <c r="AH301" i="11"/>
  <c r="AI301" i="11"/>
  <c r="AK301" i="11"/>
  <c r="AL301" i="11"/>
  <c r="AG302" i="11"/>
  <c r="AH302" i="11"/>
  <c r="AI302" i="11"/>
  <c r="AJ302" i="11"/>
  <c r="AK302" i="11"/>
  <c r="AL302" i="11"/>
  <c r="AG303" i="11"/>
  <c r="AH303" i="11"/>
  <c r="AI303" i="11"/>
  <c r="AJ303" i="11"/>
  <c r="AK303" i="11"/>
  <c r="AL303" i="11"/>
  <c r="AG304" i="11"/>
  <c r="AH304" i="11"/>
  <c r="AI304" i="11"/>
  <c r="AJ304" i="11"/>
  <c r="AK304" i="11"/>
  <c r="AL304" i="11"/>
  <c r="AG305" i="11"/>
  <c r="AH305" i="11"/>
  <c r="AI305" i="11"/>
  <c r="AJ305" i="11"/>
  <c r="AK305" i="11"/>
  <c r="AL305" i="11"/>
  <c r="AG306" i="11"/>
  <c r="AH306" i="11"/>
  <c r="AI306" i="11"/>
  <c r="AK306" i="11"/>
  <c r="AL306" i="11"/>
  <c r="AG307" i="11"/>
  <c r="AH307" i="11"/>
  <c r="AI307" i="11"/>
  <c r="AJ307" i="11"/>
  <c r="AK307" i="11"/>
  <c r="AL307" i="11"/>
  <c r="AG308" i="11"/>
  <c r="AH308" i="11"/>
  <c r="AI308" i="11"/>
  <c r="AJ308" i="11"/>
  <c r="AK308" i="11"/>
  <c r="AL308" i="11"/>
  <c r="AG309" i="11"/>
  <c r="AH309" i="11"/>
  <c r="AI309" i="11"/>
  <c r="AJ309" i="11"/>
  <c r="AK309" i="11"/>
  <c r="AL309" i="11"/>
  <c r="AG310" i="11"/>
  <c r="AH310" i="11"/>
  <c r="AI310" i="11"/>
  <c r="AJ310" i="11"/>
  <c r="AK310" i="11"/>
  <c r="AL310" i="11"/>
  <c r="AG311" i="11"/>
  <c r="AH311" i="11"/>
  <c r="AI311" i="11"/>
  <c r="AJ311" i="11"/>
  <c r="AK311" i="11"/>
  <c r="AL311" i="11"/>
  <c r="AG312" i="11"/>
  <c r="AH312" i="11"/>
  <c r="AJ312" i="11" s="1"/>
  <c r="AI312" i="11"/>
  <c r="AK312" i="11"/>
  <c r="AL312" i="11"/>
  <c r="AG313" i="11"/>
  <c r="AH313" i="11"/>
  <c r="AI313" i="11"/>
  <c r="AJ313" i="11"/>
  <c r="AK313" i="11"/>
  <c r="AL313" i="11"/>
  <c r="AG314" i="11"/>
  <c r="AH314" i="11"/>
  <c r="AI314" i="11"/>
  <c r="AJ314" i="11"/>
  <c r="AK314" i="11"/>
  <c r="AL314" i="11"/>
  <c r="AG315" i="11"/>
  <c r="AH315" i="11"/>
  <c r="AI315" i="11"/>
  <c r="AJ315" i="11" s="1"/>
  <c r="AK315" i="11"/>
  <c r="AL315" i="11"/>
  <c r="AG316" i="11"/>
  <c r="AH316" i="11"/>
  <c r="AI316" i="11"/>
  <c r="AJ316" i="11"/>
  <c r="AK316" i="11"/>
  <c r="AL316" i="11"/>
  <c r="AG317" i="11"/>
  <c r="AH317" i="11"/>
  <c r="AI317" i="11"/>
  <c r="AJ317" i="11"/>
  <c r="AK317" i="11"/>
  <c r="AL317" i="11"/>
  <c r="AG318" i="11"/>
  <c r="AH318" i="11"/>
  <c r="AI318" i="11"/>
  <c r="AJ318" i="11"/>
  <c r="AK318" i="11"/>
  <c r="AL318" i="11"/>
  <c r="AG319" i="11"/>
  <c r="AH319" i="11"/>
  <c r="AI319" i="11"/>
  <c r="AJ319" i="11"/>
  <c r="AK319" i="11"/>
  <c r="AL319" i="11"/>
  <c r="AG320" i="11"/>
  <c r="AH320" i="11"/>
  <c r="AI320" i="11"/>
  <c r="AJ320" i="11"/>
  <c r="AK320" i="11"/>
  <c r="AL320" i="11"/>
  <c r="AG321" i="11"/>
  <c r="AH321" i="11"/>
  <c r="AI321" i="11"/>
  <c r="AK321" i="11"/>
  <c r="AL321" i="11"/>
  <c r="AG322" i="11"/>
  <c r="AH322" i="11"/>
  <c r="AI322" i="11"/>
  <c r="AJ322" i="11"/>
  <c r="AK322" i="11"/>
  <c r="AL322" i="11"/>
  <c r="AG323" i="11"/>
  <c r="AH323" i="11"/>
  <c r="AI323" i="11"/>
  <c r="AJ323" i="11"/>
  <c r="AK323" i="11"/>
  <c r="AL323" i="11"/>
  <c r="AG324" i="11"/>
  <c r="AK324" i="11"/>
  <c r="AL324" i="11"/>
  <c r="AG325" i="11"/>
  <c r="AH325" i="11"/>
  <c r="AI325" i="11"/>
  <c r="AJ325" i="11"/>
  <c r="AK325" i="11"/>
  <c r="AL325" i="11"/>
  <c r="AG326" i="11"/>
  <c r="AH326" i="11"/>
  <c r="AI326" i="11"/>
  <c r="AK326" i="11"/>
  <c r="AL326" i="11"/>
  <c r="AG327" i="11"/>
  <c r="AH327" i="11"/>
  <c r="AI327" i="11"/>
  <c r="AJ327" i="11"/>
  <c r="AK327" i="11"/>
  <c r="AL327" i="11"/>
  <c r="AG328" i="11"/>
  <c r="AH328" i="11"/>
  <c r="AI328" i="11"/>
  <c r="AJ328" i="11"/>
  <c r="AK328" i="11"/>
  <c r="AL328" i="11"/>
  <c r="AG329" i="11"/>
  <c r="AH329" i="11"/>
  <c r="AI329" i="11"/>
  <c r="AJ329" i="11"/>
  <c r="AK329" i="11"/>
  <c r="AL329" i="11"/>
  <c r="AG330" i="11"/>
  <c r="AH330" i="11"/>
  <c r="AI330" i="11"/>
  <c r="AJ330" i="11"/>
  <c r="AK330" i="11"/>
  <c r="AL330" i="11"/>
  <c r="AG331" i="11"/>
  <c r="AH331" i="11"/>
  <c r="AI331" i="11"/>
  <c r="AJ331" i="11"/>
  <c r="AK331" i="11"/>
  <c r="AL331" i="11"/>
  <c r="AG332" i="11"/>
  <c r="AH332" i="11"/>
  <c r="AJ332" i="11" s="1"/>
  <c r="AI332" i="11"/>
  <c r="AK332" i="11"/>
  <c r="AL332" i="11"/>
  <c r="AG333" i="11"/>
  <c r="AH333" i="11"/>
  <c r="AI333" i="11"/>
  <c r="AJ333" i="11"/>
  <c r="AK333" i="11"/>
  <c r="AL333" i="11"/>
  <c r="AG334" i="11"/>
  <c r="AH334" i="11"/>
  <c r="AI334" i="11"/>
  <c r="AJ334" i="11"/>
  <c r="AK334" i="11"/>
  <c r="AL334" i="11"/>
  <c r="AG335" i="11"/>
  <c r="AH335" i="11"/>
  <c r="AI335" i="11"/>
  <c r="AJ335" i="11"/>
  <c r="AK335" i="11"/>
  <c r="AL335" i="11"/>
  <c r="AG336" i="11"/>
  <c r="AH336" i="11"/>
  <c r="AJ336" i="11" s="1"/>
  <c r="AI336" i="11"/>
  <c r="AK336" i="11"/>
  <c r="AL336" i="11"/>
  <c r="AG337" i="11"/>
  <c r="AH337" i="11"/>
  <c r="AI337" i="11"/>
  <c r="AJ337" i="11"/>
  <c r="AK337" i="11"/>
  <c r="AL337" i="11"/>
  <c r="AG338" i="11"/>
  <c r="AH338" i="11"/>
  <c r="AI338" i="11"/>
  <c r="AJ338" i="11"/>
  <c r="AK338" i="11"/>
  <c r="AL338" i="11"/>
  <c r="AG339" i="11"/>
  <c r="AH339" i="11"/>
  <c r="AI339" i="11"/>
  <c r="AK339" i="11"/>
  <c r="AL339" i="11"/>
  <c r="AG340" i="11"/>
  <c r="AH340" i="11"/>
  <c r="AI340" i="11"/>
  <c r="AJ340" i="11"/>
  <c r="AK340" i="11"/>
  <c r="AL340" i="11"/>
  <c r="AG341" i="11"/>
  <c r="AH341" i="11"/>
  <c r="AI341" i="11"/>
  <c r="AJ341" i="11"/>
  <c r="AK341" i="11"/>
  <c r="AL341" i="11"/>
  <c r="AG342" i="11"/>
  <c r="AH342" i="11"/>
  <c r="AI342" i="11"/>
  <c r="AK342" i="11"/>
  <c r="AL342" i="11"/>
  <c r="AG343" i="11"/>
  <c r="AH343" i="11"/>
  <c r="AI343" i="11"/>
  <c r="AJ343" i="11"/>
  <c r="AK343" i="11"/>
  <c r="AL343" i="11"/>
  <c r="AG344" i="11"/>
  <c r="AH344" i="11"/>
  <c r="AI344" i="11"/>
  <c r="AJ344" i="11"/>
  <c r="AK344" i="11"/>
  <c r="AL344" i="11"/>
  <c r="AG345" i="11"/>
  <c r="AH345" i="11"/>
  <c r="AI345" i="11"/>
  <c r="AJ345" i="11"/>
  <c r="AK345" i="11"/>
  <c r="AL345" i="11"/>
  <c r="AG346" i="11"/>
  <c r="AH346" i="11"/>
  <c r="AI346" i="11"/>
  <c r="AJ346" i="11"/>
  <c r="AK346" i="11"/>
  <c r="AL346" i="11"/>
  <c r="AG347" i="11"/>
  <c r="AH347" i="11"/>
  <c r="AI347" i="11"/>
  <c r="AJ347" i="11" s="1"/>
  <c r="AK347" i="11"/>
  <c r="AL347" i="11"/>
  <c r="AG348" i="11"/>
  <c r="AH348" i="11"/>
  <c r="AI348" i="11"/>
  <c r="AJ348" i="11"/>
  <c r="AK348" i="11"/>
  <c r="AL348" i="11"/>
  <c r="AG349" i="11"/>
  <c r="AH349" i="11"/>
  <c r="AI349" i="11"/>
  <c r="AJ349" i="11"/>
  <c r="AK349" i="11"/>
  <c r="AL349" i="11"/>
  <c r="AG350" i="11"/>
  <c r="AH350" i="11"/>
  <c r="AI350" i="11"/>
  <c r="AK350" i="11"/>
  <c r="AL350" i="11"/>
  <c r="AG351" i="11"/>
  <c r="AH351" i="11"/>
  <c r="AI351" i="11"/>
  <c r="AJ351" i="11"/>
  <c r="AK351" i="11"/>
  <c r="AL351" i="11"/>
  <c r="AG352" i="11"/>
  <c r="AH352" i="11"/>
  <c r="AI352" i="11"/>
  <c r="AJ352" i="11"/>
  <c r="AK352" i="11"/>
  <c r="AL352" i="11"/>
  <c r="AG353" i="11"/>
  <c r="AH353" i="11"/>
  <c r="AI353" i="11"/>
  <c r="AJ353" i="11"/>
  <c r="AK353" i="11"/>
  <c r="AL353" i="11"/>
  <c r="AG354" i="11"/>
  <c r="AH354" i="11"/>
  <c r="AI354" i="11"/>
  <c r="AJ354" i="11"/>
  <c r="AK354" i="11"/>
  <c r="AL354" i="11"/>
  <c r="AG355" i="11"/>
  <c r="AH355" i="11"/>
  <c r="AI355" i="11"/>
  <c r="AJ355" i="11"/>
  <c r="AK355" i="11"/>
  <c r="AL355" i="11"/>
  <c r="AG356" i="11"/>
  <c r="AH356" i="11"/>
  <c r="AI356" i="11"/>
  <c r="AJ356" i="11"/>
  <c r="AK356" i="11"/>
  <c r="AL356" i="11"/>
  <c r="AG357" i="11"/>
  <c r="AH357" i="11"/>
  <c r="AI357" i="11"/>
  <c r="AK357" i="11"/>
  <c r="AL357" i="11"/>
  <c r="AG358" i="11"/>
  <c r="AH358" i="11"/>
  <c r="AI358" i="11"/>
  <c r="AJ358" i="11"/>
  <c r="AK358" i="11"/>
  <c r="AL358" i="11"/>
  <c r="AG359" i="11"/>
  <c r="AH359" i="11"/>
  <c r="AI359" i="11"/>
  <c r="AJ359" i="11"/>
  <c r="AK359" i="11"/>
  <c r="AL359" i="11"/>
  <c r="AG360" i="11"/>
  <c r="AH360" i="11"/>
  <c r="AI360" i="11"/>
  <c r="AJ360" i="11"/>
  <c r="AK360" i="11"/>
  <c r="AL360" i="11"/>
  <c r="AG361" i="11"/>
  <c r="AH361" i="11"/>
  <c r="AI361" i="11"/>
  <c r="AJ361" i="11"/>
  <c r="AK361" i="11"/>
  <c r="AL361" i="11"/>
  <c r="AG362" i="11"/>
  <c r="AH362" i="11"/>
  <c r="AI362" i="11"/>
  <c r="AK362" i="11"/>
  <c r="AL362" i="11"/>
  <c r="AG363" i="11"/>
  <c r="AH363" i="11"/>
  <c r="AI363" i="11"/>
  <c r="AJ363" i="11"/>
  <c r="AK363" i="11"/>
  <c r="AL363" i="11"/>
  <c r="AG364" i="11"/>
  <c r="AK364" i="11"/>
  <c r="AL364" i="11"/>
  <c r="AG365" i="11"/>
  <c r="AH365" i="11"/>
  <c r="AI365" i="11"/>
  <c r="AJ365" i="11"/>
  <c r="AK365" i="11"/>
  <c r="AL365" i="11"/>
  <c r="AG366" i="11"/>
  <c r="AH366" i="11"/>
  <c r="AI366" i="11"/>
  <c r="AK366" i="11"/>
  <c r="AL366" i="11"/>
  <c r="AG367" i="11"/>
  <c r="AH367" i="11"/>
  <c r="AI367" i="11"/>
  <c r="AJ367" i="11"/>
  <c r="AK367" i="11"/>
  <c r="AL367" i="11"/>
  <c r="AG368" i="11"/>
  <c r="AH368" i="11"/>
  <c r="AI368" i="11"/>
  <c r="AJ368" i="11"/>
  <c r="AK368" i="11"/>
  <c r="AL368" i="11"/>
  <c r="AG369" i="11"/>
  <c r="AH369" i="11"/>
  <c r="AI369" i="11"/>
  <c r="AJ369" i="11"/>
  <c r="AK369" i="11"/>
  <c r="AL369" i="11"/>
  <c r="AG370" i="11"/>
  <c r="AH370" i="11"/>
  <c r="AI370" i="11"/>
  <c r="AJ370" i="11"/>
  <c r="AK370" i="11"/>
  <c r="AL370" i="11"/>
  <c r="AG371" i="11"/>
  <c r="AH371" i="11"/>
  <c r="AI371" i="11"/>
  <c r="AJ371" i="11"/>
  <c r="AK371" i="11"/>
  <c r="AL371" i="11"/>
  <c r="AG372" i="11"/>
  <c r="AH372" i="11"/>
  <c r="AI372" i="11"/>
  <c r="AJ372" i="11"/>
  <c r="AK372" i="11"/>
  <c r="AL372" i="11"/>
  <c r="AG373" i="11"/>
  <c r="AH373" i="11"/>
  <c r="AI373" i="11"/>
  <c r="AK373" i="11"/>
  <c r="AL373" i="11"/>
  <c r="AG374" i="11"/>
  <c r="AH374" i="11"/>
  <c r="AI374" i="11"/>
  <c r="AJ374" i="11"/>
  <c r="AK374" i="11"/>
  <c r="AL374" i="11"/>
  <c r="AG375" i="11"/>
  <c r="AH375" i="11"/>
  <c r="AI375" i="11"/>
  <c r="AK375" i="11"/>
  <c r="AL375" i="11"/>
  <c r="AG376" i="11"/>
  <c r="AH376" i="11"/>
  <c r="AI376" i="11"/>
  <c r="AJ376" i="11"/>
  <c r="AK376" i="11"/>
  <c r="AL376" i="11"/>
  <c r="AG377" i="11"/>
  <c r="AH377" i="11"/>
  <c r="AI377" i="11"/>
  <c r="AJ377" i="11"/>
  <c r="AK377" i="11"/>
  <c r="AL377" i="11"/>
  <c r="AG378" i="11"/>
  <c r="AK378" i="11"/>
  <c r="AL378" i="11"/>
  <c r="AG379" i="11"/>
  <c r="AH379" i="11"/>
  <c r="AI379" i="11"/>
  <c r="AJ379" i="11"/>
  <c r="AK379" i="11"/>
  <c r="AL379" i="11"/>
  <c r="AG380" i="11"/>
  <c r="AH380" i="11"/>
  <c r="AI380" i="11"/>
  <c r="AK380" i="11"/>
  <c r="AL380" i="11"/>
  <c r="AG381" i="11"/>
  <c r="AH381" i="11"/>
  <c r="AI381" i="11"/>
  <c r="AJ381" i="11"/>
  <c r="AK381" i="11"/>
  <c r="AL381" i="11"/>
  <c r="AG382" i="11"/>
  <c r="AH382" i="11"/>
  <c r="AI382" i="11"/>
  <c r="AJ382" i="11"/>
  <c r="AK382" i="11"/>
  <c r="AL382" i="11"/>
  <c r="AG383" i="11"/>
  <c r="AH383" i="11"/>
  <c r="AI383" i="11"/>
  <c r="AJ383" i="11"/>
  <c r="AK383" i="11"/>
  <c r="AL383" i="11"/>
  <c r="AG384" i="11"/>
  <c r="AK384" i="11"/>
  <c r="AL384" i="11"/>
  <c r="AG385" i="11"/>
  <c r="AH385" i="11"/>
  <c r="AI385" i="11"/>
  <c r="AJ385" i="11"/>
  <c r="AK385" i="11"/>
  <c r="AL385" i="11"/>
  <c r="AG386" i="11"/>
  <c r="AH386" i="11"/>
  <c r="AI386" i="11"/>
  <c r="AK386" i="11"/>
  <c r="AL386" i="11"/>
  <c r="AG387" i="11"/>
  <c r="AH387" i="11"/>
  <c r="AI387" i="11"/>
  <c r="AJ387" i="11"/>
  <c r="AK387" i="11"/>
  <c r="AL387" i="11"/>
  <c r="AG388" i="11"/>
  <c r="AH388" i="11"/>
  <c r="AI388" i="11"/>
  <c r="AJ388" i="11"/>
  <c r="AK388" i="11"/>
  <c r="AL388" i="11"/>
  <c r="AG389" i="11"/>
  <c r="AH389" i="11"/>
  <c r="AI389" i="11"/>
  <c r="AJ389" i="11"/>
  <c r="AK389" i="11"/>
  <c r="AL389" i="11"/>
  <c r="AG390" i="11"/>
  <c r="AH390" i="11"/>
  <c r="AI390" i="11"/>
  <c r="AK390" i="11"/>
  <c r="AL390" i="11"/>
  <c r="AG391" i="11"/>
  <c r="AH391" i="11"/>
  <c r="AI391" i="11"/>
  <c r="AJ391" i="11"/>
  <c r="AK391" i="11"/>
  <c r="AL391" i="11"/>
  <c r="AG392" i="11"/>
  <c r="AH392" i="11"/>
  <c r="AI392" i="11"/>
  <c r="AJ392" i="11"/>
  <c r="AK392" i="11"/>
  <c r="AL392" i="11"/>
  <c r="AG393" i="11"/>
  <c r="AH393" i="11"/>
  <c r="AI393" i="11"/>
  <c r="AJ393" i="11"/>
  <c r="AK393" i="11"/>
  <c r="AL393" i="11"/>
  <c r="AG394" i="11"/>
  <c r="AH394" i="11"/>
  <c r="AI394" i="11"/>
  <c r="AJ394" i="11"/>
  <c r="AK394" i="11"/>
  <c r="AL394" i="11"/>
  <c r="AG395" i="11"/>
  <c r="AH395" i="11"/>
  <c r="AJ395" i="11" s="1"/>
  <c r="AI395" i="11"/>
  <c r="AK395" i="11"/>
  <c r="AL395" i="11"/>
  <c r="AG396" i="11"/>
  <c r="AH396" i="11"/>
  <c r="AI396" i="11"/>
  <c r="AJ396" i="11"/>
  <c r="AK396" i="11"/>
  <c r="AL396" i="11"/>
  <c r="AG397" i="11"/>
  <c r="AH397" i="11"/>
  <c r="AI397" i="11"/>
  <c r="AJ397" i="11"/>
  <c r="AK397" i="11"/>
  <c r="AL397" i="11"/>
  <c r="AG398" i="11"/>
  <c r="AH398" i="11"/>
  <c r="AI398" i="11"/>
  <c r="AK398" i="11"/>
  <c r="AL398" i="11"/>
  <c r="AG399" i="11"/>
  <c r="AH399" i="11"/>
  <c r="AI399" i="11"/>
  <c r="AJ399" i="11"/>
  <c r="AK399" i="11"/>
  <c r="AL399" i="11"/>
  <c r="AG400" i="11"/>
  <c r="AH400" i="11"/>
  <c r="AI400" i="11"/>
  <c r="AJ400" i="11"/>
  <c r="AK400" i="11"/>
  <c r="AL400" i="11"/>
  <c r="AG401" i="11"/>
  <c r="AH401" i="11"/>
  <c r="AI401" i="11"/>
  <c r="AJ401" i="11"/>
  <c r="AK401" i="11"/>
  <c r="AL401" i="11"/>
  <c r="AG402" i="11"/>
  <c r="AH402" i="11"/>
  <c r="AI402" i="11"/>
  <c r="AJ402" i="11"/>
  <c r="AK402" i="11"/>
  <c r="AL402" i="11"/>
  <c r="AG403" i="11"/>
  <c r="AK403" i="11"/>
  <c r="AL403" i="11"/>
  <c r="AG404" i="11"/>
  <c r="AH404" i="11"/>
  <c r="AI404" i="11"/>
  <c r="AJ404" i="11"/>
  <c r="AK404" i="11"/>
  <c r="AL404" i="11"/>
  <c r="AG405" i="11"/>
  <c r="AH405" i="11"/>
  <c r="AI405" i="11"/>
  <c r="AK405" i="11"/>
  <c r="AL405" i="11"/>
  <c r="AG406" i="11"/>
  <c r="AH406" i="11"/>
  <c r="AI406" i="11"/>
  <c r="AJ406" i="11"/>
  <c r="AK406" i="11"/>
  <c r="AL406" i="11"/>
  <c r="AG407" i="11"/>
  <c r="AH407" i="11"/>
  <c r="AI407" i="11"/>
  <c r="AJ407" i="11"/>
  <c r="AK407" i="11"/>
  <c r="AL407" i="11"/>
  <c r="AG408" i="11"/>
  <c r="AH408" i="11"/>
  <c r="AI408" i="11"/>
  <c r="AJ408" i="11"/>
  <c r="AK408" i="11"/>
  <c r="AL408" i="11"/>
  <c r="AG409" i="11"/>
  <c r="AH409" i="11"/>
  <c r="AI409" i="11"/>
  <c r="AJ409" i="11"/>
  <c r="AK409" i="11"/>
  <c r="AL409" i="11"/>
  <c r="AG410" i="11"/>
  <c r="AH410" i="11"/>
  <c r="AI410" i="11"/>
  <c r="AK410" i="11"/>
  <c r="AL410" i="11"/>
  <c r="AG411" i="11"/>
  <c r="AH411" i="11"/>
  <c r="AI411" i="11"/>
  <c r="AJ411" i="11"/>
  <c r="AK411" i="11"/>
  <c r="AL411" i="11"/>
  <c r="AG412" i="11"/>
  <c r="AH412" i="11"/>
  <c r="AI412" i="11"/>
  <c r="AJ412" i="11"/>
  <c r="AK412" i="11"/>
  <c r="AL412" i="11"/>
  <c r="AG413" i="11"/>
  <c r="AH413" i="11"/>
  <c r="AI413" i="11"/>
  <c r="AJ413" i="11"/>
  <c r="AK413" i="11"/>
  <c r="AL413" i="11"/>
  <c r="AG414" i="11"/>
  <c r="AH414" i="11"/>
  <c r="AI414" i="11"/>
  <c r="AJ414" i="11"/>
  <c r="AK414" i="11"/>
  <c r="AL414" i="11"/>
  <c r="AG415" i="11"/>
  <c r="AH415" i="11"/>
  <c r="AI415" i="11"/>
  <c r="AJ415" i="11"/>
  <c r="AK415" i="11"/>
  <c r="AL415" i="11"/>
  <c r="AG416" i="11"/>
  <c r="AH416" i="11"/>
  <c r="AI416" i="11"/>
  <c r="AJ416" i="11"/>
  <c r="AK416" i="11"/>
  <c r="AL416" i="11"/>
  <c r="AG417" i="11"/>
  <c r="AH417" i="11"/>
  <c r="AI417" i="11"/>
  <c r="AK417" i="11"/>
  <c r="AL417" i="11"/>
  <c r="AG418" i="11"/>
  <c r="AH418" i="11"/>
  <c r="AI418" i="11"/>
  <c r="AJ418" i="11"/>
  <c r="AK418" i="11"/>
  <c r="AL418" i="11"/>
  <c r="AG419" i="11"/>
  <c r="AH419" i="11"/>
  <c r="AI419" i="11"/>
  <c r="AJ419" i="11" s="1"/>
  <c r="AK419" i="11"/>
  <c r="AL419" i="11"/>
  <c r="AG420" i="11"/>
  <c r="AH420" i="11"/>
  <c r="AI420" i="11"/>
  <c r="AJ420" i="11"/>
  <c r="AK420" i="11"/>
  <c r="AL420" i="11"/>
  <c r="AG421" i="11"/>
  <c r="AH421" i="11"/>
  <c r="AI421" i="11"/>
  <c r="AK421" i="11"/>
  <c r="AL421" i="11"/>
  <c r="AG422" i="11"/>
  <c r="AH422" i="11"/>
  <c r="AI422" i="11"/>
  <c r="AJ422" i="11"/>
  <c r="AK422" i="11"/>
  <c r="AL422" i="11"/>
  <c r="AG423" i="11"/>
  <c r="AH423" i="11"/>
  <c r="AI423" i="11"/>
  <c r="AJ423" i="11"/>
  <c r="AK423" i="11"/>
  <c r="AL423" i="11"/>
  <c r="AG424" i="11"/>
  <c r="AH424" i="11"/>
  <c r="AI424" i="11"/>
  <c r="AJ424" i="11"/>
  <c r="AK424" i="11"/>
  <c r="AL424" i="11"/>
  <c r="AG425" i="11"/>
  <c r="AH425" i="11"/>
  <c r="AI425" i="11"/>
  <c r="AJ425" i="11" s="1"/>
  <c r="AK425" i="11"/>
  <c r="AL425" i="11"/>
  <c r="AG426" i="11"/>
  <c r="AH426" i="11"/>
  <c r="AI426" i="11"/>
  <c r="AJ426" i="11"/>
  <c r="AK426" i="11"/>
  <c r="AL426" i="11"/>
  <c r="AG427" i="11"/>
  <c r="AH427" i="11"/>
  <c r="AI427" i="11"/>
  <c r="AJ427" i="11"/>
  <c r="AK427" i="11"/>
  <c r="AL427" i="11"/>
  <c r="AG428" i="11"/>
  <c r="AH428" i="11"/>
  <c r="AI428" i="11"/>
  <c r="AJ428" i="11"/>
  <c r="AK428" i="11"/>
  <c r="AL428" i="11"/>
  <c r="AG429" i="11"/>
  <c r="AH429" i="11"/>
  <c r="AI429" i="11"/>
  <c r="AK429" i="11"/>
  <c r="AL429" i="11"/>
  <c r="AG430" i="11"/>
  <c r="AH430" i="11"/>
  <c r="AI430" i="11"/>
  <c r="AJ430" i="11"/>
  <c r="AK430" i="11"/>
  <c r="AL430" i="11"/>
  <c r="AG431" i="11"/>
  <c r="AH431" i="11"/>
  <c r="AI431" i="11"/>
  <c r="AJ431" i="11"/>
  <c r="AK431" i="11"/>
  <c r="AL431" i="11"/>
  <c r="AG432" i="11"/>
  <c r="AH432" i="11"/>
  <c r="AI432" i="11"/>
  <c r="AJ432" i="11"/>
  <c r="AK432" i="11"/>
  <c r="AL432" i="11"/>
  <c r="AG433" i="11"/>
  <c r="AH433" i="11"/>
  <c r="AI433" i="11"/>
  <c r="AK433" i="11"/>
  <c r="AL433" i="11"/>
  <c r="AG434" i="11"/>
  <c r="AH434" i="11"/>
  <c r="AI434" i="11"/>
  <c r="AJ434" i="11"/>
  <c r="AK434" i="11"/>
  <c r="AL434" i="11"/>
  <c r="AG435" i="11"/>
  <c r="AH435" i="11"/>
  <c r="AI435" i="11"/>
  <c r="AJ435" i="11"/>
  <c r="AK435" i="11"/>
  <c r="AL435" i="11"/>
  <c r="AG436" i="11"/>
  <c r="AH436" i="11"/>
  <c r="AI436" i="11"/>
  <c r="AJ436" i="11"/>
  <c r="AK436" i="11"/>
  <c r="AL436" i="11"/>
  <c r="AG437" i="11"/>
  <c r="AH437" i="11"/>
  <c r="AI437" i="11"/>
  <c r="AJ437" i="11"/>
  <c r="AK437" i="11"/>
  <c r="AL437" i="11"/>
  <c r="AG438" i="11"/>
  <c r="AH438" i="11"/>
  <c r="AI438" i="11"/>
  <c r="AJ438" i="11"/>
  <c r="AK438" i="11"/>
  <c r="AL438" i="11"/>
  <c r="AG439" i="11"/>
  <c r="AH439" i="11"/>
  <c r="AI439" i="11"/>
  <c r="AJ439" i="11"/>
  <c r="AK439" i="11"/>
  <c r="AL439" i="11"/>
  <c r="AG440" i="11"/>
  <c r="AH440" i="11"/>
  <c r="AI440" i="11"/>
  <c r="AJ440" i="11"/>
  <c r="AK440" i="11"/>
  <c r="AL440" i="11"/>
  <c r="AG441" i="11"/>
  <c r="AH441" i="11"/>
  <c r="AI441" i="11"/>
  <c r="AJ441" i="11"/>
  <c r="AK441" i="11"/>
  <c r="AL441" i="11"/>
  <c r="AG442" i="11"/>
  <c r="AH442" i="11"/>
  <c r="AI442" i="11"/>
  <c r="AJ442" i="11"/>
  <c r="AK442" i="11"/>
  <c r="AL442" i="11"/>
  <c r="AG443" i="11"/>
  <c r="AH443" i="11"/>
  <c r="AI443" i="11"/>
  <c r="AK443" i="11"/>
  <c r="AL443" i="11"/>
  <c r="AG444" i="11"/>
  <c r="AH444" i="11"/>
  <c r="AI444" i="11"/>
  <c r="AJ444" i="11"/>
  <c r="AK444" i="11"/>
  <c r="AL444" i="11"/>
  <c r="AG445" i="11"/>
  <c r="AH445" i="11"/>
  <c r="AI445" i="11"/>
  <c r="AJ445" i="11"/>
  <c r="AK445" i="11"/>
  <c r="AL445" i="11"/>
  <c r="AG446" i="11"/>
  <c r="AH446" i="11"/>
  <c r="AI446" i="11"/>
  <c r="AK446" i="11"/>
  <c r="AL446" i="11"/>
  <c r="AG447" i="11"/>
  <c r="AH447" i="11"/>
  <c r="AI447" i="11"/>
  <c r="AJ447" i="11"/>
  <c r="AK447" i="11"/>
  <c r="AL447" i="11"/>
  <c r="AG448" i="11"/>
  <c r="AH448" i="11"/>
  <c r="AI448" i="11"/>
  <c r="AJ448" i="11"/>
  <c r="AK448" i="11"/>
  <c r="AL448" i="11"/>
  <c r="AG449" i="11"/>
  <c r="AH449" i="11"/>
  <c r="AI449" i="11"/>
  <c r="AJ449" i="11"/>
  <c r="AK449" i="11"/>
  <c r="AL449" i="11"/>
  <c r="AG450" i="11"/>
  <c r="AH450" i="11"/>
  <c r="AI450" i="11"/>
  <c r="AJ450" i="11"/>
  <c r="AK450" i="11"/>
  <c r="AL450" i="11"/>
  <c r="AG451" i="11"/>
  <c r="AH451" i="11"/>
  <c r="AI451" i="11"/>
  <c r="AJ451" i="11"/>
  <c r="AK451" i="11"/>
  <c r="AL451" i="11"/>
  <c r="AG452" i="11"/>
  <c r="AH452" i="11"/>
  <c r="AI452" i="11"/>
  <c r="AK452" i="11"/>
  <c r="AL452" i="11"/>
  <c r="AG453" i="11"/>
  <c r="AH453" i="11"/>
  <c r="AI453" i="11"/>
  <c r="AJ453" i="11"/>
  <c r="AK453" i="11"/>
  <c r="AL453" i="11"/>
  <c r="AG454" i="11"/>
  <c r="AH454" i="11"/>
  <c r="AI454" i="11"/>
  <c r="AJ454" i="11"/>
  <c r="AK454" i="11"/>
  <c r="AL454" i="11"/>
  <c r="AG455" i="11"/>
  <c r="AH455" i="11"/>
  <c r="AI455" i="11"/>
  <c r="AJ455" i="11"/>
  <c r="AK455" i="11"/>
  <c r="AL455" i="11"/>
  <c r="AG456" i="11"/>
  <c r="AH456" i="11"/>
  <c r="AI456" i="11"/>
  <c r="AJ456" i="11"/>
  <c r="AK456" i="11"/>
  <c r="AL456" i="11"/>
  <c r="AG457" i="11"/>
  <c r="AH457" i="11"/>
  <c r="AI457" i="11"/>
  <c r="AJ457" i="11"/>
  <c r="AK457" i="11"/>
  <c r="AL457" i="11"/>
  <c r="AG458" i="11"/>
  <c r="AH458" i="11"/>
  <c r="AI458" i="11"/>
  <c r="AK458" i="11"/>
  <c r="AL458" i="11"/>
  <c r="AG459" i="11"/>
  <c r="AH459" i="11"/>
  <c r="AI459" i="11"/>
  <c r="AJ459" i="11"/>
  <c r="AK459" i="11"/>
  <c r="AL459" i="11"/>
  <c r="AG460" i="11"/>
  <c r="AH460" i="11"/>
  <c r="AI460" i="11"/>
  <c r="AJ460" i="11"/>
  <c r="AK460" i="11"/>
  <c r="AL460" i="11"/>
  <c r="AG461" i="11"/>
  <c r="AH461" i="11"/>
  <c r="AI461" i="11"/>
  <c r="AK461" i="11"/>
  <c r="AL461" i="11"/>
  <c r="AG462" i="11"/>
  <c r="AH462" i="11"/>
  <c r="AI462" i="11"/>
  <c r="AJ462" i="11"/>
  <c r="AK462" i="11"/>
  <c r="AL462" i="11"/>
  <c r="AG463" i="11"/>
  <c r="AH463" i="11"/>
  <c r="AI463" i="11"/>
  <c r="AJ463" i="11"/>
  <c r="AK463" i="11"/>
  <c r="AL463" i="11"/>
  <c r="AG464" i="11"/>
  <c r="AH464" i="11"/>
  <c r="AI464" i="11"/>
  <c r="AJ464" i="11"/>
  <c r="AK464" i="11"/>
  <c r="AL464" i="11"/>
  <c r="AG465" i="11"/>
  <c r="AH465" i="11"/>
  <c r="AI465" i="11"/>
  <c r="AJ465" i="11"/>
  <c r="AK465" i="11"/>
  <c r="AL465" i="11"/>
  <c r="AG466" i="11"/>
  <c r="AH466" i="11"/>
  <c r="AI466" i="11"/>
  <c r="AK466" i="11"/>
  <c r="AL466" i="11"/>
  <c r="AG467" i="11"/>
  <c r="AH467" i="11"/>
  <c r="AI467" i="11"/>
  <c r="AJ467" i="11"/>
  <c r="AK467" i="11"/>
  <c r="AL467" i="11"/>
  <c r="AG468" i="11"/>
  <c r="AH468" i="11"/>
  <c r="AI468" i="11"/>
  <c r="AJ468" i="11"/>
  <c r="AK468" i="11"/>
  <c r="AL468" i="11"/>
  <c r="AG469" i="11"/>
  <c r="AH469" i="11"/>
  <c r="AI469" i="11"/>
  <c r="AJ469" i="11"/>
  <c r="AK469" i="11"/>
  <c r="AL469" i="11"/>
  <c r="AG470" i="11"/>
  <c r="AH470" i="11"/>
  <c r="AI470" i="11"/>
  <c r="AJ470" i="11"/>
  <c r="AK470" i="11"/>
  <c r="AL470" i="11"/>
  <c r="AG471" i="11"/>
  <c r="AH471" i="11"/>
  <c r="AI471" i="11"/>
  <c r="AK471" i="11"/>
  <c r="AL471" i="11"/>
  <c r="AG472" i="11"/>
  <c r="AH472" i="11"/>
  <c r="AI472" i="11"/>
  <c r="AJ472" i="11"/>
  <c r="AK472" i="11"/>
  <c r="AL472" i="11"/>
  <c r="AG473" i="11"/>
  <c r="AH473" i="11"/>
  <c r="AI473" i="11"/>
  <c r="AK473" i="11"/>
  <c r="AL473" i="11"/>
  <c r="AG474" i="11"/>
  <c r="AH474" i="11"/>
  <c r="AI474" i="11"/>
  <c r="AJ474" i="11"/>
  <c r="AK474" i="11"/>
  <c r="AL474" i="11"/>
  <c r="AG475" i="11"/>
  <c r="AH475" i="11"/>
  <c r="AI475" i="11"/>
  <c r="AJ475" i="11"/>
  <c r="AK475" i="11"/>
  <c r="AL475" i="11"/>
  <c r="AG476" i="11"/>
  <c r="AH476" i="11"/>
  <c r="AI476" i="11"/>
  <c r="AJ476" i="11"/>
  <c r="AK476" i="11"/>
  <c r="AL476" i="11"/>
  <c r="AG477" i="11"/>
  <c r="AK477" i="11"/>
  <c r="AL477" i="11"/>
  <c r="AG478" i="11"/>
  <c r="AH478" i="11"/>
  <c r="AI478" i="11"/>
  <c r="AJ478" i="11"/>
  <c r="AK478" i="11"/>
  <c r="AL478" i="11"/>
  <c r="AG479" i="11"/>
  <c r="AH479" i="11"/>
  <c r="AI479" i="11"/>
  <c r="AK479" i="11"/>
  <c r="AL479" i="11"/>
  <c r="AG480" i="11"/>
  <c r="AH480" i="11"/>
  <c r="AI480" i="11"/>
  <c r="AJ480" i="11"/>
  <c r="AK480" i="11"/>
  <c r="AL480" i="11"/>
  <c r="AG481" i="11"/>
  <c r="AH481" i="11"/>
  <c r="AI481" i="11"/>
  <c r="AJ481" i="11"/>
  <c r="AK481" i="11"/>
  <c r="AL481" i="11"/>
  <c r="AG482" i="11"/>
  <c r="AH482" i="11"/>
  <c r="AI482" i="11"/>
  <c r="AJ482" i="11"/>
  <c r="AK482" i="11"/>
  <c r="AL482" i="11"/>
  <c r="AG483" i="11"/>
  <c r="AH483" i="11"/>
  <c r="AI483" i="11"/>
  <c r="AK483" i="11"/>
  <c r="AL483" i="11"/>
  <c r="AG484" i="11"/>
  <c r="AH484" i="11"/>
  <c r="AI484" i="11"/>
  <c r="AJ484" i="11"/>
  <c r="AK484" i="11"/>
  <c r="AL484" i="11"/>
  <c r="AG485" i="11"/>
  <c r="AH485" i="11"/>
  <c r="AI485" i="11"/>
  <c r="AK485" i="11"/>
  <c r="AL485" i="11"/>
  <c r="AG486" i="11"/>
  <c r="AH486" i="11"/>
  <c r="AI486" i="11"/>
  <c r="AJ486" i="11"/>
  <c r="AK486" i="11"/>
  <c r="AL486" i="11"/>
  <c r="AG487" i="11"/>
  <c r="AH487" i="11"/>
  <c r="AI487" i="11"/>
  <c r="AJ487" i="11"/>
  <c r="AK487" i="11"/>
  <c r="AL487" i="11"/>
  <c r="AG488" i="11"/>
  <c r="AK488" i="11"/>
  <c r="AL488" i="11"/>
  <c r="AG489" i="11"/>
  <c r="AH489" i="11"/>
  <c r="AI489" i="11"/>
  <c r="AJ489" i="11"/>
  <c r="AK489" i="11"/>
  <c r="AL489" i="11"/>
  <c r="AG490" i="11"/>
  <c r="AK490" i="11"/>
  <c r="AL490" i="11"/>
  <c r="AG491" i="11"/>
  <c r="AH491" i="11"/>
  <c r="AI491" i="11"/>
  <c r="AJ491" i="11"/>
  <c r="AK491" i="11"/>
  <c r="AL491" i="11"/>
  <c r="AG492" i="11"/>
  <c r="AK492" i="11"/>
  <c r="AL492" i="11"/>
  <c r="AG493" i="11"/>
  <c r="AH493" i="11"/>
  <c r="AI493" i="11"/>
  <c r="AJ493" i="11"/>
  <c r="AK493" i="11"/>
  <c r="AL493" i="11"/>
  <c r="AG494" i="11"/>
  <c r="AH494" i="11"/>
  <c r="AI494" i="11"/>
  <c r="AK494" i="11"/>
  <c r="AL494" i="11"/>
  <c r="AG495" i="11"/>
  <c r="AH495" i="11"/>
  <c r="AI495" i="11"/>
  <c r="AJ495" i="11"/>
  <c r="AK495" i="11"/>
  <c r="AL495" i="11"/>
  <c r="AG496" i="11"/>
  <c r="AH496" i="11"/>
  <c r="AI496" i="11"/>
  <c r="AK496" i="11"/>
  <c r="AL496" i="11"/>
  <c r="AG497" i="11"/>
  <c r="AH497" i="11"/>
  <c r="AI497" i="11"/>
  <c r="AJ497" i="11"/>
  <c r="AK497" i="11"/>
  <c r="AL497" i="11"/>
  <c r="AG498" i="11"/>
  <c r="AH498" i="11"/>
  <c r="AI498" i="11"/>
  <c r="AJ498" i="11"/>
  <c r="AK498" i="11"/>
  <c r="AL498" i="11"/>
  <c r="AG499" i="11"/>
  <c r="AH499" i="11"/>
  <c r="AI499" i="11"/>
  <c r="AJ499" i="11"/>
  <c r="AK499" i="11"/>
  <c r="AL499" i="11"/>
  <c r="AG500" i="11"/>
  <c r="AH500" i="11"/>
  <c r="AI500" i="11"/>
  <c r="AJ500" i="11"/>
  <c r="AK500" i="11"/>
  <c r="AL500" i="11"/>
  <c r="AG501" i="11"/>
  <c r="AH501" i="11"/>
  <c r="AI501" i="11"/>
  <c r="AJ501" i="11"/>
  <c r="AK501" i="11"/>
  <c r="AL501" i="11"/>
  <c r="AG502" i="11"/>
  <c r="AH502" i="11"/>
  <c r="AI502" i="11"/>
  <c r="AJ502" i="11"/>
  <c r="AK502" i="11"/>
  <c r="AL502" i="11"/>
  <c r="AG503" i="11"/>
  <c r="AH503" i="11"/>
  <c r="AI503" i="11"/>
  <c r="AJ503" i="11"/>
  <c r="AK503" i="11"/>
  <c r="AL503" i="11"/>
  <c r="AG504" i="11"/>
  <c r="AH504" i="11"/>
  <c r="AI504" i="11"/>
  <c r="AJ504" i="11"/>
  <c r="AK504" i="11"/>
  <c r="AL504" i="11"/>
  <c r="AG505" i="11"/>
  <c r="AH505" i="11"/>
  <c r="AI505" i="11"/>
  <c r="AK505" i="11"/>
  <c r="AL505" i="11"/>
  <c r="AG506" i="11"/>
  <c r="AH506" i="11"/>
  <c r="AI506" i="11"/>
  <c r="AJ506" i="11"/>
  <c r="AK506" i="11"/>
  <c r="AL506" i="11"/>
  <c r="AG507" i="11"/>
  <c r="AH507" i="11"/>
  <c r="AI507" i="11"/>
  <c r="AJ507" i="11"/>
  <c r="AK507" i="11"/>
  <c r="AL507" i="11"/>
  <c r="AG508" i="11"/>
  <c r="AH508" i="11"/>
  <c r="AI508" i="11"/>
  <c r="AJ508" i="11"/>
  <c r="AK508" i="11"/>
  <c r="AL508" i="11"/>
  <c r="AG509" i="11"/>
  <c r="AH509" i="11"/>
  <c r="AI509" i="11"/>
  <c r="AJ509" i="11"/>
  <c r="AK509" i="11"/>
  <c r="AL509" i="11"/>
  <c r="AG510" i="11"/>
  <c r="AH510" i="11"/>
  <c r="AI510" i="11"/>
  <c r="AJ510" i="11"/>
  <c r="AK510" i="11"/>
  <c r="AL510" i="11"/>
  <c r="AG511" i="11"/>
  <c r="AH511" i="11"/>
  <c r="AI511" i="11"/>
  <c r="AJ511" i="11"/>
  <c r="AK511" i="11"/>
  <c r="AL511" i="11"/>
  <c r="AG512" i="11"/>
  <c r="AH512" i="11"/>
  <c r="AI512" i="11"/>
  <c r="AJ512" i="11"/>
  <c r="AK512" i="11"/>
  <c r="AL512" i="11"/>
  <c r="AG513" i="11"/>
  <c r="AH513" i="11"/>
  <c r="AI513" i="11"/>
  <c r="AJ513" i="11"/>
  <c r="AK513" i="11"/>
  <c r="AL513" i="11"/>
  <c r="AG514" i="11"/>
  <c r="AH514" i="11"/>
  <c r="AI514" i="11"/>
  <c r="AJ514" i="11"/>
  <c r="AK514" i="11"/>
  <c r="AL514" i="11"/>
  <c r="AG515" i="11"/>
  <c r="AH515" i="11"/>
  <c r="AI515" i="11"/>
  <c r="AJ515" i="11"/>
  <c r="AK515" i="11"/>
  <c r="AL515" i="11"/>
  <c r="AG516" i="11"/>
  <c r="AH516" i="11"/>
  <c r="AI516" i="11"/>
  <c r="AJ516" i="11"/>
  <c r="AK516" i="11"/>
  <c r="AL516" i="11"/>
  <c r="AG517" i="11"/>
  <c r="AH517" i="11"/>
  <c r="AI517" i="11"/>
  <c r="AJ517" i="11"/>
  <c r="AK517" i="11"/>
  <c r="AL517" i="11"/>
  <c r="AG518" i="11"/>
  <c r="AH518" i="11"/>
  <c r="AI518" i="11"/>
  <c r="AJ518" i="11"/>
  <c r="AK518" i="11"/>
  <c r="AL518" i="11"/>
  <c r="AG519" i="11"/>
  <c r="AH519" i="11"/>
  <c r="AI519" i="11"/>
  <c r="AJ519" i="11"/>
  <c r="AK519" i="11"/>
  <c r="AL519" i="11"/>
  <c r="AG520" i="11"/>
  <c r="AH520" i="11"/>
  <c r="AI520" i="11"/>
  <c r="AJ520" i="11"/>
  <c r="AK520" i="11"/>
  <c r="AL520" i="11"/>
  <c r="AG521" i="11"/>
  <c r="AH521" i="11"/>
  <c r="AI521" i="11"/>
  <c r="AJ521" i="11"/>
  <c r="AK521" i="11"/>
  <c r="AL521" i="11"/>
  <c r="AG522" i="11"/>
  <c r="AH522" i="11"/>
  <c r="AI522" i="11"/>
  <c r="AJ522" i="11"/>
  <c r="AK522" i="11"/>
  <c r="AL522" i="11"/>
  <c r="AG523" i="11"/>
  <c r="AH523" i="11"/>
  <c r="AI523" i="11"/>
  <c r="AJ523" i="11"/>
  <c r="AK523" i="11"/>
  <c r="AL523" i="11"/>
  <c r="AG524" i="11"/>
  <c r="AH524" i="11"/>
  <c r="AI524" i="11"/>
  <c r="AK524" i="11"/>
  <c r="AL524" i="11"/>
  <c r="AG525" i="11"/>
  <c r="AH525" i="11"/>
  <c r="AI525" i="11"/>
  <c r="AJ525" i="11"/>
  <c r="AK525" i="11"/>
  <c r="AL525" i="11"/>
  <c r="AG526" i="11"/>
  <c r="AH526" i="11"/>
  <c r="AI526" i="11"/>
  <c r="AJ526" i="11"/>
  <c r="AK526" i="11"/>
  <c r="AL526" i="11"/>
  <c r="AG527" i="11"/>
  <c r="AH527" i="11"/>
  <c r="AI527" i="11"/>
  <c r="AK527" i="11"/>
  <c r="AL527" i="11"/>
  <c r="AG528" i="11"/>
  <c r="AH528" i="11"/>
  <c r="AI528" i="11"/>
  <c r="AJ528" i="11"/>
  <c r="AK528" i="11"/>
  <c r="AL528" i="11"/>
  <c r="AG529" i="11"/>
  <c r="AH529" i="11"/>
  <c r="AI529" i="11"/>
  <c r="AK529" i="11"/>
  <c r="AL529" i="11"/>
  <c r="AG530" i="11"/>
  <c r="AH530" i="11"/>
  <c r="AI530" i="11"/>
  <c r="AJ530" i="11"/>
  <c r="AK530" i="11"/>
  <c r="AL530" i="11"/>
  <c r="AG531" i="11"/>
  <c r="AH531" i="11"/>
  <c r="AI531" i="11"/>
  <c r="AK531" i="11"/>
  <c r="AL531" i="11"/>
  <c r="AG532" i="11"/>
  <c r="AH532" i="11"/>
  <c r="AI532" i="11"/>
  <c r="AJ532" i="11"/>
  <c r="AK532" i="11"/>
  <c r="AL532" i="11"/>
  <c r="AG533" i="11"/>
  <c r="AH533" i="11"/>
  <c r="AI533" i="11"/>
  <c r="AJ533" i="11"/>
  <c r="AK533" i="11"/>
  <c r="AL533" i="11"/>
  <c r="AG534" i="11"/>
  <c r="AH534" i="11"/>
  <c r="AI534" i="11"/>
  <c r="AJ534" i="11"/>
  <c r="AK534" i="11"/>
  <c r="AL534" i="11"/>
  <c r="AG535" i="11"/>
  <c r="AH535" i="11"/>
  <c r="AI535" i="11"/>
  <c r="AJ535" i="11"/>
  <c r="AK535" i="11"/>
  <c r="AL535" i="11"/>
  <c r="AG536" i="11"/>
  <c r="AH536" i="11"/>
  <c r="AI536" i="11"/>
  <c r="AJ536" i="11"/>
  <c r="AK536" i="11"/>
  <c r="AL536" i="11"/>
  <c r="AG537" i="11"/>
  <c r="AH537" i="11"/>
  <c r="AI537" i="11"/>
  <c r="AK537" i="11"/>
  <c r="AL537" i="11"/>
  <c r="AG538" i="11"/>
  <c r="AH538" i="11"/>
  <c r="AI538" i="11"/>
  <c r="AJ538" i="11"/>
  <c r="AK538" i="11"/>
  <c r="AL538" i="11"/>
  <c r="AG539" i="11"/>
  <c r="AH539" i="11"/>
  <c r="AI539" i="11"/>
  <c r="AJ539" i="11"/>
  <c r="AK539" i="11"/>
  <c r="AL539" i="11"/>
  <c r="AG540" i="11"/>
  <c r="AH540" i="11"/>
  <c r="AI540" i="11"/>
  <c r="AJ540" i="11"/>
  <c r="AK540" i="11"/>
  <c r="AL540" i="11"/>
  <c r="AG541" i="11"/>
  <c r="AH541" i="11"/>
  <c r="AI541" i="11"/>
  <c r="AJ541" i="11"/>
  <c r="AK541" i="11"/>
  <c r="AL541" i="11"/>
  <c r="AG542" i="11"/>
  <c r="AH542" i="11"/>
  <c r="AI542" i="11"/>
  <c r="AK542" i="11"/>
  <c r="AL542" i="11"/>
  <c r="AG543" i="11"/>
  <c r="AH543" i="11"/>
  <c r="AI543" i="11"/>
  <c r="AJ543" i="11"/>
  <c r="AK543" i="11"/>
  <c r="AL543" i="11"/>
  <c r="AG544" i="11"/>
  <c r="AH544" i="11"/>
  <c r="AI544" i="11"/>
  <c r="AJ544" i="11"/>
  <c r="AK544" i="11"/>
  <c r="AL544" i="11"/>
  <c r="AG545" i="11"/>
  <c r="AH545" i="11"/>
  <c r="AI545" i="11"/>
  <c r="AJ545" i="11"/>
  <c r="AK545" i="11"/>
  <c r="AL545" i="11"/>
  <c r="AG546" i="11"/>
  <c r="AH546" i="11"/>
  <c r="AI546" i="11"/>
  <c r="AJ546" i="11"/>
  <c r="AK546" i="11"/>
  <c r="AL546" i="11"/>
  <c r="AG547" i="11"/>
  <c r="AH547" i="11"/>
  <c r="AI547" i="11"/>
  <c r="AJ547" i="11"/>
  <c r="AK547" i="11"/>
  <c r="AL547" i="11"/>
  <c r="AG548" i="11"/>
  <c r="AH548" i="11"/>
  <c r="AI548" i="11"/>
  <c r="AJ548" i="11"/>
  <c r="AK548" i="11"/>
  <c r="AL548" i="11"/>
  <c r="AG549" i="11"/>
  <c r="AH549" i="11"/>
  <c r="AI549" i="11"/>
  <c r="AK549" i="11"/>
  <c r="AL549" i="11"/>
  <c r="AG550" i="11"/>
  <c r="AH550" i="11"/>
  <c r="AI550" i="11"/>
  <c r="AJ550" i="11"/>
  <c r="AK550" i="11"/>
  <c r="AL550" i="11"/>
  <c r="AG551" i="11"/>
  <c r="AH551" i="11"/>
  <c r="AI551" i="11"/>
  <c r="AJ551" i="11"/>
  <c r="AK551" i="11"/>
  <c r="AL551" i="11"/>
  <c r="AG552" i="11"/>
  <c r="AH552" i="11"/>
  <c r="AI552" i="11"/>
  <c r="AJ552" i="11"/>
  <c r="AK552" i="11"/>
  <c r="AL552" i="11"/>
  <c r="AG553" i="11"/>
  <c r="AH553" i="11"/>
  <c r="AI553" i="11"/>
  <c r="AJ553" i="11"/>
  <c r="AK553" i="11"/>
  <c r="AL553" i="11"/>
  <c r="AG554" i="11"/>
  <c r="AH554" i="11"/>
  <c r="AI554" i="11"/>
  <c r="AJ554" i="11"/>
  <c r="AK554" i="11"/>
  <c r="AL554" i="11"/>
  <c r="AG555" i="11"/>
  <c r="AH555" i="11"/>
  <c r="AI555" i="11"/>
  <c r="AJ555" i="11"/>
  <c r="AK555" i="11"/>
  <c r="AL555" i="11"/>
  <c r="AG556" i="11"/>
  <c r="AH556" i="11"/>
  <c r="AI556" i="11"/>
  <c r="AJ556" i="11"/>
  <c r="AK556" i="11"/>
  <c r="AL556" i="11"/>
  <c r="AG557" i="11"/>
  <c r="AH557" i="11"/>
  <c r="AI557" i="11"/>
  <c r="AJ557" i="11"/>
  <c r="AK557" i="11"/>
  <c r="AL557" i="11"/>
  <c r="AG558" i="11"/>
  <c r="AH558" i="11"/>
  <c r="AI558" i="11"/>
  <c r="AJ558" i="11"/>
  <c r="AK558" i="11"/>
  <c r="AL558" i="11"/>
  <c r="AG559" i="11"/>
  <c r="AH559" i="11"/>
  <c r="AI559" i="11"/>
  <c r="AJ559" i="11"/>
  <c r="AK559" i="11"/>
  <c r="AL559" i="11"/>
  <c r="AG560" i="11"/>
  <c r="AH560" i="11"/>
  <c r="AI560" i="11"/>
  <c r="AJ560" i="11"/>
  <c r="AK560" i="11"/>
  <c r="AL560" i="11"/>
  <c r="AG561" i="11"/>
  <c r="AH561" i="11"/>
  <c r="AI561" i="11"/>
  <c r="AJ561" i="11"/>
  <c r="AK561" i="11"/>
  <c r="AL561" i="11"/>
  <c r="AG562" i="11"/>
  <c r="AH562" i="11"/>
  <c r="AI562" i="11"/>
  <c r="AK562" i="11"/>
  <c r="AL562" i="11"/>
  <c r="AG563" i="11"/>
  <c r="AH563" i="11"/>
  <c r="AI563" i="11"/>
  <c r="AJ563" i="11"/>
  <c r="AK563" i="11"/>
  <c r="AL563" i="11"/>
  <c r="AG564" i="11"/>
  <c r="AH564" i="11"/>
  <c r="AI564" i="11"/>
  <c r="AJ564" i="11"/>
  <c r="AK564" i="11"/>
  <c r="AL564" i="11"/>
  <c r="AG565" i="11"/>
  <c r="AH565" i="11"/>
  <c r="AI565" i="11"/>
  <c r="AJ565" i="11"/>
  <c r="AK565" i="11"/>
  <c r="AL565" i="11"/>
  <c r="AG566" i="11"/>
  <c r="AH566" i="11"/>
  <c r="AI566" i="11"/>
  <c r="AJ566" i="11"/>
  <c r="AK566" i="11"/>
  <c r="AL566" i="11"/>
  <c r="AG567" i="11"/>
  <c r="AH567" i="11"/>
  <c r="AI567" i="11"/>
  <c r="AJ567" i="11"/>
  <c r="AK567" i="11"/>
  <c r="AL567" i="11"/>
  <c r="AG568" i="11"/>
  <c r="AH568" i="11"/>
  <c r="AI568" i="11"/>
  <c r="AK568" i="11"/>
  <c r="AL568" i="11"/>
  <c r="AG569" i="11"/>
  <c r="AH569" i="11"/>
  <c r="AI569" i="11"/>
  <c r="AJ569" i="11"/>
  <c r="AK569" i="11"/>
  <c r="AL569" i="11"/>
  <c r="AG570" i="11"/>
  <c r="AH570" i="11"/>
  <c r="AI570" i="11"/>
  <c r="AJ570" i="11"/>
  <c r="AK570" i="11"/>
  <c r="AL570" i="11"/>
  <c r="AG571" i="11"/>
  <c r="AH571" i="11"/>
  <c r="AI571" i="11"/>
  <c r="AJ571" i="11"/>
  <c r="AK571" i="11"/>
  <c r="AL571" i="11"/>
  <c r="AG572" i="11"/>
  <c r="AH572" i="11"/>
  <c r="AI572" i="11"/>
  <c r="AJ572" i="11"/>
  <c r="AK572" i="11"/>
  <c r="AL572" i="11"/>
  <c r="AG573" i="11"/>
  <c r="AH573" i="11"/>
  <c r="AI573" i="11"/>
  <c r="AJ573" i="11"/>
  <c r="AK573" i="11"/>
  <c r="AL573" i="11"/>
  <c r="AG574" i="11"/>
  <c r="AH574" i="11"/>
  <c r="AI574" i="11"/>
  <c r="AJ574" i="11"/>
  <c r="AK574" i="11"/>
  <c r="AL574" i="11"/>
  <c r="AG575" i="11"/>
  <c r="AH575" i="11"/>
  <c r="AI575" i="11"/>
  <c r="AJ575" i="11"/>
  <c r="AK575" i="11"/>
  <c r="AL575" i="11"/>
  <c r="AG576" i="11"/>
  <c r="AH576" i="11"/>
  <c r="AI576" i="11"/>
  <c r="AJ576" i="11"/>
  <c r="AK576" i="11"/>
  <c r="AL576" i="11"/>
  <c r="AG577" i="11"/>
  <c r="AH577" i="11"/>
  <c r="AI577" i="11"/>
  <c r="AJ577" i="11"/>
  <c r="AK577" i="11"/>
  <c r="AL577" i="11"/>
  <c r="AG578" i="11"/>
  <c r="AH578" i="11"/>
  <c r="AI578" i="11"/>
  <c r="AJ578" i="11"/>
  <c r="AK578" i="11"/>
  <c r="AL578" i="11"/>
  <c r="AG579" i="11"/>
  <c r="AH579" i="11"/>
  <c r="AI579" i="11"/>
  <c r="AJ579" i="11" s="1"/>
  <c r="AK579" i="11"/>
  <c r="AL579" i="11"/>
  <c r="AG580" i="11"/>
  <c r="AH580" i="11"/>
  <c r="AI580" i="11"/>
  <c r="AJ580" i="11"/>
  <c r="AK580" i="11"/>
  <c r="AL580" i="11"/>
  <c r="AG581" i="11"/>
  <c r="AH581" i="11"/>
  <c r="AI581" i="11"/>
  <c r="AJ581" i="11"/>
  <c r="AK581" i="11"/>
  <c r="AL581" i="11"/>
  <c r="AG582" i="11"/>
  <c r="AH582" i="11"/>
  <c r="AI582" i="11"/>
  <c r="AJ582" i="11"/>
  <c r="AK582" i="11"/>
  <c r="AL582" i="11"/>
  <c r="AG583" i="11"/>
  <c r="AH583" i="11"/>
  <c r="AI583" i="11"/>
  <c r="AJ583" i="11"/>
  <c r="AK583" i="11"/>
  <c r="AL583" i="11"/>
  <c r="AG584" i="11"/>
  <c r="AH584" i="11"/>
  <c r="AI584" i="11"/>
  <c r="AJ584" i="11"/>
  <c r="AK584" i="11"/>
  <c r="AL584" i="11"/>
  <c r="AG585" i="11"/>
  <c r="AH585" i="11"/>
  <c r="AI585" i="11"/>
  <c r="AK585" i="11"/>
  <c r="AL585" i="11"/>
  <c r="AG586" i="11"/>
  <c r="AH586" i="11"/>
  <c r="AI586" i="11"/>
  <c r="AJ586" i="11"/>
  <c r="AK586" i="11"/>
  <c r="AL586" i="11"/>
  <c r="AG587" i="11"/>
  <c r="AH587" i="11"/>
  <c r="AI587" i="11"/>
  <c r="AJ587" i="11"/>
  <c r="AK587" i="11"/>
  <c r="AL587" i="11"/>
  <c r="AG588" i="11"/>
  <c r="AH588" i="11"/>
  <c r="AI588" i="11"/>
  <c r="AJ588" i="11"/>
  <c r="AK588" i="11"/>
  <c r="AL588" i="11"/>
  <c r="AG589" i="11"/>
  <c r="AH589" i="11"/>
  <c r="AI589" i="11"/>
  <c r="AJ589" i="11"/>
  <c r="AK589" i="11"/>
  <c r="AL589" i="11"/>
  <c r="AG590" i="11"/>
  <c r="AH590" i="11"/>
  <c r="AI590" i="11"/>
  <c r="AJ590" i="11"/>
  <c r="AK590" i="11"/>
  <c r="AL590" i="11"/>
  <c r="AG591" i="11"/>
  <c r="AH591" i="11"/>
  <c r="AI591" i="11"/>
  <c r="AJ591" i="11"/>
  <c r="AK591" i="11"/>
  <c r="AL591" i="11"/>
  <c r="AG592" i="11"/>
  <c r="AH592" i="11"/>
  <c r="AI592" i="11"/>
  <c r="AK592" i="11"/>
  <c r="AL592" i="11"/>
  <c r="AG593" i="11"/>
  <c r="AH593" i="11"/>
  <c r="AI593" i="11"/>
  <c r="AJ593" i="11"/>
  <c r="AK593" i="11"/>
  <c r="AL593" i="11"/>
  <c r="AG594" i="11"/>
  <c r="AH594" i="11"/>
  <c r="AJ594" i="11" s="1"/>
  <c r="AI594" i="11"/>
  <c r="AK594" i="11"/>
  <c r="AL594" i="11"/>
  <c r="AG595" i="11"/>
  <c r="AH595" i="11"/>
  <c r="AI595" i="11"/>
  <c r="AJ595" i="11"/>
  <c r="AK595" i="11"/>
  <c r="AL595" i="11"/>
  <c r="AG596" i="11"/>
  <c r="AH596" i="11"/>
  <c r="AI596" i="11"/>
  <c r="AJ596" i="11"/>
  <c r="AK596" i="11"/>
  <c r="AL596" i="11"/>
  <c r="AG597" i="11"/>
  <c r="AH597" i="11"/>
  <c r="AI597" i="11"/>
  <c r="AJ597" i="11" s="1"/>
  <c r="AK597" i="11"/>
  <c r="AL597" i="11"/>
  <c r="AG598" i="11"/>
  <c r="AH598" i="11"/>
  <c r="AI598" i="11"/>
  <c r="AJ598" i="11"/>
  <c r="AK598" i="11"/>
  <c r="AL598" i="11"/>
  <c r="AG599" i="11"/>
  <c r="AH599" i="11"/>
  <c r="AI599" i="11"/>
  <c r="AJ599" i="11"/>
  <c r="AK599" i="11"/>
  <c r="AL599" i="11"/>
  <c r="AG600" i="11"/>
  <c r="AH600" i="11"/>
  <c r="AI600" i="11"/>
  <c r="AJ600" i="11"/>
  <c r="AK600" i="11"/>
  <c r="AL600" i="11"/>
  <c r="AG601" i="11"/>
  <c r="AH601" i="11"/>
  <c r="AI601" i="11"/>
  <c r="AJ601" i="11"/>
  <c r="AK601" i="11"/>
  <c r="AL601" i="11"/>
  <c r="AG602" i="11"/>
  <c r="AH602" i="11"/>
  <c r="AI602" i="11"/>
  <c r="AK602" i="11"/>
  <c r="AL602" i="11"/>
  <c r="AG603" i="11"/>
  <c r="AH603" i="11"/>
  <c r="AI603" i="11"/>
  <c r="AJ603" i="11"/>
  <c r="AK603" i="11"/>
  <c r="AL603" i="11"/>
  <c r="AG604" i="11"/>
  <c r="AH604" i="11"/>
  <c r="AI604" i="11"/>
  <c r="AJ604" i="11"/>
  <c r="AK604" i="11"/>
  <c r="AL604" i="11"/>
  <c r="AG605" i="11"/>
  <c r="AH605" i="11"/>
  <c r="AI605" i="11"/>
  <c r="AJ605" i="11"/>
  <c r="AK605" i="11"/>
  <c r="AL605" i="11"/>
  <c r="AG606" i="11"/>
  <c r="AH606" i="11"/>
  <c r="AI606" i="11"/>
  <c r="AJ606" i="11"/>
  <c r="AK606" i="11"/>
  <c r="AL606" i="11"/>
  <c r="AG607" i="11"/>
  <c r="AH607" i="11"/>
  <c r="AI607" i="11"/>
  <c r="AJ607" i="11"/>
  <c r="AK607" i="11"/>
  <c r="AL607" i="11"/>
  <c r="AG608" i="11"/>
  <c r="AH608" i="11"/>
  <c r="AI608" i="11"/>
  <c r="AJ608" i="11"/>
  <c r="AK608" i="11"/>
  <c r="AL608" i="11"/>
  <c r="AG609" i="11"/>
  <c r="AH609" i="11"/>
  <c r="AI609" i="11"/>
  <c r="AJ609" i="11"/>
  <c r="AK609" i="11"/>
  <c r="AL609" i="11"/>
  <c r="AG610" i="11"/>
  <c r="AH610" i="11"/>
  <c r="AI610" i="11"/>
  <c r="AJ610" i="11"/>
  <c r="AK610" i="11"/>
  <c r="AL610" i="11"/>
  <c r="AG611" i="11"/>
  <c r="AH611" i="11"/>
  <c r="AI611" i="11"/>
  <c r="AK611" i="11"/>
  <c r="AL611" i="11"/>
  <c r="AG612" i="11"/>
  <c r="AH612" i="11"/>
  <c r="AI612" i="11"/>
  <c r="AJ612" i="11"/>
  <c r="AK612" i="11"/>
  <c r="AL612" i="11"/>
  <c r="AG613" i="11"/>
  <c r="AH613" i="11"/>
  <c r="AI613" i="11"/>
  <c r="AJ613" i="11"/>
  <c r="AK613" i="11"/>
  <c r="AL613" i="11"/>
  <c r="AG614" i="11"/>
  <c r="AH614" i="11"/>
  <c r="AI614" i="11"/>
  <c r="AJ614" i="11"/>
  <c r="AK614" i="11"/>
  <c r="AL614" i="11"/>
  <c r="AG615" i="11"/>
  <c r="AH615" i="11"/>
  <c r="AI615" i="11"/>
  <c r="AJ615" i="11"/>
  <c r="AK615" i="11"/>
  <c r="AL615" i="11"/>
  <c r="AG616" i="11"/>
  <c r="AH616" i="11"/>
  <c r="AI616" i="11"/>
  <c r="AJ616" i="11"/>
  <c r="AK616" i="11"/>
  <c r="AL616" i="11"/>
  <c r="AG617" i="11"/>
  <c r="AH617" i="11"/>
  <c r="AI617" i="11"/>
  <c r="AJ617" i="11"/>
  <c r="AK617" i="11"/>
  <c r="AL617" i="11"/>
  <c r="AG618" i="11"/>
  <c r="AH618" i="11"/>
  <c r="AI618" i="11"/>
  <c r="AJ618" i="11"/>
  <c r="AK618" i="11"/>
  <c r="AL618" i="11"/>
  <c r="AG619" i="11"/>
  <c r="AH619" i="11"/>
  <c r="AI619" i="11"/>
  <c r="AJ619" i="11"/>
  <c r="AK619" i="11"/>
  <c r="AL619" i="11"/>
  <c r="AG620" i="11"/>
  <c r="AH620" i="11"/>
  <c r="AI620" i="11"/>
  <c r="AJ620" i="11"/>
  <c r="AK620" i="11"/>
  <c r="AL620" i="11"/>
  <c r="AG621" i="11"/>
  <c r="AH621" i="11"/>
  <c r="AI621" i="11"/>
  <c r="AJ621" i="11"/>
  <c r="AK621" i="11"/>
  <c r="AL621" i="11"/>
  <c r="AG622" i="11"/>
  <c r="AH622" i="11"/>
  <c r="AI622" i="11"/>
  <c r="AJ622" i="11"/>
  <c r="AK622" i="11"/>
  <c r="AL622" i="11"/>
  <c r="AG623" i="11"/>
  <c r="AH623" i="11"/>
  <c r="AI623" i="11"/>
  <c r="AJ623" i="11"/>
  <c r="AK623" i="11"/>
  <c r="AL623" i="11"/>
  <c r="AG624" i="11"/>
  <c r="AH624" i="11"/>
  <c r="AI624" i="11"/>
  <c r="AJ624" i="11"/>
  <c r="AK624" i="11"/>
  <c r="AL624" i="11"/>
  <c r="AG625" i="11"/>
  <c r="AH625" i="11"/>
  <c r="AI625" i="11"/>
  <c r="AJ625" i="11"/>
  <c r="AK625" i="11"/>
  <c r="AL625" i="11"/>
  <c r="AG626" i="11"/>
  <c r="AH626" i="11"/>
  <c r="AI626" i="11"/>
  <c r="AJ626" i="11"/>
  <c r="AK626" i="11"/>
  <c r="AL626" i="11"/>
  <c r="AG627" i="11"/>
  <c r="AH627" i="11"/>
  <c r="AI627" i="11"/>
  <c r="AJ627" i="11"/>
  <c r="AK627" i="11"/>
  <c r="AL627" i="11"/>
  <c r="AG628" i="11"/>
  <c r="AH628" i="11"/>
  <c r="AJ628" i="11" s="1"/>
  <c r="AI628" i="11"/>
  <c r="AK628" i="11"/>
  <c r="AL628" i="11"/>
  <c r="AG629" i="11"/>
  <c r="AH629" i="11"/>
  <c r="AI629" i="11"/>
  <c r="AJ629" i="11"/>
  <c r="AK629" i="11"/>
  <c r="AL629" i="11"/>
  <c r="AG630" i="11"/>
  <c r="AH630" i="11"/>
  <c r="AI630" i="11"/>
  <c r="AJ630" i="11"/>
  <c r="AK630" i="11"/>
  <c r="AL630" i="11"/>
  <c r="AG631" i="11"/>
  <c r="AH631" i="11"/>
  <c r="AI631" i="11"/>
  <c r="AJ631" i="11"/>
  <c r="AK631" i="11"/>
  <c r="AL631" i="11"/>
  <c r="AG632" i="11"/>
  <c r="AH632" i="11"/>
  <c r="AI632" i="11"/>
  <c r="AJ632" i="11"/>
  <c r="AK632" i="11"/>
  <c r="AL632" i="11"/>
  <c r="AG633" i="11"/>
  <c r="AH633" i="11"/>
  <c r="AI633" i="11"/>
  <c r="AJ633" i="11"/>
  <c r="AK633" i="11"/>
  <c r="AL633" i="11"/>
  <c r="AG634" i="11"/>
  <c r="AH634" i="11"/>
  <c r="AI634" i="11"/>
  <c r="AJ634" i="11"/>
  <c r="AK634" i="11"/>
  <c r="AL634" i="11"/>
  <c r="AG635" i="11"/>
  <c r="AH635" i="11"/>
  <c r="AI635" i="11"/>
  <c r="AJ635" i="11"/>
  <c r="AK635" i="11"/>
  <c r="AL635" i="11"/>
  <c r="AG636" i="11"/>
  <c r="AH636" i="11"/>
  <c r="AI636" i="11"/>
  <c r="AJ636" i="11"/>
  <c r="AK636" i="11"/>
  <c r="AL636" i="11"/>
  <c r="AG637" i="11"/>
  <c r="AH637" i="11"/>
  <c r="AI637" i="11"/>
  <c r="AJ637" i="11"/>
  <c r="AK637" i="11"/>
  <c r="AL637" i="11"/>
  <c r="AG638" i="11"/>
  <c r="AH638" i="11"/>
  <c r="AI638" i="11"/>
  <c r="AK638" i="11"/>
  <c r="AL638" i="11"/>
  <c r="AG639" i="11"/>
  <c r="AH639" i="11"/>
  <c r="AI639" i="11"/>
  <c r="AJ639" i="11"/>
  <c r="AK639" i="11"/>
  <c r="AL639" i="11"/>
  <c r="AG640" i="11"/>
  <c r="AH640" i="11"/>
  <c r="AJ640" i="11" s="1"/>
  <c r="AI640" i="11"/>
  <c r="AK640" i="11"/>
  <c r="AL640" i="11"/>
  <c r="AG641" i="11"/>
  <c r="AH641" i="11"/>
  <c r="AI641" i="11"/>
  <c r="AJ641" i="11"/>
  <c r="AK641" i="11"/>
  <c r="AL641" i="11"/>
  <c r="AG642" i="11"/>
  <c r="AH642" i="11"/>
  <c r="AI642" i="11"/>
  <c r="AJ642" i="11"/>
  <c r="AK642" i="11"/>
  <c r="AL642" i="11"/>
  <c r="AG643" i="11"/>
  <c r="AH643" i="11"/>
  <c r="AI643" i="11"/>
  <c r="AJ643" i="11"/>
  <c r="AK643" i="11"/>
  <c r="AL643" i="11"/>
  <c r="AG644" i="11"/>
  <c r="AH644" i="11"/>
  <c r="AI644" i="11"/>
  <c r="AJ644" i="11"/>
  <c r="AK644" i="11"/>
  <c r="AL644" i="11"/>
  <c r="AG645" i="11"/>
  <c r="AH645" i="11"/>
  <c r="AI645" i="11"/>
  <c r="AJ645" i="11"/>
  <c r="AK645" i="11"/>
  <c r="AL645" i="11"/>
  <c r="AG646" i="11"/>
  <c r="AH646" i="11"/>
  <c r="AI646" i="11"/>
  <c r="AJ646" i="11"/>
  <c r="AK646" i="11"/>
  <c r="AL646" i="11"/>
  <c r="AG647" i="11"/>
  <c r="AH647" i="11"/>
  <c r="AI647" i="11"/>
  <c r="AJ647" i="11"/>
  <c r="AK647" i="11"/>
  <c r="AL647" i="11"/>
  <c r="AG648" i="11"/>
  <c r="AH648" i="11"/>
  <c r="AI648" i="11"/>
  <c r="AJ648" i="11"/>
  <c r="AK648" i="11"/>
  <c r="AL648" i="11"/>
  <c r="AG649" i="11"/>
  <c r="AH649" i="11"/>
  <c r="AI649" i="11"/>
  <c r="AJ649" i="11"/>
  <c r="AK649" i="11"/>
  <c r="AL649" i="11"/>
  <c r="AG650" i="11"/>
  <c r="AH650" i="11"/>
  <c r="AI650" i="11"/>
  <c r="AJ650" i="11"/>
  <c r="AK650" i="11"/>
  <c r="AL650" i="11"/>
  <c r="AG651" i="11"/>
  <c r="AH651" i="11"/>
  <c r="AI651" i="11"/>
  <c r="AK651" i="11"/>
  <c r="AL651" i="11"/>
  <c r="AG652" i="11"/>
  <c r="AH652" i="11"/>
  <c r="AI652" i="11"/>
  <c r="AJ652" i="11"/>
  <c r="AK652" i="11"/>
  <c r="AL652" i="11"/>
  <c r="AG653" i="11"/>
  <c r="AK653" i="11"/>
  <c r="AL653" i="11"/>
  <c r="AG654" i="11"/>
  <c r="AH654" i="11"/>
  <c r="AI654" i="11"/>
  <c r="AJ654" i="11"/>
  <c r="AK654" i="11"/>
  <c r="AL654" i="11"/>
  <c r="AG655" i="11"/>
  <c r="AH655" i="11"/>
  <c r="AI655" i="11"/>
  <c r="AJ655" i="11" s="1"/>
  <c r="AK655" i="11"/>
  <c r="AL655" i="11"/>
  <c r="AG656" i="11"/>
  <c r="AH656" i="11"/>
  <c r="AI656" i="11"/>
  <c r="AJ656" i="11"/>
  <c r="AK656" i="11"/>
  <c r="AL656" i="11"/>
  <c r="AG657" i="11"/>
  <c r="AH657" i="11"/>
  <c r="AI657" i="11"/>
  <c r="AK657" i="11"/>
  <c r="AL657" i="11"/>
  <c r="AG658" i="11"/>
  <c r="AH658" i="11"/>
  <c r="AI658" i="11"/>
  <c r="AJ658" i="11"/>
  <c r="AK658" i="11"/>
  <c r="AL658" i="11"/>
  <c r="AG659" i="11"/>
  <c r="AH659" i="11"/>
  <c r="AI659" i="11"/>
  <c r="AK659" i="11"/>
  <c r="AL659" i="11"/>
  <c r="AG660" i="11"/>
  <c r="AH660" i="11"/>
  <c r="AI660" i="11"/>
  <c r="AJ660" i="11"/>
  <c r="AK660" i="11"/>
  <c r="AL660" i="11"/>
  <c r="AG661" i="11"/>
  <c r="AH661" i="11"/>
  <c r="AI661" i="11"/>
  <c r="AJ661" i="11"/>
  <c r="AK661" i="11"/>
  <c r="AL661" i="11"/>
  <c r="AG662" i="11"/>
  <c r="AH662" i="11"/>
  <c r="AI662" i="11"/>
  <c r="AJ662" i="11"/>
  <c r="AK662" i="11"/>
  <c r="AL662" i="11"/>
  <c r="AG663" i="11"/>
  <c r="AH663" i="11"/>
  <c r="AI663" i="11"/>
  <c r="AJ663" i="11"/>
  <c r="AK663" i="11"/>
  <c r="AL663" i="11"/>
  <c r="AG664" i="11"/>
  <c r="AH664" i="11"/>
  <c r="AI664" i="11"/>
  <c r="AJ664" i="11"/>
  <c r="AK664" i="11"/>
  <c r="AL664" i="11"/>
  <c r="AG665" i="11"/>
  <c r="AH665" i="11"/>
  <c r="AI665" i="11"/>
  <c r="AJ665" i="11"/>
  <c r="AK665" i="11"/>
  <c r="AL665" i="11"/>
  <c r="AG666" i="11"/>
  <c r="AH666" i="11"/>
  <c r="AI666" i="11"/>
  <c r="AJ666" i="11"/>
  <c r="AK666" i="11"/>
  <c r="AL666" i="11"/>
  <c r="AG667" i="11"/>
  <c r="AH667" i="11"/>
  <c r="AI667" i="11"/>
  <c r="AJ667" i="11"/>
  <c r="AK667" i="11"/>
  <c r="AL667" i="11"/>
  <c r="AG668" i="11"/>
  <c r="AH668" i="11"/>
  <c r="AJ668" i="11" s="1"/>
  <c r="AI668" i="11"/>
  <c r="AK668" i="11"/>
  <c r="AL668" i="11"/>
  <c r="AG669" i="11"/>
  <c r="AH669" i="11"/>
  <c r="AI669" i="11"/>
  <c r="AJ669" i="11"/>
  <c r="AK669" i="11"/>
  <c r="AL669" i="11"/>
  <c r="AG670" i="11"/>
  <c r="AH670" i="11"/>
  <c r="AI670" i="11"/>
  <c r="AJ670" i="11"/>
  <c r="AK670" i="11"/>
  <c r="AL670" i="11"/>
  <c r="AG671" i="11"/>
  <c r="AH671" i="11"/>
  <c r="AI671" i="11"/>
  <c r="AJ671" i="11"/>
  <c r="AK671" i="11"/>
  <c r="AL671" i="11"/>
  <c r="AG672" i="11"/>
  <c r="AH672" i="11"/>
  <c r="AI672" i="11"/>
  <c r="AJ672" i="11"/>
  <c r="AK672" i="11"/>
  <c r="AL672" i="11"/>
  <c r="AG673" i="11"/>
  <c r="AH673" i="11"/>
  <c r="AI673" i="11"/>
  <c r="AJ673" i="11"/>
  <c r="AK673" i="11"/>
  <c r="AL673" i="11"/>
  <c r="AG674" i="11"/>
  <c r="AH674" i="11"/>
  <c r="AI674" i="11"/>
  <c r="AK674" i="11"/>
  <c r="AL674" i="11"/>
  <c r="AG675" i="11"/>
  <c r="AH675" i="11"/>
  <c r="AI675" i="11"/>
  <c r="AJ675" i="11"/>
  <c r="AK675" i="11"/>
  <c r="AL675" i="11"/>
  <c r="AG676" i="11"/>
  <c r="AH676" i="11"/>
  <c r="AI676" i="11"/>
  <c r="AJ676" i="11"/>
  <c r="AK676" i="11"/>
  <c r="AL676" i="11"/>
  <c r="AG677" i="11"/>
  <c r="AH677" i="11"/>
  <c r="AI677" i="11"/>
  <c r="AK677" i="11"/>
  <c r="AL677" i="11"/>
  <c r="AG678" i="11"/>
  <c r="AH678" i="11"/>
  <c r="AI678" i="11"/>
  <c r="AJ678" i="11"/>
  <c r="AK678" i="11"/>
  <c r="AL678" i="11"/>
  <c r="AG679" i="11"/>
  <c r="AH679" i="11"/>
  <c r="AI679" i="11"/>
  <c r="AK679" i="11"/>
  <c r="AL679" i="11"/>
  <c r="AG680" i="11"/>
  <c r="AH680" i="11"/>
  <c r="AI680" i="11"/>
  <c r="AJ680" i="11"/>
  <c r="AK680" i="11"/>
  <c r="AL680" i="11"/>
  <c r="AG681" i="11"/>
  <c r="AH681" i="11"/>
  <c r="AI681" i="11"/>
  <c r="AJ681" i="11"/>
  <c r="AK681" i="11"/>
  <c r="AL681" i="11"/>
  <c r="AG682" i="11"/>
  <c r="AH682" i="11"/>
  <c r="AI682" i="11"/>
  <c r="AJ682" i="11"/>
  <c r="AK682" i="11"/>
  <c r="AL682" i="11"/>
  <c r="AG683" i="11"/>
  <c r="AH683" i="11"/>
  <c r="AJ683" i="11" s="1"/>
  <c r="AI683" i="11"/>
  <c r="AK683" i="11"/>
  <c r="AL683" i="11"/>
  <c r="AG684" i="11"/>
  <c r="AH684" i="11"/>
  <c r="AI684" i="11"/>
  <c r="AJ684" i="11"/>
  <c r="AK684" i="11"/>
  <c r="AL684" i="11"/>
  <c r="AG685" i="11"/>
  <c r="AH685" i="11"/>
  <c r="AI685" i="11"/>
  <c r="AJ685" i="11"/>
  <c r="AK685" i="11"/>
  <c r="AL685" i="11"/>
  <c r="AG686" i="11"/>
  <c r="AH686" i="11"/>
  <c r="AI686" i="11"/>
  <c r="AJ686" i="11"/>
  <c r="AK686" i="11"/>
  <c r="AL686" i="11"/>
  <c r="AG687" i="11"/>
  <c r="AH687" i="11"/>
  <c r="AI687" i="11"/>
  <c r="AK687" i="11"/>
  <c r="AL687" i="11"/>
  <c r="AG688" i="11"/>
  <c r="AH688" i="11"/>
  <c r="AI688" i="11"/>
  <c r="AJ688" i="11"/>
  <c r="AK688" i="11"/>
  <c r="AL688" i="11"/>
  <c r="AG689" i="11"/>
  <c r="AH689" i="11"/>
  <c r="AI689" i="11"/>
  <c r="AJ689" i="11"/>
  <c r="AK689" i="11"/>
  <c r="AL689" i="11"/>
  <c r="AG690" i="11"/>
  <c r="AH690" i="11"/>
  <c r="AI690" i="11"/>
  <c r="AJ690" i="11"/>
  <c r="AK690" i="11"/>
  <c r="AL690" i="11"/>
  <c r="AG691" i="11"/>
  <c r="AH691" i="11"/>
  <c r="AI691" i="11"/>
  <c r="AJ691" i="11"/>
  <c r="AK691" i="11"/>
  <c r="AL691" i="11"/>
  <c r="AG692" i="11"/>
  <c r="AH692" i="11"/>
  <c r="AI692" i="11"/>
  <c r="AJ692" i="11"/>
  <c r="AK692" i="11"/>
  <c r="AL692" i="11"/>
  <c r="AG693" i="11"/>
  <c r="AH693" i="11"/>
  <c r="AI693" i="11"/>
  <c r="AK693" i="11"/>
  <c r="AL693" i="11"/>
  <c r="AG694" i="11"/>
  <c r="AH694" i="11"/>
  <c r="AI694" i="11"/>
  <c r="AJ694" i="11"/>
  <c r="AK694" i="11"/>
  <c r="AL694" i="11"/>
  <c r="AG695" i="11"/>
  <c r="AH695" i="11"/>
  <c r="AI695" i="11"/>
  <c r="AJ695" i="11"/>
  <c r="AK695" i="11"/>
  <c r="AL695" i="11"/>
  <c r="AG696" i="11"/>
  <c r="AH696" i="11"/>
  <c r="AI696" i="11"/>
  <c r="AJ696" i="11"/>
  <c r="AK696" i="11"/>
  <c r="AL696" i="11"/>
  <c r="AG697" i="11"/>
  <c r="AH697" i="11"/>
  <c r="AI697" i="11"/>
  <c r="AJ697" i="11"/>
  <c r="AK697" i="11"/>
  <c r="AL697" i="11"/>
  <c r="AG698" i="11"/>
  <c r="AH698" i="11"/>
  <c r="AI698" i="11"/>
  <c r="AJ698" i="11"/>
  <c r="AK698" i="11"/>
  <c r="AL698" i="11"/>
  <c r="AG699" i="11"/>
  <c r="AH699" i="11"/>
  <c r="AI699" i="11"/>
  <c r="AJ699" i="11"/>
  <c r="AK699" i="11"/>
  <c r="AL699" i="11"/>
  <c r="AG700" i="11"/>
  <c r="AH700" i="11"/>
  <c r="AI700" i="11"/>
  <c r="AJ700" i="11"/>
  <c r="AK700" i="11"/>
  <c r="AL700" i="11"/>
  <c r="AG701" i="11"/>
  <c r="AH701" i="11"/>
  <c r="AI701" i="11"/>
  <c r="AJ701" i="11" s="1"/>
  <c r="AK701" i="11"/>
  <c r="AL701" i="11"/>
  <c r="AG702" i="11"/>
  <c r="AH702" i="11"/>
  <c r="AI702" i="11"/>
  <c r="AJ702" i="11"/>
  <c r="AK702" i="11"/>
  <c r="AL702" i="11"/>
  <c r="AG703" i="11"/>
  <c r="AH703" i="11"/>
  <c r="AI703" i="11"/>
  <c r="AJ703" i="11"/>
  <c r="AK703" i="11"/>
  <c r="AL703" i="11"/>
  <c r="AG704" i="11"/>
  <c r="AH704" i="11"/>
  <c r="AI704" i="11"/>
  <c r="AJ704" i="11"/>
  <c r="AK704" i="11"/>
  <c r="AL704" i="11"/>
  <c r="AG705" i="11"/>
  <c r="AH705" i="11"/>
  <c r="AI705" i="11"/>
  <c r="AJ705" i="11"/>
  <c r="AK705" i="11"/>
  <c r="AL705" i="11"/>
  <c r="AG706" i="11"/>
  <c r="AH706" i="11"/>
  <c r="AI706" i="11"/>
  <c r="AJ706" i="11"/>
  <c r="AK706" i="11"/>
  <c r="AL706" i="11"/>
  <c r="AG707" i="11"/>
  <c r="AH707" i="11"/>
  <c r="AI707" i="11"/>
  <c r="AJ707" i="11"/>
  <c r="AK707" i="11"/>
  <c r="AL707" i="11"/>
  <c r="AG708" i="11"/>
  <c r="AH708" i="11"/>
  <c r="AJ708" i="11" s="1"/>
  <c r="AI708" i="11"/>
  <c r="AK708" i="11"/>
  <c r="AL708" i="11"/>
  <c r="AG709" i="11"/>
  <c r="AH709" i="11"/>
  <c r="AI709" i="11"/>
  <c r="AJ709" i="11"/>
  <c r="AK709" i="11"/>
  <c r="AL709" i="11"/>
  <c r="AG710" i="11"/>
  <c r="AH710" i="11"/>
  <c r="AI710" i="11"/>
  <c r="AJ710" i="11"/>
  <c r="AK710" i="11"/>
  <c r="AL710" i="11"/>
  <c r="AG711" i="11"/>
  <c r="AH711" i="11"/>
  <c r="AI711" i="11"/>
  <c r="AJ711" i="11"/>
  <c r="AK711" i="11"/>
  <c r="AL711" i="11"/>
  <c r="AG712" i="11"/>
  <c r="AH712" i="11"/>
  <c r="AI712" i="11"/>
  <c r="AJ712" i="11"/>
  <c r="AK712" i="11"/>
  <c r="AL712" i="11"/>
  <c r="AG713" i="11"/>
  <c r="AH713" i="11"/>
  <c r="AI713" i="11"/>
  <c r="AJ713" i="11"/>
  <c r="AK713" i="11"/>
  <c r="AL713" i="11"/>
  <c r="AG714" i="11"/>
  <c r="AH714" i="11"/>
  <c r="AJ714" i="11" s="1"/>
  <c r="AI714" i="11"/>
  <c r="AK714" i="11"/>
  <c r="AL714" i="11"/>
  <c r="AG715" i="11"/>
  <c r="AH715" i="11"/>
  <c r="AI715" i="11"/>
  <c r="AJ715" i="11"/>
  <c r="AK715" i="11"/>
  <c r="AL715" i="11"/>
  <c r="AG716" i="11"/>
  <c r="AH716" i="11"/>
  <c r="AI716" i="11"/>
  <c r="AJ716" i="11" s="1"/>
  <c r="AK716" i="11"/>
  <c r="AL716" i="11"/>
  <c r="AG717" i="11"/>
  <c r="AH717" i="11"/>
  <c r="AI717" i="11"/>
  <c r="AJ717" i="11"/>
  <c r="AK717" i="11"/>
  <c r="AL717" i="11"/>
  <c r="AG718" i="11"/>
  <c r="AH718" i="11"/>
  <c r="AI718" i="11"/>
  <c r="AJ718" i="11"/>
  <c r="AK718" i="11"/>
  <c r="AL718" i="11"/>
  <c r="AG719" i="11"/>
  <c r="AH719" i="11"/>
  <c r="AI719" i="11"/>
  <c r="AJ719" i="11"/>
  <c r="AK719" i="11"/>
  <c r="AL719" i="11"/>
  <c r="AG720" i="11"/>
  <c r="AH720" i="11"/>
  <c r="AI720" i="11"/>
  <c r="AK720" i="11"/>
  <c r="AL720" i="11"/>
  <c r="AG721" i="11"/>
  <c r="AH721" i="11"/>
  <c r="AI721" i="11"/>
  <c r="AJ721" i="11"/>
  <c r="AK721" i="11"/>
  <c r="AL721" i="11"/>
  <c r="AG722" i="11"/>
  <c r="AH722" i="11"/>
  <c r="AI722" i="11"/>
  <c r="AJ722" i="11"/>
  <c r="AK722" i="11"/>
  <c r="AL722" i="11"/>
  <c r="AG723" i="11"/>
  <c r="AH723" i="11"/>
  <c r="AI723" i="11"/>
  <c r="AJ723" i="11"/>
  <c r="AK723" i="11"/>
  <c r="AL723" i="11"/>
  <c r="AG724" i="11"/>
  <c r="AH724" i="11"/>
  <c r="AI724" i="11"/>
  <c r="AJ724" i="11"/>
  <c r="AK724" i="11"/>
  <c r="AL724" i="11"/>
  <c r="AG725" i="11"/>
  <c r="AH725" i="11"/>
  <c r="AI725" i="11"/>
  <c r="AJ725" i="11"/>
  <c r="AK725" i="11"/>
  <c r="AL725" i="11"/>
  <c r="AG726" i="11"/>
  <c r="AH726" i="11"/>
  <c r="AI726" i="11"/>
  <c r="AJ726" i="11"/>
  <c r="AK726" i="11"/>
  <c r="AL726" i="11"/>
  <c r="AG727" i="11"/>
  <c r="AH727" i="11"/>
  <c r="AI727" i="11"/>
  <c r="AJ727" i="11"/>
  <c r="AK727" i="11"/>
  <c r="AL727" i="11"/>
  <c r="AG728" i="11"/>
  <c r="AH728" i="11"/>
  <c r="AI728" i="11"/>
  <c r="AJ728" i="11"/>
  <c r="AK728" i="11"/>
  <c r="AL728" i="11"/>
  <c r="AG729" i="11"/>
  <c r="AH729" i="11"/>
  <c r="AI729" i="11"/>
  <c r="AJ729" i="11"/>
  <c r="AK729" i="11"/>
  <c r="AL729" i="11"/>
  <c r="AG730" i="11"/>
  <c r="AH730" i="11"/>
  <c r="AI730" i="11"/>
  <c r="AK730" i="11"/>
  <c r="AL730" i="11"/>
  <c r="AG731" i="11"/>
  <c r="AH731" i="11"/>
  <c r="AI731" i="11"/>
  <c r="AJ731" i="11"/>
  <c r="AK731" i="11"/>
  <c r="AL731" i="11"/>
  <c r="AG732" i="11"/>
  <c r="AH732" i="11"/>
  <c r="AJ732" i="11" s="1"/>
  <c r="AI732" i="11"/>
  <c r="AK732" i="11"/>
  <c r="AL732" i="11"/>
  <c r="AG733" i="11"/>
  <c r="AH733" i="11"/>
  <c r="AI733" i="11"/>
  <c r="AJ733" i="11"/>
  <c r="AK733" i="11"/>
  <c r="AL733" i="11"/>
  <c r="AG734" i="11"/>
  <c r="AH734" i="11"/>
  <c r="AI734" i="11"/>
  <c r="AJ734" i="11"/>
  <c r="AK734" i="11"/>
  <c r="AL734" i="11"/>
  <c r="AG735" i="11"/>
  <c r="AH735" i="11"/>
  <c r="AI735" i="11"/>
  <c r="AK735" i="11"/>
  <c r="AL735" i="11"/>
  <c r="AG736" i="11"/>
  <c r="AH736" i="11"/>
  <c r="AI736" i="11"/>
  <c r="AJ736" i="11"/>
  <c r="AK736" i="11"/>
  <c r="AL736" i="11"/>
  <c r="AG737" i="11"/>
  <c r="AH737" i="11"/>
  <c r="AI737" i="11"/>
  <c r="AJ737" i="11"/>
  <c r="AK737" i="11"/>
  <c r="AL737" i="11"/>
  <c r="AG738" i="11"/>
  <c r="AH738" i="11"/>
  <c r="AI738" i="11"/>
  <c r="AK738" i="11"/>
  <c r="AL738" i="11"/>
  <c r="AG739" i="11"/>
  <c r="AH739" i="11"/>
  <c r="AI739" i="11"/>
  <c r="AJ739" i="11"/>
  <c r="AK739" i="11"/>
  <c r="AL739" i="11"/>
  <c r="AG740" i="11"/>
  <c r="AH740" i="11"/>
  <c r="AI740" i="11"/>
  <c r="AK740" i="11"/>
  <c r="AL740" i="11"/>
  <c r="AG741" i="11"/>
  <c r="AH741" i="11"/>
  <c r="AI741" i="11"/>
  <c r="AJ741" i="11"/>
  <c r="AK741" i="11"/>
  <c r="AL741" i="11"/>
  <c r="AG742" i="11"/>
  <c r="AH742" i="11"/>
  <c r="AI742" i="11"/>
  <c r="AK742" i="11"/>
  <c r="AL742" i="11"/>
  <c r="AG743" i="11"/>
  <c r="AH743" i="11"/>
  <c r="AI743" i="11"/>
  <c r="AJ743" i="11"/>
  <c r="AK743" i="11"/>
  <c r="AL743" i="11"/>
  <c r="AG744" i="11"/>
  <c r="AH744" i="11"/>
  <c r="AI744" i="11"/>
  <c r="AJ744" i="11"/>
  <c r="AK744" i="11"/>
  <c r="AL744" i="11"/>
  <c r="AG745" i="11"/>
  <c r="AH745" i="11"/>
  <c r="AI745" i="11"/>
  <c r="AJ745" i="11"/>
  <c r="AK745" i="11"/>
  <c r="AL745" i="11"/>
  <c r="AG746" i="11"/>
  <c r="AH746" i="11"/>
  <c r="AI746" i="11"/>
  <c r="AK746" i="11"/>
  <c r="AL746" i="11"/>
  <c r="AG747" i="11"/>
  <c r="AH747" i="11"/>
  <c r="AI747" i="11"/>
  <c r="AJ747" i="11"/>
  <c r="AK747" i="11"/>
  <c r="AL747" i="11"/>
  <c r="AG748" i="11"/>
  <c r="AH748" i="11"/>
  <c r="AI748" i="11"/>
  <c r="AJ748" i="11"/>
  <c r="AK748" i="11"/>
  <c r="AL748" i="11"/>
  <c r="AG749" i="11"/>
  <c r="AH749" i="11"/>
  <c r="AI749" i="11"/>
  <c r="AJ749" i="11"/>
  <c r="AK749" i="11"/>
  <c r="AL749" i="11"/>
  <c r="AG750" i="11"/>
  <c r="AH750" i="11"/>
  <c r="AI750" i="11"/>
  <c r="AJ750" i="11"/>
  <c r="AK750" i="11"/>
  <c r="AL750" i="11"/>
  <c r="AG751" i="11"/>
  <c r="AH751" i="11"/>
  <c r="AI751" i="11"/>
  <c r="AK751" i="11"/>
  <c r="AL751" i="11"/>
  <c r="AG752" i="11"/>
  <c r="AH752" i="11"/>
  <c r="AI752" i="11"/>
  <c r="AJ752" i="11"/>
  <c r="AK752" i="11"/>
  <c r="AL752" i="11"/>
  <c r="AG753" i="11"/>
  <c r="AH753" i="11"/>
  <c r="AI753" i="11"/>
  <c r="AJ753" i="11"/>
  <c r="AK753" i="11"/>
  <c r="AL753" i="11"/>
  <c r="AG754" i="11"/>
  <c r="AK754" i="11"/>
  <c r="AL754" i="11"/>
  <c r="AG755" i="11"/>
  <c r="AH755" i="11"/>
  <c r="AI755" i="11"/>
  <c r="AJ755" i="11"/>
  <c r="AK755" i="11"/>
  <c r="AL755" i="11"/>
  <c r="AG756" i="11"/>
  <c r="AK756" i="11"/>
  <c r="AL756" i="11"/>
  <c r="AG757" i="11"/>
  <c r="AH757" i="11"/>
  <c r="AI757" i="11"/>
  <c r="AJ757" i="11"/>
  <c r="AK757" i="11"/>
  <c r="AL757" i="11"/>
  <c r="AG758" i="11"/>
  <c r="AK758" i="11"/>
  <c r="AL758" i="11"/>
  <c r="AG759" i="11"/>
  <c r="AH759" i="11"/>
  <c r="AI759" i="11"/>
  <c r="AJ759" i="11"/>
  <c r="AK759" i="11"/>
  <c r="AL759" i="11"/>
  <c r="AG760" i="11"/>
  <c r="AK760" i="11"/>
  <c r="AL760" i="11"/>
  <c r="AG761" i="11"/>
  <c r="AH761" i="11"/>
  <c r="AI761" i="11"/>
  <c r="AJ761" i="11"/>
  <c r="AK761" i="11"/>
  <c r="AL761" i="11"/>
  <c r="AG762" i="11"/>
  <c r="AH762" i="11"/>
  <c r="AI762" i="11"/>
  <c r="AK762" i="11"/>
  <c r="AL762" i="11"/>
  <c r="AG763" i="11"/>
  <c r="AH763" i="11"/>
  <c r="AI763" i="11"/>
  <c r="AJ763" i="11"/>
  <c r="AK763" i="11"/>
  <c r="AL763" i="11"/>
  <c r="AG764" i="11"/>
  <c r="AH764" i="11"/>
  <c r="AI764" i="11"/>
  <c r="AJ764" i="11"/>
  <c r="AK764" i="11"/>
  <c r="AL764" i="11"/>
  <c r="AG765" i="11"/>
  <c r="AH765" i="11"/>
  <c r="AI765" i="11"/>
  <c r="AJ765" i="11"/>
  <c r="AK765" i="11"/>
  <c r="AL765" i="11"/>
  <c r="AG6" i="11"/>
  <c r="AH6" i="11"/>
  <c r="AI6" i="11"/>
  <c r="AJ6" i="11"/>
  <c r="AK6" i="11"/>
  <c r="AL6" i="11"/>
  <c r="AG7" i="11"/>
  <c r="AH7" i="11"/>
  <c r="AI7" i="11"/>
  <c r="AJ7" i="11"/>
  <c r="AK7" i="11"/>
  <c r="AL7" i="11"/>
  <c r="AG8" i="11"/>
  <c r="AH8" i="11"/>
  <c r="AI8" i="11"/>
  <c r="AJ8" i="11"/>
  <c r="AK8" i="11"/>
  <c r="AL8" i="11"/>
  <c r="AG9" i="11"/>
  <c r="AH9" i="11"/>
  <c r="AI9" i="11"/>
  <c r="AJ9" i="11"/>
  <c r="AK9" i="11"/>
  <c r="AL9" i="11"/>
  <c r="AG10" i="11"/>
  <c r="AJ10" i="11"/>
  <c r="AK10" i="11"/>
  <c r="AL10" i="11"/>
  <c r="AG11" i="11"/>
  <c r="AH11" i="11"/>
  <c r="AI11" i="11"/>
  <c r="AJ11" i="11"/>
  <c r="AK11" i="11"/>
  <c r="AL11" i="11"/>
  <c r="AG12" i="11"/>
  <c r="AH12" i="11"/>
  <c r="AI12" i="11"/>
  <c r="AK12" i="11"/>
  <c r="AL12" i="11"/>
  <c r="AW6" i="11"/>
  <c r="AT6" i="11"/>
  <c r="AU6" i="11"/>
  <c r="AH5" i="11"/>
  <c r="AI5" i="11"/>
  <c r="AP6" i="11"/>
  <c r="AR6" i="11"/>
  <c r="AL5" i="11"/>
  <c r="AJ735" i="11" l="1"/>
  <c r="AJ687" i="11"/>
  <c r="AJ677" i="11"/>
  <c r="AJ542" i="11"/>
  <c r="AJ537" i="11"/>
  <c r="AJ494" i="11"/>
  <c r="AJ390" i="11"/>
  <c r="AJ375" i="11"/>
  <c r="AJ264" i="11"/>
  <c r="AJ248" i="11"/>
  <c r="AJ242" i="11"/>
  <c r="AJ216" i="11"/>
  <c r="AJ203" i="11"/>
  <c r="AJ110" i="11"/>
  <c r="AV32" i="11"/>
  <c r="AV23" i="11"/>
  <c r="AV755" i="11"/>
  <c r="AV742" i="11"/>
  <c r="AV720" i="11"/>
  <c r="AV692" i="11"/>
  <c r="AV691" i="11"/>
  <c r="AV628" i="11"/>
  <c r="AV604" i="11"/>
  <c r="AV599" i="11"/>
  <c r="AV594" i="11"/>
  <c r="AV6" i="11"/>
  <c r="AJ12" i="11"/>
  <c r="AJ746" i="11"/>
  <c r="AJ679" i="11"/>
  <c r="AJ674" i="11"/>
  <c r="AJ592" i="11"/>
  <c r="AJ585" i="11"/>
  <c r="AJ562" i="11"/>
  <c r="AJ527" i="11"/>
  <c r="AJ524" i="11"/>
  <c r="AJ479" i="11"/>
  <c r="AJ461" i="11"/>
  <c r="AJ339" i="11"/>
  <c r="AJ279" i="11"/>
  <c r="AJ228" i="11"/>
  <c r="AJ193" i="11"/>
  <c r="AJ180" i="11"/>
  <c r="AJ148" i="11"/>
  <c r="AJ139" i="11"/>
  <c r="AJ73" i="11"/>
  <c r="AJ37" i="11"/>
  <c r="AV34" i="11"/>
  <c r="AV30" i="11"/>
  <c r="AV20" i="11"/>
  <c r="AV18" i="11"/>
  <c r="AV12" i="11"/>
  <c r="AV10" i="11"/>
  <c r="AV753" i="11"/>
  <c r="AV732" i="11"/>
  <c r="AV694" i="11"/>
  <c r="AV662" i="11"/>
  <c r="AV630" i="11"/>
  <c r="AV619" i="11"/>
  <c r="AV608" i="11"/>
  <c r="AV554" i="11"/>
  <c r="AV475" i="11"/>
  <c r="AV447" i="11"/>
  <c r="AV446" i="11"/>
  <c r="AV438" i="11"/>
  <c r="AV434" i="11"/>
  <c r="AV431" i="11"/>
  <c r="AV430" i="11"/>
  <c r="AV410" i="11"/>
  <c r="AV387" i="11"/>
  <c r="AV359" i="11"/>
  <c r="AV336" i="11"/>
  <c r="AV330" i="11"/>
  <c r="AV329" i="11"/>
  <c r="AV288" i="11"/>
  <c r="AV282" i="11"/>
  <c r="AV281" i="11"/>
  <c r="AV276" i="11"/>
  <c r="AV273" i="11"/>
  <c r="AV250" i="11"/>
  <c r="AV197" i="11"/>
  <c r="AV182" i="11"/>
  <c r="AV175" i="11"/>
  <c r="AV169" i="11"/>
  <c r="AV153" i="11"/>
  <c r="AV149" i="11"/>
  <c r="AV134" i="11"/>
  <c r="AV121" i="11"/>
  <c r="AV99" i="11"/>
  <c r="AV81" i="11"/>
  <c r="AV76" i="11"/>
  <c r="AV74" i="11"/>
  <c r="AV49" i="11"/>
  <c r="BF708" i="11"/>
  <c r="BF694" i="11"/>
  <c r="BF604" i="11"/>
  <c r="BF567" i="11"/>
  <c r="BF381" i="11"/>
  <c r="BF356" i="11"/>
  <c r="BF352" i="11"/>
  <c r="BF339" i="11"/>
  <c r="BF298" i="11"/>
  <c r="BF228" i="11"/>
  <c r="BF132" i="11"/>
  <c r="BF128" i="11"/>
  <c r="BF104" i="11"/>
  <c r="AV505" i="11"/>
  <c r="AV501" i="11"/>
  <c r="AV602" i="11"/>
  <c r="AV584" i="11"/>
  <c r="AV583" i="11"/>
  <c r="AV514" i="11"/>
  <c r="AV513" i="11"/>
  <c r="AV506" i="11"/>
  <c r="AV502" i="11"/>
  <c r="AV467" i="11"/>
  <c r="AV463" i="11"/>
  <c r="AV458" i="11"/>
  <c r="AV457" i="11"/>
  <c r="AV442" i="11"/>
  <c r="AV436" i="11"/>
  <c r="AV385" i="11"/>
  <c r="AV384" i="11"/>
  <c r="AV368" i="11"/>
  <c r="AV332" i="11"/>
  <c r="AV326" i="11"/>
  <c r="AV319" i="11"/>
  <c r="AV311" i="11"/>
  <c r="AV305" i="11"/>
  <c r="AV267" i="11"/>
  <c r="AV259" i="11"/>
  <c r="AV242" i="11"/>
  <c r="AV241" i="11"/>
  <c r="AV225" i="11"/>
  <c r="AV214" i="11"/>
  <c r="AV201" i="11"/>
  <c r="AV200" i="11"/>
  <c r="AV139" i="11"/>
  <c r="AV128" i="11"/>
  <c r="AV127" i="11"/>
  <c r="AV110" i="11"/>
  <c r="AV102" i="11"/>
  <c r="AV60" i="11"/>
  <c r="BF385" i="11"/>
  <c r="BF354" i="11"/>
  <c r="BF335" i="11"/>
  <c r="BF324" i="11"/>
  <c r="BF311" i="11"/>
  <c r="BF251" i="11"/>
  <c r="BF116" i="11"/>
  <c r="BF61" i="11"/>
  <c r="BF194" i="11"/>
  <c r="AV73" i="11"/>
  <c r="AV48" i="11"/>
  <c r="BF515" i="11"/>
  <c r="BF388" i="11"/>
  <c r="BF378" i="11"/>
  <c r="BF371" i="11"/>
  <c r="BF345" i="11"/>
  <c r="BF295" i="11"/>
  <c r="BF91" i="11"/>
  <c r="BF87" i="11"/>
  <c r="BF66" i="11"/>
  <c r="BF63" i="11"/>
  <c r="BF52" i="11"/>
  <c r="AV36" i="11"/>
  <c r="AV17" i="11"/>
  <c r="AJ602" i="11"/>
  <c r="AJ505" i="11"/>
  <c r="AJ483" i="11"/>
  <c r="AJ452" i="11"/>
  <c r="AJ405" i="11"/>
  <c r="AJ160" i="11"/>
  <c r="AJ82" i="11"/>
  <c r="AJ56" i="11"/>
  <c r="AV733" i="11"/>
  <c r="AV646" i="11"/>
  <c r="AV632" i="11"/>
  <c r="AV631" i="11"/>
  <c r="AV585" i="11"/>
  <c r="AV571" i="11"/>
  <c r="AV528" i="11"/>
  <c r="AV490" i="11"/>
  <c r="AV465" i="11"/>
  <c r="AV464" i="11"/>
  <c r="AV441" i="11"/>
  <c r="AV303" i="11"/>
  <c r="AV302" i="11"/>
  <c r="AJ751" i="11"/>
  <c r="AJ611" i="11"/>
  <c r="AJ471" i="11"/>
  <c r="AJ417" i="11"/>
  <c r="AJ301" i="11"/>
  <c r="AJ171" i="11"/>
  <c r="AJ164" i="11"/>
  <c r="AV33" i="11"/>
  <c r="AV31" i="11"/>
  <c r="AV738" i="11"/>
  <c r="AV735" i="11"/>
  <c r="AV697" i="11"/>
  <c r="AV622" i="11"/>
  <c r="AV536" i="11"/>
  <c r="AV534" i="11"/>
  <c r="AV479" i="11"/>
  <c r="AJ738" i="11"/>
  <c r="AJ720" i="11"/>
  <c r="AJ659" i="11"/>
  <c r="AJ443" i="11"/>
  <c r="AJ410" i="11"/>
  <c r="AJ183" i="11"/>
  <c r="AJ124" i="11"/>
  <c r="AJ102" i="11"/>
  <c r="AJ95" i="11"/>
  <c r="AV25" i="11"/>
  <c r="AV24" i="11"/>
  <c r="AV16" i="11"/>
  <c r="AV7" i="11"/>
  <c r="AV764" i="11"/>
  <c r="AV756" i="11"/>
  <c r="AV750" i="11"/>
  <c r="AV748" i="11"/>
  <c r="AV744" i="11"/>
  <c r="AV710" i="11"/>
  <c r="AV708" i="11"/>
  <c r="AV705" i="11"/>
  <c r="AV704" i="11"/>
  <c r="AV703" i="11"/>
  <c r="AV702" i="11"/>
  <c r="AV680" i="11"/>
  <c r="AV674" i="11"/>
  <c r="AV638" i="11"/>
  <c r="AV559" i="11"/>
  <c r="AV549" i="11"/>
  <c r="AV537" i="11"/>
  <c r="AV482" i="11"/>
  <c r="AV468" i="11"/>
  <c r="AV360" i="11"/>
  <c r="AJ651" i="11"/>
  <c r="AJ549" i="11"/>
  <c r="AJ496" i="11"/>
  <c r="AJ380" i="11"/>
  <c r="AJ342" i="11"/>
  <c r="AJ321" i="11"/>
  <c r="AV688" i="11"/>
  <c r="AV687" i="11"/>
  <c r="AV682" i="11"/>
  <c r="AV640" i="11"/>
  <c r="AV626" i="11"/>
  <c r="AV610" i="11"/>
  <c r="AV609" i="11"/>
  <c r="AV596" i="11"/>
  <c r="AV580" i="11"/>
  <c r="AJ657" i="11"/>
  <c r="AJ531" i="11"/>
  <c r="AJ433" i="11"/>
  <c r="AJ188" i="11"/>
  <c r="AV727" i="11"/>
  <c r="AV726" i="11"/>
  <c r="AV718" i="11"/>
  <c r="AV644" i="11"/>
  <c r="AV643" i="11"/>
  <c r="AV642" i="11"/>
  <c r="AV582" i="11"/>
  <c r="AV402" i="11"/>
  <c r="AV379" i="11"/>
  <c r="AV358" i="11"/>
  <c r="AV343" i="11"/>
  <c r="AV224" i="11"/>
  <c r="AV208" i="11"/>
  <c r="AV195" i="11"/>
  <c r="AV181" i="11"/>
  <c r="AV157" i="11"/>
  <c r="AV145" i="11"/>
  <c r="BF733" i="11"/>
  <c r="BF729" i="11"/>
  <c r="AV240" i="11"/>
  <c r="AV101" i="11"/>
  <c r="AV100" i="11"/>
  <c r="AV92" i="11"/>
  <c r="BF302" i="11"/>
  <c r="BF380" i="11"/>
  <c r="AV562" i="11"/>
  <c r="AV543" i="11"/>
  <c r="AV541" i="11"/>
  <c r="AV540" i="11"/>
  <c r="AV539" i="11"/>
  <c r="AV493" i="11"/>
  <c r="AV492" i="11"/>
  <c r="AV491" i="11"/>
  <c r="AV469" i="11"/>
  <c r="AV448" i="11"/>
  <c r="AV428" i="11"/>
  <c r="AV391" i="11"/>
  <c r="AV381" i="11"/>
  <c r="AV362" i="11"/>
  <c r="AV361" i="11"/>
  <c r="AV334" i="11"/>
  <c r="AV333" i="11"/>
  <c r="AV318" i="11"/>
  <c r="AV287" i="11"/>
  <c r="AV285" i="11"/>
  <c r="AV284" i="11"/>
  <c r="AV264" i="11"/>
  <c r="AV262" i="11"/>
  <c r="AV246" i="11"/>
  <c r="AV231" i="11"/>
  <c r="AV229" i="11"/>
  <c r="AV177" i="11"/>
  <c r="AV138" i="11"/>
  <c r="AV112" i="11"/>
  <c r="AV93" i="11"/>
  <c r="AV84" i="11"/>
  <c r="AV75" i="11"/>
  <c r="AV61" i="11"/>
  <c r="BF721" i="11"/>
  <c r="BF655" i="11"/>
  <c r="BF375" i="11"/>
  <c r="AV64" i="11"/>
  <c r="AV62" i="11"/>
  <c r="AV52" i="11"/>
  <c r="AV39" i="11"/>
  <c r="BF754" i="11"/>
  <c r="BF717" i="11"/>
  <c r="AV522" i="11"/>
  <c r="AV518" i="11"/>
  <c r="AV516" i="11"/>
  <c r="AV515" i="11"/>
  <c r="AV499" i="11"/>
  <c r="AV498" i="11"/>
  <c r="AV473" i="11"/>
  <c r="AV413" i="11"/>
  <c r="AV393" i="11"/>
  <c r="AV354" i="11"/>
  <c r="AV338" i="11"/>
  <c r="AV337" i="11"/>
  <c r="AV323" i="11"/>
  <c r="AV248" i="11"/>
  <c r="AV232" i="11"/>
  <c r="AV221" i="11"/>
  <c r="AV220" i="11"/>
  <c r="AV219" i="11"/>
  <c r="AV205" i="11"/>
  <c r="AV189" i="11"/>
  <c r="AV188" i="11"/>
  <c r="AV187" i="11"/>
  <c r="AV154" i="11"/>
  <c r="AV141" i="11"/>
  <c r="AV140" i="11"/>
  <c r="AV130" i="11"/>
  <c r="AV114" i="11"/>
  <c r="AV95" i="11"/>
  <c r="AV65" i="11"/>
  <c r="BF467" i="11"/>
  <c r="BF373" i="11"/>
  <c r="AV683" i="11"/>
  <c r="AV672" i="11"/>
  <c r="AV651" i="11"/>
  <c r="AV636" i="11"/>
  <c r="AV620" i="11"/>
  <c r="AV588" i="11"/>
  <c r="AV587" i="11"/>
  <c r="AV586" i="11"/>
  <c r="AV567" i="11"/>
  <c r="AV556" i="11"/>
  <c r="AV526" i="11"/>
  <c r="AV474" i="11"/>
  <c r="AV432" i="11"/>
  <c r="AV398" i="11"/>
  <c r="AV397" i="11"/>
  <c r="AV394" i="11"/>
  <c r="AV355" i="11"/>
  <c r="AV296" i="11"/>
  <c r="AV275" i="11"/>
  <c r="AV249" i="11"/>
  <c r="AV207" i="11"/>
  <c r="AV193" i="11"/>
  <c r="AV192" i="11"/>
  <c r="AV191" i="11"/>
  <c r="AV190" i="11"/>
  <c r="AV180" i="11"/>
  <c r="AV155" i="11"/>
  <c r="AV143" i="11"/>
  <c r="AV142" i="11"/>
  <c r="AV131" i="11"/>
  <c r="AV106" i="11"/>
  <c r="BF676" i="11"/>
  <c r="BF673" i="11"/>
  <c r="BF595" i="11"/>
  <c r="BF384" i="11"/>
  <c r="BF572" i="11"/>
  <c r="BF559" i="11"/>
  <c r="BF407" i="11"/>
  <c r="BF348" i="11"/>
  <c r="BF334" i="11"/>
  <c r="BF277" i="11"/>
  <c r="BF162" i="11"/>
  <c r="BF144" i="11"/>
  <c r="BF124" i="11"/>
  <c r="BF96" i="11"/>
  <c r="BF71" i="11"/>
  <c r="BF44" i="11"/>
  <c r="BF507" i="11"/>
  <c r="BF489" i="11"/>
  <c r="BF402" i="11"/>
  <c r="BF343" i="11"/>
  <c r="BF320" i="11"/>
  <c r="BF288" i="11"/>
  <c r="BF237" i="11"/>
  <c r="BF204" i="11"/>
  <c r="BF105" i="11"/>
  <c r="BF53" i="11"/>
  <c r="BF49" i="11"/>
  <c r="BF39" i="11"/>
  <c r="BF11" i="11"/>
  <c r="BF218" i="11"/>
  <c r="BF210" i="11"/>
  <c r="BF153" i="11"/>
  <c r="BF89" i="11"/>
  <c r="BF195" i="11"/>
  <c r="BF243" i="11"/>
  <c r="AV310" i="11"/>
  <c r="AV309" i="11"/>
  <c r="AV308" i="11"/>
  <c r="AV258" i="11"/>
  <c r="AV254" i="11"/>
  <c r="AV237" i="11"/>
  <c r="AV236" i="11"/>
  <c r="AV235" i="11"/>
  <c r="AV234" i="11"/>
  <c r="AV233" i="11"/>
  <c r="AV223" i="11"/>
  <c r="AV222" i="11"/>
  <c r="AV202" i="11"/>
  <c r="AV185" i="11"/>
  <c r="AV150" i="11"/>
  <c r="AV148" i="11"/>
  <c r="AV147" i="11"/>
  <c r="AV122" i="11"/>
  <c r="AV88" i="11"/>
  <c r="AV66" i="11"/>
  <c r="AV53" i="11"/>
  <c r="AV41" i="11"/>
  <c r="BF761" i="11"/>
  <c r="BF748" i="11"/>
  <c r="BF713" i="11"/>
  <c r="BF698" i="11"/>
  <c r="BF668" i="11"/>
  <c r="BF624" i="11"/>
  <c r="BF435" i="11"/>
  <c r="BF399" i="11"/>
  <c r="BF300" i="11"/>
  <c r="BF202" i="11"/>
  <c r="BF140" i="11"/>
  <c r="BF120" i="11"/>
  <c r="BF75" i="11"/>
  <c r="BF54" i="11"/>
  <c r="BF40" i="11"/>
  <c r="BF28" i="11"/>
  <c r="AV108" i="11"/>
  <c r="AV69" i="11"/>
  <c r="AV56" i="11"/>
  <c r="AV54" i="11"/>
  <c r="BF765" i="11"/>
  <c r="BF638" i="11"/>
  <c r="BF555" i="11"/>
  <c r="BF523" i="11"/>
  <c r="BF377" i="11"/>
  <c r="BF263" i="11"/>
  <c r="BF222" i="11"/>
  <c r="BF197" i="11"/>
  <c r="BF84" i="11"/>
  <c r="BF43" i="11"/>
  <c r="BF20" i="11"/>
  <c r="BF571" i="11"/>
  <c r="BF540" i="11"/>
  <c r="BF441" i="11"/>
  <c r="BF419" i="11"/>
  <c r="BF188" i="11"/>
  <c r="BF179" i="11"/>
  <c r="BF55" i="11"/>
  <c r="BF21" i="11"/>
  <c r="BF13" i="11"/>
  <c r="AJ740" i="11"/>
  <c r="AV711" i="11"/>
  <c r="AJ730" i="11"/>
  <c r="AJ568" i="11"/>
  <c r="AJ485" i="11"/>
  <c r="AJ256" i="11"/>
  <c r="AJ762" i="11"/>
  <c r="AJ638" i="11"/>
  <c r="AJ398" i="11"/>
  <c r="AJ350" i="11"/>
  <c r="AJ91" i="11"/>
  <c r="AJ466" i="11"/>
  <c r="AJ429" i="11"/>
  <c r="AJ386" i="11"/>
  <c r="AJ366" i="11"/>
  <c r="AJ357" i="11"/>
  <c r="AJ326" i="11"/>
  <c r="AJ253" i="11"/>
  <c r="AJ98" i="11"/>
  <c r="AJ50" i="11"/>
  <c r="AV754" i="11"/>
  <c r="AV730" i="11"/>
  <c r="AV728" i="11"/>
  <c r="AV712" i="11"/>
  <c r="AV700" i="11"/>
  <c r="AV699" i="11"/>
  <c r="AV698" i="11"/>
  <c r="AV696" i="11"/>
  <c r="AV695" i="11"/>
  <c r="AV690" i="11"/>
  <c r="AV686" i="11"/>
  <c r="AV684" i="11"/>
  <c r="AV637" i="11"/>
  <c r="AV589" i="11"/>
  <c r="AV581" i="11"/>
  <c r="AV579" i="11"/>
  <c r="AV544" i="11"/>
  <c r="AV476" i="11"/>
  <c r="AV414" i="11"/>
  <c r="AV392" i="11"/>
  <c r="AV357" i="11"/>
  <c r="AV342" i="11"/>
  <c r="BF741" i="11"/>
  <c r="BF740" i="11"/>
  <c r="AV561" i="11"/>
  <c r="AV496" i="11"/>
  <c r="AV466" i="11"/>
  <c r="AV421" i="11"/>
  <c r="AV399" i="11"/>
  <c r="AV344" i="11"/>
  <c r="AJ306" i="11"/>
  <c r="AJ209" i="11"/>
  <c r="AJ142" i="11"/>
  <c r="AV37" i="11"/>
  <c r="AV29" i="11"/>
  <c r="AV21" i="11"/>
  <c r="AV13" i="11"/>
  <c r="AV763" i="11"/>
  <c r="AV747" i="11"/>
  <c r="AV746" i="11"/>
  <c r="AV724" i="11"/>
  <c r="AV723" i="11"/>
  <c r="AV679" i="11"/>
  <c r="AV566" i="11"/>
  <c r="AV500" i="11"/>
  <c r="AV422" i="11"/>
  <c r="AV400" i="11"/>
  <c r="AJ362" i="11"/>
  <c r="AJ162" i="11"/>
  <c r="AJ62" i="11"/>
  <c r="AJ446" i="11"/>
  <c r="AJ222" i="11"/>
  <c r="AJ166" i="11"/>
  <c r="AV35" i="11"/>
  <c r="AV27" i="11"/>
  <c r="AV19" i="11"/>
  <c r="AV11" i="11"/>
  <c r="AV760" i="11"/>
  <c r="AV745" i="11"/>
  <c r="AV743" i="11"/>
  <c r="AV721" i="11"/>
  <c r="AV668" i="11"/>
  <c r="AV667" i="11"/>
  <c r="AV664" i="11"/>
  <c r="AV648" i="11"/>
  <c r="AV647" i="11"/>
  <c r="AV624" i="11"/>
  <c r="AV616" i="11"/>
  <c r="AV615" i="11"/>
  <c r="AV601" i="11"/>
  <c r="AV568" i="11"/>
  <c r="AV550" i="11"/>
  <c r="AV503" i="11"/>
  <c r="AV403" i="11"/>
  <c r="AV389" i="11"/>
  <c r="AJ742" i="11"/>
  <c r="AJ693" i="11"/>
  <c r="AJ529" i="11"/>
  <c r="AJ473" i="11"/>
  <c r="AJ458" i="11"/>
  <c r="AJ421" i="11"/>
  <c r="AJ373" i="11"/>
  <c r="AJ281" i="11"/>
  <c r="AJ226" i="11"/>
  <c r="AJ174" i="11"/>
  <c r="AV761" i="11"/>
  <c r="AV719" i="11"/>
  <c r="AV714" i="11"/>
  <c r="AV707" i="11"/>
  <c r="AV706" i="11"/>
  <c r="AV669" i="11"/>
  <c r="AV665" i="11"/>
  <c r="AV650" i="11"/>
  <c r="AV635" i="11"/>
  <c r="AV618" i="11"/>
  <c r="AV611" i="11"/>
  <c r="AV572" i="11"/>
  <c r="AV569" i="11"/>
  <c r="AV555" i="11"/>
  <c r="AV527" i="11"/>
  <c r="AV454" i="11"/>
  <c r="AV390" i="11"/>
  <c r="AV353" i="11"/>
  <c r="AV352" i="11"/>
  <c r="AV489" i="11"/>
  <c r="AV487" i="11"/>
  <c r="AV486" i="11"/>
  <c r="AV483" i="11"/>
  <c r="AV481" i="11"/>
  <c r="AV478" i="11"/>
  <c r="AV462" i="11"/>
  <c r="AV456" i="11"/>
  <c r="AV455" i="11"/>
  <c r="AV449" i="11"/>
  <c r="AV445" i="11"/>
  <c r="AV440" i="11"/>
  <c r="AV439" i="11"/>
  <c r="AV433" i="11"/>
  <c r="AV429" i="11"/>
  <c r="AV425" i="11"/>
  <c r="AV424" i="11"/>
  <c r="AV416" i="11"/>
  <c r="AV409" i="11"/>
  <c r="AV405" i="11"/>
  <c r="AV404" i="11"/>
  <c r="AV370" i="11"/>
  <c r="AV367" i="11"/>
  <c r="AV257" i="11"/>
  <c r="AV256" i="11"/>
  <c r="AV244" i="11"/>
  <c r="AV243" i="11"/>
  <c r="AV212" i="11"/>
  <c r="AV179" i="11"/>
  <c r="AV176" i="11"/>
  <c r="AV173" i="11"/>
  <c r="AV168" i="11"/>
  <c r="AV160" i="11"/>
  <c r="AV104" i="11"/>
  <c r="AV85" i="11"/>
  <c r="AV72" i="11"/>
  <c r="AV71" i="11"/>
  <c r="AV70" i="11"/>
  <c r="AV67" i="11"/>
  <c r="AV63" i="11"/>
  <c r="BF716" i="11"/>
  <c r="AV335" i="11"/>
  <c r="AV331" i="11"/>
  <c r="AV327" i="11"/>
  <c r="AV300" i="11"/>
  <c r="AV299" i="11"/>
  <c r="AV298" i="11"/>
  <c r="AV279" i="11"/>
  <c r="AV278" i="11"/>
  <c r="AV277" i="11"/>
  <c r="AV213" i="11"/>
  <c r="AV211" i="11"/>
  <c r="AV210" i="11"/>
  <c r="AV174" i="11"/>
  <c r="AV125" i="11"/>
  <c r="AV86" i="11"/>
  <c r="BF758" i="11"/>
  <c r="BF722" i="11"/>
  <c r="BF632" i="11"/>
  <c r="BF732" i="11"/>
  <c r="BF726" i="11"/>
  <c r="BF710" i="11"/>
  <c r="BF664" i="11"/>
  <c r="BF643" i="11"/>
  <c r="BF346" i="11"/>
  <c r="AV382" i="11"/>
  <c r="AV345" i="11"/>
  <c r="AV341" i="11"/>
  <c r="AV339" i="11"/>
  <c r="AV320" i="11"/>
  <c r="AV295" i="11"/>
  <c r="AV294" i="11"/>
  <c r="AV293" i="11"/>
  <c r="AV274" i="11"/>
  <c r="AV272" i="11"/>
  <c r="AV271" i="11"/>
  <c r="AV252" i="11"/>
  <c r="AV251" i="11"/>
  <c r="AV206" i="11"/>
  <c r="AV199" i="11"/>
  <c r="AV137" i="11"/>
  <c r="AV135" i="11"/>
  <c r="AV129" i="11"/>
  <c r="AV123" i="11"/>
  <c r="AV109" i="11"/>
  <c r="AV90" i="11"/>
  <c r="AV89" i="11"/>
  <c r="BF757" i="11"/>
  <c r="BF753" i="11"/>
  <c r="BF705" i="11"/>
  <c r="BF701" i="11"/>
  <c r="BF656" i="11"/>
  <c r="BF636" i="11"/>
  <c r="BF591" i="11"/>
  <c r="AV663" i="11"/>
  <c r="AV633" i="11"/>
  <c r="AV605" i="11"/>
  <c r="AV538" i="11"/>
  <c r="AV523" i="11"/>
  <c r="AV512" i="11"/>
  <c r="AV386" i="11"/>
  <c r="AV383" i="11"/>
  <c r="AV350" i="11"/>
  <c r="AV314" i="11"/>
  <c r="AV291" i="11"/>
  <c r="AV270" i="11"/>
  <c r="BF762" i="11"/>
  <c r="BF756" i="11"/>
  <c r="BF738" i="11"/>
  <c r="BF725" i="11"/>
  <c r="BF714" i="11"/>
  <c r="BF675" i="11"/>
  <c r="BF662" i="11"/>
  <c r="BF630" i="11"/>
  <c r="BF619" i="11"/>
  <c r="BF745" i="11"/>
  <c r="BF730" i="11"/>
  <c r="BF724" i="11"/>
  <c r="BF711" i="11"/>
  <c r="BF702" i="11"/>
  <c r="AV307" i="11"/>
  <c r="AV306" i="11"/>
  <c r="AV286" i="11"/>
  <c r="AV266" i="11"/>
  <c r="AV265" i="11"/>
  <c r="AV217" i="11"/>
  <c r="AV216" i="11"/>
  <c r="BF750" i="11"/>
  <c r="BF749" i="11"/>
  <c r="BF718" i="11"/>
  <c r="BF700" i="11"/>
  <c r="BF687" i="11"/>
  <c r="BF606" i="11"/>
  <c r="BF25" i="11"/>
  <c r="BF24" i="11"/>
  <c r="BF265" i="11"/>
  <c r="BF93" i="11"/>
  <c r="BF78" i="11"/>
  <c r="BF70" i="11"/>
  <c r="BF57" i="11"/>
  <c r="BF8" i="11"/>
  <c r="AV98" i="11"/>
  <c r="BF5" i="11"/>
  <c r="BF7" i="11"/>
  <c r="BF746" i="11"/>
  <c r="BF734" i="11"/>
  <c r="BF709" i="11"/>
  <c r="BF691" i="11"/>
  <c r="BF670" i="11"/>
  <c r="BF659" i="11"/>
  <c r="BF644" i="11"/>
  <c r="BF627" i="11"/>
  <c r="BF623" i="11"/>
  <c r="BF611" i="11"/>
  <c r="BF587" i="11"/>
  <c r="BF575" i="11"/>
  <c r="BF548" i="11"/>
  <c r="BF473" i="11"/>
  <c r="BF457" i="11"/>
  <c r="BF411" i="11"/>
  <c r="BF323" i="11"/>
  <c r="BF279" i="11"/>
  <c r="BF99" i="11"/>
  <c r="BF48" i="11"/>
  <c r="BF88" i="11"/>
  <c r="BF76" i="11"/>
  <c r="BF692" i="11"/>
  <c r="BF688" i="11"/>
  <c r="BF649" i="11"/>
  <c r="BF612" i="11"/>
  <c r="BF580" i="11"/>
  <c r="BF531" i="11"/>
  <c r="BF491" i="11"/>
  <c r="BF350" i="11"/>
  <c r="BF167" i="11"/>
  <c r="BF409" i="11"/>
  <c r="BF406" i="11"/>
  <c r="BF366" i="11"/>
  <c r="BF353" i="11"/>
  <c r="BF318" i="11"/>
  <c r="BF316" i="11"/>
  <c r="BF313" i="11"/>
  <c r="BF294" i="11"/>
  <c r="BF238" i="11"/>
  <c r="BF220" i="11"/>
  <c r="BF181" i="11"/>
  <c r="BF171" i="11"/>
  <c r="BF109" i="11"/>
  <c r="BF617" i="11"/>
  <c r="BF601" i="11"/>
  <c r="BF543" i="11"/>
  <c r="BF539" i="11"/>
  <c r="BF535" i="11"/>
  <c r="BF521" i="11"/>
  <c r="BF513" i="11"/>
  <c r="BF465" i="11"/>
  <c r="BF379" i="11"/>
  <c r="BF304" i="11"/>
  <c r="BF267" i="11"/>
  <c r="BF226" i="11"/>
  <c r="BF212" i="11"/>
  <c r="BF206" i="11"/>
  <c r="BF165" i="11"/>
  <c r="BF95" i="11"/>
  <c r="BF86" i="11"/>
  <c r="BF38" i="11"/>
  <c r="AV59" i="11"/>
  <c r="AV42" i="11"/>
  <c r="BF742" i="11"/>
  <c r="BF706" i="11"/>
  <c r="BF697" i="11"/>
  <c r="BF683" i="11"/>
  <c r="BF679" i="11"/>
  <c r="BF651" i="11"/>
  <c r="BF563" i="11"/>
  <c r="BF449" i="11"/>
  <c r="BF443" i="11"/>
  <c r="BF433" i="11"/>
  <c r="BF405" i="11"/>
  <c r="BF386" i="11"/>
  <c r="BF283" i="11"/>
  <c r="BF271" i="11"/>
  <c r="BF121" i="11"/>
  <c r="BF98" i="11"/>
  <c r="BF47" i="11"/>
  <c r="BF23" i="11"/>
  <c r="BF10" i="11"/>
  <c r="BF481" i="11"/>
  <c r="BF459" i="11"/>
  <c r="BF451" i="11"/>
  <c r="BF425" i="11"/>
  <c r="BF414" i="11"/>
  <c r="BF387" i="11"/>
  <c r="BF374" i="11"/>
  <c r="BF360" i="11"/>
  <c r="BF351" i="11"/>
  <c r="BF303" i="11"/>
  <c r="BF297" i="11"/>
  <c r="BF274" i="11"/>
  <c r="BF259" i="11"/>
  <c r="BF250" i="11"/>
  <c r="BF247" i="11"/>
  <c r="BF234" i="11"/>
  <c r="BF219" i="11"/>
  <c r="BF203" i="11"/>
  <c r="BF180" i="11"/>
  <c r="BF170" i="11"/>
  <c r="BF148" i="11"/>
  <c r="BF136" i="11"/>
  <c r="BF133" i="11"/>
  <c r="BF108" i="11"/>
  <c r="BF92" i="11"/>
  <c r="BF85" i="11"/>
  <c r="BF79" i="11"/>
  <c r="BF69" i="11"/>
  <c r="BF51" i="11"/>
  <c r="BF37" i="11"/>
  <c r="BF34" i="11"/>
  <c r="BF14" i="11"/>
  <c r="BF9" i="11"/>
  <c r="BF27" i="11"/>
  <c r="BF505" i="11"/>
  <c r="BF497" i="11"/>
  <c r="BF483" i="11"/>
  <c r="BF475" i="11"/>
  <c r="BF427" i="11"/>
  <c r="BF392" i="11"/>
  <c r="BF319" i="11"/>
  <c r="BF310" i="11"/>
  <c r="BF282" i="11"/>
  <c r="BF252" i="11"/>
  <c r="BF229" i="11"/>
  <c r="BF214" i="11"/>
  <c r="BF198" i="11"/>
  <c r="BF186" i="11"/>
  <c r="BF172" i="11"/>
  <c r="BF164" i="11"/>
  <c r="BF137" i="11"/>
  <c r="BF112" i="11"/>
  <c r="BF100" i="11"/>
  <c r="BF97" i="11"/>
  <c r="BF83" i="11"/>
  <c r="BF80" i="11"/>
  <c r="BF77" i="11"/>
  <c r="BF74" i="11"/>
  <c r="BF59" i="11"/>
  <c r="BF45" i="11"/>
  <c r="BF42" i="11"/>
  <c r="BF35" i="11"/>
  <c r="BF12" i="11"/>
  <c r="BF349" i="11"/>
  <c r="BF342" i="11"/>
  <c r="BF328" i="11"/>
  <c r="BF307" i="11"/>
  <c r="BF289" i="11"/>
  <c r="BF268" i="11"/>
  <c r="BF242" i="11"/>
  <c r="BF236" i="11"/>
  <c r="BF211" i="11"/>
  <c r="BF187" i="11"/>
  <c r="BF152" i="11"/>
  <c r="BF149" i="11"/>
  <c r="BF73" i="11"/>
  <c r="BF67" i="11"/>
  <c r="BF56" i="11"/>
  <c r="BF41" i="11"/>
  <c r="BF32" i="11"/>
  <c r="BF383" i="11"/>
  <c r="BF355" i="11"/>
  <c r="BF257" i="11"/>
  <c r="BF253" i="11"/>
  <c r="BF230" i="11"/>
  <c r="BF227" i="11"/>
  <c r="BF221" i="11"/>
  <c r="BF205" i="11"/>
  <c r="BF183" i="11"/>
  <c r="BF178" i="11"/>
  <c r="BF156" i="11"/>
  <c r="BF113" i="11"/>
  <c r="BF101" i="11"/>
  <c r="BF94" i="11"/>
  <c r="BF64" i="11"/>
  <c r="BF46" i="11"/>
  <c r="BF22" i="11"/>
  <c r="BF19" i="11"/>
  <c r="AV547" i="11"/>
  <c r="AV546" i="11"/>
  <c r="AV577" i="11"/>
  <c r="AV573" i="11"/>
  <c r="AV570" i="11"/>
  <c r="BF321" i="11"/>
  <c r="BF322" i="11"/>
  <c r="BF760" i="11"/>
  <c r="BF752" i="11"/>
  <c r="BF744" i="11"/>
  <c r="BF736" i="11"/>
  <c r="BF728" i="11"/>
  <c r="BF720" i="11"/>
  <c r="BF712" i="11"/>
  <c r="BF704" i="11"/>
  <c r="BF696" i="11"/>
  <c r="BF689" i="11"/>
  <c r="BF682" i="11"/>
  <c r="BF663" i="11"/>
  <c r="BF657" i="11"/>
  <c r="BF650" i="11"/>
  <c r="BF631" i="11"/>
  <c r="BF625" i="11"/>
  <c r="BF618" i="11"/>
  <c r="BF599" i="11"/>
  <c r="BF590" i="11"/>
  <c r="BF585" i="11"/>
  <c r="BF558" i="11"/>
  <c r="BF553" i="11"/>
  <c r="BF526" i="11"/>
  <c r="BF518" i="11"/>
  <c r="BF510" i="11"/>
  <c r="BF502" i="11"/>
  <c r="BF494" i="11"/>
  <c r="BF486" i="11"/>
  <c r="BF478" i="11"/>
  <c r="BF470" i="11"/>
  <c r="BF462" i="11"/>
  <c r="BF454" i="11"/>
  <c r="BF446" i="11"/>
  <c r="BF438" i="11"/>
  <c r="BF430" i="11"/>
  <c r="BF422" i="11"/>
  <c r="BF403" i="11"/>
  <c r="BF396" i="11"/>
  <c r="BF398" i="11"/>
  <c r="BF364" i="11"/>
  <c r="BF365" i="11"/>
  <c r="BF332" i="11"/>
  <c r="BF333" i="11"/>
  <c r="BF743" i="11"/>
  <c r="BF735" i="11"/>
  <c r="BF727" i="11"/>
  <c r="BF719" i="11"/>
  <c r="BF703" i="11"/>
  <c r="BF389" i="11"/>
  <c r="BF391" i="11"/>
  <c r="BF368" i="11"/>
  <c r="BF369" i="11"/>
  <c r="BF325" i="11"/>
  <c r="BF327" i="11"/>
  <c r="BF690" i="11"/>
  <c r="BF671" i="11"/>
  <c r="BF665" i="11"/>
  <c r="BF658" i="11"/>
  <c r="BF639" i="11"/>
  <c r="BF633" i="11"/>
  <c r="BF626" i="11"/>
  <c r="BF607" i="11"/>
  <c r="BF582" i="11"/>
  <c r="BF577" i="11"/>
  <c r="BF550" i="11"/>
  <c r="BF545" i="11"/>
  <c r="BF400" i="11"/>
  <c r="BF401" i="11"/>
  <c r="BF395" i="11"/>
  <c r="BF393" i="11"/>
  <c r="BF390" i="11"/>
  <c r="BF357" i="11"/>
  <c r="BF359" i="11"/>
  <c r="BF326" i="11"/>
  <c r="BF763" i="11"/>
  <c r="BF755" i="11"/>
  <c r="BF747" i="11"/>
  <c r="BF739" i="11"/>
  <c r="BF731" i="11"/>
  <c r="BF723" i="11"/>
  <c r="BF715" i="11"/>
  <c r="BF707" i="11"/>
  <c r="BF699" i="11"/>
  <c r="BF684" i="11"/>
  <c r="BF678" i="11"/>
  <c r="BF672" i="11"/>
  <c r="BF652" i="11"/>
  <c r="BF646" i="11"/>
  <c r="BF640" i="11"/>
  <c r="BF620" i="11"/>
  <c r="BF614" i="11"/>
  <c r="BF608" i="11"/>
  <c r="BF596" i="11"/>
  <c r="BF564" i="11"/>
  <c r="BF532" i="11"/>
  <c r="BF394" i="11"/>
  <c r="BF363" i="11"/>
  <c r="BF361" i="11"/>
  <c r="BF358" i="11"/>
  <c r="BF314" i="11"/>
  <c r="BF764" i="11"/>
  <c r="BF647" i="11"/>
  <c r="BF641" i="11"/>
  <c r="BF634" i="11"/>
  <c r="BF615" i="11"/>
  <c r="BF609" i="11"/>
  <c r="BF602" i="11"/>
  <c r="BF574" i="11"/>
  <c r="BF569" i="11"/>
  <c r="BF542" i="11"/>
  <c r="BF537" i="11"/>
  <c r="BF524" i="11"/>
  <c r="BF516" i="11"/>
  <c r="BF508" i="11"/>
  <c r="BF500" i="11"/>
  <c r="BF492" i="11"/>
  <c r="BF484" i="11"/>
  <c r="BF476" i="11"/>
  <c r="BF468" i="11"/>
  <c r="BF460" i="11"/>
  <c r="BF452" i="11"/>
  <c r="BF444" i="11"/>
  <c r="BF436" i="11"/>
  <c r="BF428" i="11"/>
  <c r="BF420" i="11"/>
  <c r="BF362" i="11"/>
  <c r="BF292" i="11"/>
  <c r="BF293" i="11"/>
  <c r="BF695" i="11"/>
  <c r="BF686" i="11"/>
  <c r="BF680" i="11"/>
  <c r="BF667" i="11"/>
  <c r="BF660" i="11"/>
  <c r="BF654" i="11"/>
  <c r="BF648" i="11"/>
  <c r="BF635" i="11"/>
  <c r="BF628" i="11"/>
  <c r="BF622" i="11"/>
  <c r="BF616" i="11"/>
  <c r="BF603" i="11"/>
  <c r="BF588" i="11"/>
  <c r="BF583" i="11"/>
  <c r="BF579" i="11"/>
  <c r="BF556" i="11"/>
  <c r="BF551" i="11"/>
  <c r="BF547" i="11"/>
  <c r="BF759" i="11"/>
  <c r="BF666" i="11"/>
  <c r="BF693" i="11"/>
  <c r="BF681" i="11"/>
  <c r="BF674" i="11"/>
  <c r="BF642" i="11"/>
  <c r="BF610" i="11"/>
  <c r="BF598" i="11"/>
  <c r="BF593" i="11"/>
  <c r="BF566" i="11"/>
  <c r="BF561" i="11"/>
  <c r="BF534" i="11"/>
  <c r="BF370" i="11"/>
  <c r="BF372" i="11"/>
  <c r="BF338" i="11"/>
  <c r="BF340" i="11"/>
  <c r="BF308" i="11"/>
  <c r="BF309" i="11"/>
  <c r="BF594" i="11"/>
  <c r="BF586" i="11"/>
  <c r="BF578" i="11"/>
  <c r="BF570" i="11"/>
  <c r="BF562" i="11"/>
  <c r="BF554" i="11"/>
  <c r="BF546" i="11"/>
  <c r="BF538" i="11"/>
  <c r="BF530" i="11"/>
  <c r="BF522" i="11"/>
  <c r="BF514" i="11"/>
  <c r="BF506" i="11"/>
  <c r="BF498" i="11"/>
  <c r="BF490" i="11"/>
  <c r="BF482" i="11"/>
  <c r="BF474" i="11"/>
  <c r="BF466" i="11"/>
  <c r="BF458" i="11"/>
  <c r="BF450" i="11"/>
  <c r="BF442" i="11"/>
  <c r="BF434" i="11"/>
  <c r="BF426" i="11"/>
  <c r="BF418" i="11"/>
  <c r="BF410" i="11"/>
  <c r="BF404" i="11"/>
  <c r="BF397" i="11"/>
  <c r="BF347" i="11"/>
  <c r="BF315" i="11"/>
  <c r="BF299" i="11"/>
  <c r="BF412" i="11"/>
  <c r="BF285" i="11"/>
  <c r="BF685" i="11"/>
  <c r="BF677" i="11"/>
  <c r="BF669" i="11"/>
  <c r="BF661" i="11"/>
  <c r="BF653" i="11"/>
  <c r="BF645" i="11"/>
  <c r="BF637" i="11"/>
  <c r="BF629" i="11"/>
  <c r="BF621" i="11"/>
  <c r="BF613" i="11"/>
  <c r="BF605" i="11"/>
  <c r="BF597" i="11"/>
  <c r="BF589" i="11"/>
  <c r="BF581" i="11"/>
  <c r="BF573" i="11"/>
  <c r="BF565" i="11"/>
  <c r="BF557" i="11"/>
  <c r="BF549" i="11"/>
  <c r="BF541" i="11"/>
  <c r="BF533" i="11"/>
  <c r="BF525" i="11"/>
  <c r="BF517" i="11"/>
  <c r="BF509" i="11"/>
  <c r="BF501" i="11"/>
  <c r="BF493" i="11"/>
  <c r="BF485" i="11"/>
  <c r="BF477" i="11"/>
  <c r="BF469" i="11"/>
  <c r="BF461" i="11"/>
  <c r="BF453" i="11"/>
  <c r="BF445" i="11"/>
  <c r="BF437" i="11"/>
  <c r="BF429" i="11"/>
  <c r="BF421" i="11"/>
  <c r="BF413" i="11"/>
  <c r="BF329" i="11"/>
  <c r="BF306" i="11"/>
  <c r="BF290" i="11"/>
  <c r="BF273" i="11"/>
  <c r="BF260" i="11"/>
  <c r="BF254" i="11"/>
  <c r="BF336" i="11"/>
  <c r="BF330" i="11"/>
  <c r="BF317" i="11"/>
  <c r="BF301" i="11"/>
  <c r="BF286" i="11"/>
  <c r="BF527" i="11"/>
  <c r="BF519" i="11"/>
  <c r="BF511" i="11"/>
  <c r="BF503" i="11"/>
  <c r="BF495" i="11"/>
  <c r="BF487" i="11"/>
  <c r="BF479" i="11"/>
  <c r="BF471" i="11"/>
  <c r="BF463" i="11"/>
  <c r="BF455" i="11"/>
  <c r="BF447" i="11"/>
  <c r="BF439" i="11"/>
  <c r="BF431" i="11"/>
  <c r="BF423" i="11"/>
  <c r="BF415" i="11"/>
  <c r="BF337" i="11"/>
  <c r="BF312" i="11"/>
  <c r="BF296" i="11"/>
  <c r="BF291" i="11"/>
  <c r="BF287" i="11"/>
  <c r="BF270" i="11"/>
  <c r="BF244" i="11"/>
  <c r="BF600" i="11"/>
  <c r="BF592" i="11"/>
  <c r="BF584" i="11"/>
  <c r="BF576" i="11"/>
  <c r="BF568" i="11"/>
  <c r="BF560" i="11"/>
  <c r="BF552" i="11"/>
  <c r="BF544" i="11"/>
  <c r="BF536" i="11"/>
  <c r="BF528" i="11"/>
  <c r="BF520" i="11"/>
  <c r="BF512" i="11"/>
  <c r="BF504" i="11"/>
  <c r="BF496" i="11"/>
  <c r="BF488" i="11"/>
  <c r="BF480" i="11"/>
  <c r="BF472" i="11"/>
  <c r="BF464" i="11"/>
  <c r="BF456" i="11"/>
  <c r="BF448" i="11"/>
  <c r="BF440" i="11"/>
  <c r="BF432" i="11"/>
  <c r="BF424" i="11"/>
  <c r="BF416" i="11"/>
  <c r="BF408" i="11"/>
  <c r="BF376" i="11"/>
  <c r="BF344" i="11"/>
  <c r="BF266" i="11"/>
  <c r="BF261" i="11"/>
  <c r="BF189" i="11"/>
  <c r="BF173" i="11"/>
  <c r="BF157" i="11"/>
  <c r="BF239" i="11"/>
  <c r="BF231" i="11"/>
  <c r="BF223" i="11"/>
  <c r="BF215" i="11"/>
  <c r="BF207" i="11"/>
  <c r="BF199" i="11"/>
  <c r="BF190" i="11"/>
  <c r="BF174" i="11"/>
  <c r="BF158" i="11"/>
  <c r="BF15" i="11"/>
  <c r="BF281" i="11"/>
  <c r="BF275" i="11"/>
  <c r="BF262" i="11"/>
  <c r="BF255" i="11"/>
  <c r="BF245" i="11"/>
  <c r="BF29" i="11"/>
  <c r="BF30" i="11"/>
  <c r="BF276" i="11"/>
  <c r="BF269" i="11"/>
  <c r="BF191" i="11"/>
  <c r="BF175" i="11"/>
  <c r="BF159" i="11"/>
  <c r="BF246" i="11"/>
  <c r="BF16" i="11"/>
  <c r="BF284" i="11"/>
  <c r="BF258" i="11"/>
  <c r="BF182" i="11"/>
  <c r="BF166" i="11"/>
  <c r="BF117" i="11"/>
  <c r="BF62" i="11"/>
  <c r="BF280" i="11"/>
  <c r="BF272" i="11"/>
  <c r="BF264" i="11"/>
  <c r="BF256" i="11"/>
  <c r="BF248" i="11"/>
  <c r="BF240" i="11"/>
  <c r="BF232" i="11"/>
  <c r="BF224" i="11"/>
  <c r="BF216" i="11"/>
  <c r="BF208" i="11"/>
  <c r="BF200" i="11"/>
  <c r="BF192" i="11"/>
  <c r="BF184" i="11"/>
  <c r="BF176" i="11"/>
  <c r="BF168" i="11"/>
  <c r="BF160" i="11"/>
  <c r="BF141" i="11"/>
  <c r="BF125" i="11"/>
  <c r="BF17" i="11"/>
  <c r="BF249" i="11"/>
  <c r="BF241" i="11"/>
  <c r="BF233" i="11"/>
  <c r="BF225" i="11"/>
  <c r="BF217" i="11"/>
  <c r="BF209" i="11"/>
  <c r="BF201" i="11"/>
  <c r="BF193" i="11"/>
  <c r="BF185" i="11"/>
  <c r="BF177" i="11"/>
  <c r="BF169" i="11"/>
  <c r="BF161" i="11"/>
  <c r="BF72" i="11"/>
  <c r="BF145" i="11"/>
  <c r="BF129" i="11"/>
  <c r="BF81" i="11"/>
  <c r="BF31" i="11"/>
  <c r="BF90" i="11"/>
  <c r="BF58" i="11"/>
  <c r="BF26" i="11"/>
  <c r="BF154" i="11"/>
  <c r="BF150" i="11"/>
  <c r="BF146" i="11"/>
  <c r="BF142" i="11"/>
  <c r="BF138" i="11"/>
  <c r="BF134" i="11"/>
  <c r="BF130" i="11"/>
  <c r="BF126" i="11"/>
  <c r="BF122" i="11"/>
  <c r="BF118" i="11"/>
  <c r="BF114" i="11"/>
  <c r="BF110" i="11"/>
  <c r="BF106" i="11"/>
  <c r="BF102" i="11"/>
  <c r="BF82" i="11"/>
  <c r="BF50" i="11"/>
  <c r="BF18" i="11"/>
  <c r="BF155" i="11"/>
  <c r="BF151" i="11"/>
  <c r="BF147" i="11"/>
  <c r="BF143" i="11"/>
  <c r="BF139" i="11"/>
  <c r="BF135" i="11"/>
  <c r="BF131" i="11"/>
  <c r="BF127" i="11"/>
  <c r="BF123" i="11"/>
  <c r="BF119" i="11"/>
  <c r="BF115" i="11"/>
  <c r="BF111" i="11"/>
  <c r="BF107" i="11"/>
  <c r="BF103" i="11"/>
  <c r="AV366" i="11"/>
  <c r="AV365" i="11"/>
  <c r="AV765" i="11"/>
  <c r="AV685" i="11"/>
  <c r="AV653" i="11"/>
  <c r="AV621" i="11"/>
  <c r="AV591" i="11"/>
  <c r="AV565" i="11"/>
  <c r="AV545" i="11"/>
  <c r="AV525" i="11"/>
  <c r="AV520" i="11"/>
  <c r="AV709" i="11"/>
  <c r="AV673" i="11"/>
  <c r="AV641" i="11"/>
  <c r="AV600" i="11"/>
  <c r="AV560" i="11"/>
  <c r="AV557" i="11"/>
  <c r="AV517" i="11"/>
  <c r="AV598" i="11"/>
  <c r="AV508" i="11"/>
  <c r="AV713" i="11"/>
  <c r="AV693" i="11"/>
  <c r="AV661" i="11"/>
  <c r="AV629" i="11"/>
  <c r="AV749" i="11"/>
  <c r="AV717" i="11"/>
  <c r="AV681" i="11"/>
  <c r="AV649" i="11"/>
  <c r="AV617" i="11"/>
  <c r="AV575" i="11"/>
  <c r="AV535" i="11"/>
  <c r="AV497" i="11"/>
  <c r="AV757" i="11"/>
  <c r="AV725" i="11"/>
  <c r="AV689" i="11"/>
  <c r="AV657" i="11"/>
  <c r="AV625" i="11"/>
  <c r="AV607" i="11"/>
  <c r="AV729" i="11"/>
  <c r="AV645" i="11"/>
  <c r="AV613" i="11"/>
  <c r="AV529" i="11"/>
  <c r="AV477" i="11"/>
  <c r="AV504" i="11"/>
  <c r="AV423" i="11"/>
  <c r="AV415" i="11"/>
  <c r="AV388" i="11"/>
  <c r="AV356" i="11"/>
  <c r="AV509" i="11"/>
  <c r="AV488" i="11"/>
  <c r="AV461" i="11"/>
  <c r="AV563" i="11"/>
  <c r="AV372" i="11"/>
  <c r="AV328" i="11"/>
  <c r="AV290" i="11"/>
  <c r="AV316" i="11"/>
  <c r="AV324" i="11"/>
  <c r="AV115" i="11"/>
  <c r="AV91" i="11"/>
  <c r="AV269" i="11"/>
  <c r="AV126" i="11"/>
  <c r="AV103" i="11"/>
  <c r="AV261" i="11"/>
  <c r="AV253" i="11"/>
  <c r="AV245" i="11"/>
  <c r="AV94" i="11"/>
  <c r="AV51" i="11"/>
  <c r="AV111" i="11"/>
  <c r="AV79" i="11"/>
  <c r="AV47" i="11"/>
  <c r="AV119" i="11"/>
  <c r="AV87" i="11"/>
  <c r="AV55" i="11"/>
  <c r="AV107" i="11"/>
  <c r="AV43" i="11"/>
  <c r="AJ5" i="11"/>
  <c r="AK5" i="11"/>
  <c r="AO6" i="11"/>
  <c r="AN6" i="11"/>
  <c r="BI6" i="11"/>
  <c r="BJ6" i="11"/>
  <c r="BI5" i="11"/>
  <c r="BJ5" i="11"/>
  <c r="BK5" i="11"/>
  <c r="AG5" i="11"/>
  <c r="AS6" i="11"/>
  <c r="AQ6" i="11"/>
  <c r="BK6" i="11" l="1"/>
  <c r="FA765" i="11"/>
  <c r="EY765" i="11"/>
  <c r="EX765" i="11"/>
  <c r="FA764" i="11"/>
  <c r="EY764" i="11"/>
  <c r="EX764" i="11"/>
  <c r="FA763" i="11"/>
  <c r="EY763" i="11"/>
  <c r="EX763" i="11"/>
  <c r="FA762" i="11"/>
  <c r="EY762" i="11"/>
  <c r="EX762" i="11"/>
  <c r="FA761" i="11"/>
  <c r="EY761" i="11"/>
  <c r="EX761" i="11"/>
  <c r="FA760" i="11"/>
  <c r="EY760" i="11"/>
  <c r="FA759" i="11"/>
  <c r="EY759" i="11"/>
  <c r="EX759" i="11"/>
  <c r="FA758" i="11"/>
  <c r="EY758" i="11"/>
  <c r="FA757" i="11"/>
  <c r="EY757" i="11"/>
  <c r="EX757" i="11"/>
  <c r="FA756" i="11"/>
  <c r="EY756" i="11"/>
  <c r="FA755" i="11"/>
  <c r="EY755" i="11"/>
  <c r="EX755" i="11"/>
  <c r="FA754" i="11"/>
  <c r="EY754" i="11"/>
  <c r="FA753" i="11"/>
  <c r="EY753" i="11"/>
  <c r="EX753" i="11"/>
  <c r="FA752" i="11"/>
  <c r="EY752" i="11"/>
  <c r="EX752" i="11"/>
  <c r="FA751" i="11"/>
  <c r="EY751" i="11"/>
  <c r="FA750" i="11"/>
  <c r="EY750" i="11"/>
  <c r="EX750" i="11"/>
  <c r="FA749" i="11"/>
  <c r="EY749" i="11"/>
  <c r="EX749" i="11"/>
  <c r="FA748" i="11"/>
  <c r="EY748" i="11"/>
  <c r="EX748" i="11"/>
  <c r="FA747" i="11"/>
  <c r="EY747" i="11"/>
  <c r="EX747" i="11"/>
  <c r="FA746" i="11"/>
  <c r="EY746" i="11"/>
  <c r="EX746" i="11"/>
  <c r="FA745" i="11"/>
  <c r="EY745" i="11"/>
  <c r="EX745" i="11"/>
  <c r="FA744" i="11"/>
  <c r="EY744" i="11"/>
  <c r="EX744" i="11"/>
  <c r="FA743" i="11"/>
  <c r="EY743" i="11"/>
  <c r="EX743" i="11"/>
  <c r="FA742" i="11"/>
  <c r="EY742" i="11"/>
  <c r="EX742" i="11"/>
  <c r="FA741" i="11"/>
  <c r="EY741" i="11"/>
  <c r="EX741" i="11"/>
  <c r="FA740" i="11"/>
  <c r="EY740" i="11"/>
  <c r="FA739" i="11"/>
  <c r="EY739" i="11"/>
  <c r="EX739" i="11"/>
  <c r="FA738" i="11"/>
  <c r="EY738" i="11"/>
  <c r="FA737" i="11"/>
  <c r="EY737" i="11"/>
  <c r="EX737" i="11"/>
  <c r="FA736" i="11"/>
  <c r="EY736" i="11"/>
  <c r="EX736" i="11"/>
  <c r="FA735" i="11"/>
  <c r="EY735" i="11"/>
  <c r="FA734" i="11"/>
  <c r="EY734" i="11"/>
  <c r="EX734" i="11"/>
  <c r="FA733" i="11"/>
  <c r="EY733" i="11"/>
  <c r="EX733" i="11"/>
  <c r="FA732" i="11"/>
  <c r="EY732" i="11"/>
  <c r="EX732" i="11"/>
  <c r="FA731" i="11"/>
  <c r="EY731" i="11"/>
  <c r="EX731" i="11"/>
  <c r="FA730" i="11"/>
  <c r="EY730" i="11"/>
  <c r="FA729" i="11"/>
  <c r="EY729" i="11"/>
  <c r="EX729" i="11"/>
  <c r="FA728" i="11"/>
  <c r="EY728" i="11"/>
  <c r="EX728" i="11"/>
  <c r="FA727" i="11"/>
  <c r="EY727" i="11"/>
  <c r="EX727" i="11"/>
  <c r="FA726" i="11"/>
  <c r="EY726" i="11"/>
  <c r="EX726" i="11"/>
  <c r="FA725" i="11"/>
  <c r="EY725" i="11"/>
  <c r="EX725" i="11"/>
  <c r="FA724" i="11"/>
  <c r="EY724" i="11"/>
  <c r="EX724" i="11"/>
  <c r="FA723" i="11"/>
  <c r="EY723" i="11"/>
  <c r="EX723" i="11"/>
  <c r="FA722" i="11"/>
  <c r="EY722" i="11"/>
  <c r="EX722" i="11"/>
  <c r="FA721" i="11"/>
  <c r="EY721" i="11"/>
  <c r="EX721" i="11"/>
  <c r="FA720" i="11"/>
  <c r="EY720" i="11"/>
  <c r="EX720" i="11"/>
  <c r="FA719" i="11"/>
  <c r="EY719" i="11"/>
  <c r="EX719" i="11"/>
  <c r="FA718" i="11"/>
  <c r="EY718" i="11"/>
  <c r="EX718" i="11"/>
  <c r="FA717" i="11"/>
  <c r="EY717" i="11"/>
  <c r="EX717" i="11"/>
  <c r="FA716" i="11"/>
  <c r="EY716" i="11"/>
  <c r="EX716" i="11"/>
  <c r="FA715" i="11"/>
  <c r="EY715" i="11"/>
  <c r="EX715" i="11"/>
  <c r="FA714" i="11"/>
  <c r="EY714" i="11"/>
  <c r="FA713" i="11"/>
  <c r="EY713" i="11"/>
  <c r="EX713" i="11"/>
  <c r="FA712" i="11"/>
  <c r="EY712" i="11"/>
  <c r="EX712" i="11"/>
  <c r="FA711" i="11"/>
  <c r="EY711" i="11"/>
  <c r="EX711" i="11"/>
  <c r="FA710" i="11"/>
  <c r="EY710" i="11"/>
  <c r="EX710" i="11"/>
  <c r="FA709" i="11"/>
  <c r="EY709" i="11"/>
  <c r="EX709" i="11"/>
  <c r="FA708" i="11"/>
  <c r="EY708" i="11"/>
  <c r="EX708" i="11"/>
  <c r="FA707" i="11"/>
  <c r="EY707" i="11"/>
  <c r="EX707" i="11"/>
  <c r="FA706" i="11"/>
  <c r="EY706" i="11"/>
  <c r="EX706" i="11"/>
  <c r="FA705" i="11"/>
  <c r="EY705" i="11"/>
  <c r="EX705" i="11"/>
  <c r="FA704" i="11"/>
  <c r="EY704" i="11"/>
  <c r="EX704" i="11"/>
  <c r="FA703" i="11"/>
  <c r="EY703" i="11"/>
  <c r="EX703" i="11"/>
  <c r="FA702" i="11"/>
  <c r="EY702" i="11"/>
  <c r="EX702" i="11"/>
  <c r="FA701" i="11"/>
  <c r="EY701" i="11"/>
  <c r="EX701" i="11"/>
  <c r="FA700" i="11"/>
  <c r="EY700" i="11"/>
  <c r="EX700" i="11"/>
  <c r="FA699" i="11"/>
  <c r="EY699" i="11"/>
  <c r="EX699" i="11"/>
  <c r="FA698" i="11"/>
  <c r="EY698" i="11"/>
  <c r="EX698" i="11"/>
  <c r="FA697" i="11"/>
  <c r="EY697" i="11"/>
  <c r="EX697" i="11"/>
  <c r="FA696" i="11"/>
  <c r="EY696" i="11"/>
  <c r="EX696" i="11"/>
  <c r="FA695" i="11"/>
  <c r="EY695" i="11"/>
  <c r="EX695" i="11"/>
  <c r="FA694" i="11"/>
  <c r="EY694" i="11"/>
  <c r="EX694" i="11"/>
  <c r="FA693" i="11"/>
  <c r="EY693" i="11"/>
  <c r="EX693" i="11"/>
  <c r="FA692" i="11"/>
  <c r="EY692" i="11"/>
  <c r="EX692" i="11"/>
  <c r="FA691" i="11"/>
  <c r="EY691" i="11"/>
  <c r="EX691" i="11"/>
  <c r="FA690" i="11"/>
  <c r="EY690" i="11"/>
  <c r="EX690" i="11"/>
  <c r="FA689" i="11"/>
  <c r="EY689" i="11"/>
  <c r="EX689" i="11"/>
  <c r="FA688" i="11"/>
  <c r="EY688" i="11"/>
  <c r="EX688" i="11"/>
  <c r="FA687" i="11"/>
  <c r="EY687" i="11"/>
  <c r="EX687" i="11"/>
  <c r="FA686" i="11"/>
  <c r="EY686" i="11"/>
  <c r="EX686" i="11"/>
  <c r="FA685" i="11"/>
  <c r="EY685" i="11"/>
  <c r="EX685" i="11"/>
  <c r="FA684" i="11"/>
  <c r="EY684" i="11"/>
  <c r="EX684" i="11"/>
  <c r="FA683" i="11"/>
  <c r="EY683" i="11"/>
  <c r="EX683" i="11"/>
  <c r="FA682" i="11"/>
  <c r="EY682" i="11"/>
  <c r="EX682" i="11"/>
  <c r="FA681" i="11"/>
  <c r="EY681" i="11"/>
  <c r="EX681" i="11"/>
  <c r="FA680" i="11"/>
  <c r="EY680" i="11"/>
  <c r="EX680" i="11"/>
  <c r="FA679" i="11"/>
  <c r="EY679" i="11"/>
  <c r="EX679" i="11"/>
  <c r="FA678" i="11"/>
  <c r="EY678" i="11"/>
  <c r="EX678" i="11"/>
  <c r="FA677" i="11"/>
  <c r="EY677" i="11"/>
  <c r="FA676" i="11"/>
  <c r="EY676" i="11"/>
  <c r="EX676" i="11"/>
  <c r="FA675" i="11"/>
  <c r="EY675" i="11"/>
  <c r="EX675" i="11"/>
  <c r="FA674" i="11"/>
  <c r="EY674" i="11"/>
  <c r="FA673" i="11"/>
  <c r="EY673" i="11"/>
  <c r="EX673" i="11"/>
  <c r="FA672" i="11"/>
  <c r="EY672" i="11"/>
  <c r="EX672" i="11"/>
  <c r="FA671" i="11"/>
  <c r="EY671" i="11"/>
  <c r="EX671" i="11"/>
  <c r="FA670" i="11"/>
  <c r="EY670" i="11"/>
  <c r="EX670" i="11"/>
  <c r="FA669" i="11"/>
  <c r="EY669" i="11"/>
  <c r="EX669" i="11"/>
  <c r="FA668" i="11"/>
  <c r="EY668" i="11"/>
  <c r="EX668" i="11"/>
  <c r="FA667" i="11"/>
  <c r="EY667" i="11"/>
  <c r="EX667" i="11"/>
  <c r="FA666" i="11"/>
  <c r="EY666" i="11"/>
  <c r="EX666" i="11"/>
  <c r="FA665" i="11"/>
  <c r="EY665" i="11"/>
  <c r="EX665" i="11"/>
  <c r="FA664" i="11"/>
  <c r="EY664" i="11"/>
  <c r="EX664" i="11"/>
  <c r="FA663" i="11"/>
  <c r="EY663" i="11"/>
  <c r="EX663" i="11"/>
  <c r="FA662" i="11"/>
  <c r="EY662" i="11"/>
  <c r="EX662" i="11"/>
  <c r="FA661" i="11"/>
  <c r="EY661" i="11"/>
  <c r="EX661" i="11"/>
  <c r="FA660" i="11"/>
  <c r="EY660" i="11"/>
  <c r="EX660" i="11"/>
  <c r="FA659" i="11"/>
  <c r="EY659" i="11"/>
  <c r="EX659" i="11"/>
  <c r="FA658" i="11"/>
  <c r="EY658" i="11"/>
  <c r="EX658" i="11"/>
  <c r="FA657" i="11"/>
  <c r="EY657" i="11"/>
  <c r="FA656" i="11"/>
  <c r="EY656" i="11"/>
  <c r="EX656" i="11"/>
  <c r="FA655" i="11"/>
  <c r="EY655" i="11"/>
  <c r="FA654" i="11"/>
  <c r="EY654" i="11"/>
  <c r="EX654" i="11"/>
  <c r="FA653" i="11"/>
  <c r="EY653" i="11"/>
  <c r="FA652" i="11"/>
  <c r="EY652" i="11"/>
  <c r="EX652" i="11"/>
  <c r="FA651" i="11"/>
  <c r="EY651" i="11"/>
  <c r="FA650" i="11"/>
  <c r="EY650" i="11"/>
  <c r="EX650" i="11"/>
  <c r="FA649" i="11"/>
  <c r="EY649" i="11"/>
  <c r="EX649" i="11"/>
  <c r="FA648" i="11"/>
  <c r="EY648" i="11"/>
  <c r="EX648" i="11"/>
  <c r="FA647" i="11"/>
  <c r="EY647" i="11"/>
  <c r="EX647" i="11"/>
  <c r="FA646" i="11"/>
  <c r="EY646" i="11"/>
  <c r="EX646" i="11"/>
  <c r="FA645" i="11"/>
  <c r="EY645" i="11"/>
  <c r="EX645" i="11"/>
  <c r="FA644" i="11"/>
  <c r="EY644" i="11"/>
  <c r="EX644" i="11"/>
  <c r="FA643" i="11"/>
  <c r="EY643" i="11"/>
  <c r="EX643" i="11"/>
  <c r="FA642" i="11"/>
  <c r="EY642" i="11"/>
  <c r="EX642" i="11"/>
  <c r="FA641" i="11"/>
  <c r="EY641" i="11"/>
  <c r="EX641" i="11"/>
  <c r="FA640" i="11"/>
  <c r="EY640" i="11"/>
  <c r="EX640" i="11"/>
  <c r="FA639" i="11"/>
  <c r="EY639" i="11"/>
  <c r="EX639" i="11"/>
  <c r="FA638" i="11"/>
  <c r="EY638" i="11"/>
  <c r="FA637" i="11"/>
  <c r="EY637" i="11"/>
  <c r="EX637" i="11"/>
  <c r="FA636" i="11"/>
  <c r="EY636" i="11"/>
  <c r="EX636" i="11"/>
  <c r="FA635" i="11"/>
  <c r="EY635" i="11"/>
  <c r="EX635" i="11"/>
  <c r="FA634" i="11"/>
  <c r="EY634" i="11"/>
  <c r="EX634" i="11"/>
  <c r="FA633" i="11"/>
  <c r="EY633" i="11"/>
  <c r="EX633" i="11"/>
  <c r="FA632" i="11"/>
  <c r="EY632" i="11"/>
  <c r="EX632" i="11"/>
  <c r="FA631" i="11"/>
  <c r="EY631" i="11"/>
  <c r="EX631" i="11"/>
  <c r="FA630" i="11"/>
  <c r="EY630" i="11"/>
  <c r="EX630" i="11"/>
  <c r="FA629" i="11"/>
  <c r="EY629" i="11"/>
  <c r="EX629" i="11"/>
  <c r="FA628" i="11"/>
  <c r="EY628" i="11"/>
  <c r="EX628" i="11"/>
  <c r="FA627" i="11"/>
  <c r="EY627" i="11"/>
  <c r="EX627" i="11"/>
  <c r="FA626" i="11"/>
  <c r="EY626" i="11"/>
  <c r="EX626" i="11"/>
  <c r="FA625" i="11"/>
  <c r="EY625" i="11"/>
  <c r="EX625" i="11"/>
  <c r="FA624" i="11"/>
  <c r="EY624" i="11"/>
  <c r="EX624" i="11"/>
  <c r="FA623" i="11"/>
  <c r="EY623" i="11"/>
  <c r="EX623" i="11"/>
  <c r="FA622" i="11"/>
  <c r="EY622" i="11"/>
  <c r="EX622" i="11"/>
  <c r="FA621" i="11"/>
  <c r="EY621" i="11"/>
  <c r="EX621" i="11"/>
  <c r="FA620" i="11"/>
  <c r="EY620" i="11"/>
  <c r="EX620" i="11"/>
  <c r="FA619" i="11"/>
  <c r="EY619" i="11"/>
  <c r="EX619" i="11"/>
  <c r="FA618" i="11"/>
  <c r="EY618" i="11"/>
  <c r="EX618" i="11"/>
  <c r="FA617" i="11"/>
  <c r="EY617" i="11"/>
  <c r="EX617" i="11"/>
  <c r="FA616" i="11"/>
  <c r="EY616" i="11"/>
  <c r="EX616" i="11"/>
  <c r="FA615" i="11"/>
  <c r="EY615" i="11"/>
  <c r="EX615" i="11"/>
  <c r="FA614" i="11"/>
  <c r="EY614" i="11"/>
  <c r="EX614" i="11"/>
  <c r="FA613" i="11"/>
  <c r="EY613" i="11"/>
  <c r="EX613" i="11"/>
  <c r="FA612" i="11"/>
  <c r="EY612" i="11"/>
  <c r="EX612" i="11"/>
  <c r="FA611" i="11"/>
  <c r="EY611" i="11"/>
  <c r="EX611" i="11"/>
  <c r="FA610" i="11"/>
  <c r="EY610" i="11"/>
  <c r="EX610" i="11"/>
  <c r="FA609" i="11"/>
  <c r="EY609" i="11"/>
  <c r="EX609" i="11"/>
  <c r="FA608" i="11"/>
  <c r="EY608" i="11"/>
  <c r="EX608" i="11"/>
  <c r="FA607" i="11"/>
  <c r="EY607" i="11"/>
  <c r="EX607" i="11"/>
  <c r="FA606" i="11"/>
  <c r="EY606" i="11"/>
  <c r="EX606" i="11"/>
  <c r="FA605" i="11"/>
  <c r="EY605" i="11"/>
  <c r="EX605" i="11"/>
  <c r="FA604" i="11"/>
  <c r="EY604" i="11"/>
  <c r="EX604" i="11"/>
  <c r="FA603" i="11"/>
  <c r="EY603" i="11"/>
  <c r="EX603" i="11"/>
  <c r="FA602" i="11"/>
  <c r="EY602" i="11"/>
  <c r="EX602" i="11"/>
  <c r="FA601" i="11"/>
  <c r="EY601" i="11"/>
  <c r="EX601" i="11"/>
  <c r="FA600" i="11"/>
  <c r="EY600" i="11"/>
  <c r="EX600" i="11"/>
  <c r="FA599" i="11"/>
  <c r="EY599" i="11"/>
  <c r="EX599" i="11"/>
  <c r="FA598" i="11"/>
  <c r="EY598" i="11"/>
  <c r="EX598" i="11"/>
  <c r="FA597" i="11"/>
  <c r="EY597" i="11"/>
  <c r="EX597" i="11"/>
  <c r="FA596" i="11"/>
  <c r="EY596" i="11"/>
  <c r="EX596" i="11"/>
  <c r="FA595" i="11"/>
  <c r="EY595" i="11"/>
  <c r="EX595" i="11"/>
  <c r="FA594" i="11"/>
  <c r="EY594" i="11"/>
  <c r="FA593" i="11"/>
  <c r="EY593" i="11"/>
  <c r="EX593" i="11"/>
  <c r="FA592" i="11"/>
  <c r="EY592" i="11"/>
  <c r="FA591" i="11"/>
  <c r="EY591" i="11"/>
  <c r="EX591" i="11"/>
  <c r="FA590" i="11"/>
  <c r="EY590" i="11"/>
  <c r="EX590" i="11"/>
  <c r="FA589" i="11"/>
  <c r="EY589" i="11"/>
  <c r="EX589" i="11"/>
  <c r="FA588" i="11"/>
  <c r="EY588" i="11"/>
  <c r="EX588" i="11"/>
  <c r="FA587" i="11"/>
  <c r="EY587" i="11"/>
  <c r="EX587" i="11"/>
  <c r="FA586" i="11"/>
  <c r="EY586" i="11"/>
  <c r="EX586" i="11"/>
  <c r="FA585" i="11"/>
  <c r="EY585" i="11"/>
  <c r="EX585" i="11"/>
  <c r="FA584" i="11"/>
  <c r="EY584" i="11"/>
  <c r="EX584" i="11"/>
  <c r="FA583" i="11"/>
  <c r="EY583" i="11"/>
  <c r="EX583" i="11"/>
  <c r="FA582" i="11"/>
  <c r="EY582" i="11"/>
  <c r="EX582" i="11"/>
  <c r="FA581" i="11"/>
  <c r="EY581" i="11"/>
  <c r="EX581" i="11"/>
  <c r="FA580" i="11"/>
  <c r="EY580" i="11"/>
  <c r="EX580" i="11"/>
  <c r="FA579" i="11"/>
  <c r="EY579" i="11"/>
  <c r="EX579" i="11"/>
  <c r="FA578" i="11"/>
  <c r="EY578" i="11"/>
  <c r="EX578" i="11"/>
  <c r="FA577" i="11"/>
  <c r="EY577" i="11"/>
  <c r="EX577" i="11"/>
  <c r="FA576" i="11"/>
  <c r="EY576" i="11"/>
  <c r="EX576" i="11"/>
  <c r="FA575" i="11"/>
  <c r="EY575" i="11"/>
  <c r="EX575" i="11"/>
  <c r="FA574" i="11"/>
  <c r="EY574" i="11"/>
  <c r="EX574" i="11"/>
  <c r="FA573" i="11"/>
  <c r="EY573" i="11"/>
  <c r="EX573" i="11"/>
  <c r="FA572" i="11"/>
  <c r="EY572" i="11"/>
  <c r="EX572" i="11"/>
  <c r="FA571" i="11"/>
  <c r="EY571" i="11"/>
  <c r="EX571" i="11"/>
  <c r="FA570" i="11"/>
  <c r="EY570" i="11"/>
  <c r="EX570" i="11"/>
  <c r="FA569" i="11"/>
  <c r="EY569" i="11"/>
  <c r="EX569" i="11"/>
  <c r="FA568" i="11"/>
  <c r="EY568" i="11"/>
  <c r="EX568" i="11"/>
  <c r="FA567" i="11"/>
  <c r="EY567" i="11"/>
  <c r="EX567" i="11"/>
  <c r="FA566" i="11"/>
  <c r="EY566" i="11"/>
  <c r="EX566" i="11"/>
  <c r="FA565" i="11"/>
  <c r="EY565" i="11"/>
  <c r="EX565" i="11"/>
  <c r="FA564" i="11"/>
  <c r="EY564" i="11"/>
  <c r="EX564" i="11"/>
  <c r="FA563" i="11"/>
  <c r="EY563" i="11"/>
  <c r="EX563" i="11"/>
  <c r="FA562" i="11"/>
  <c r="EY562" i="11"/>
  <c r="EX562" i="11"/>
  <c r="FA561" i="11"/>
  <c r="EY561" i="11"/>
  <c r="EX561" i="11"/>
  <c r="FA560" i="11"/>
  <c r="EY560" i="11"/>
  <c r="EX560" i="11"/>
  <c r="FA559" i="11"/>
  <c r="EY559" i="11"/>
  <c r="EX559" i="11"/>
  <c r="FA558" i="11"/>
  <c r="EY558" i="11"/>
  <c r="EX558" i="11"/>
  <c r="FA557" i="11"/>
  <c r="EY557" i="11"/>
  <c r="EX557" i="11"/>
  <c r="FA556" i="11"/>
  <c r="EY556" i="11"/>
  <c r="EX556" i="11"/>
  <c r="FA555" i="11"/>
  <c r="EY555" i="11"/>
  <c r="EX555" i="11"/>
  <c r="FA554" i="11"/>
  <c r="EY554" i="11"/>
  <c r="EX554" i="11"/>
  <c r="FA553" i="11"/>
  <c r="EY553" i="11"/>
  <c r="EX553" i="11"/>
  <c r="FA552" i="11"/>
  <c r="EY552" i="11"/>
  <c r="EX552" i="11"/>
  <c r="FA551" i="11"/>
  <c r="EY551" i="11"/>
  <c r="EX551" i="11"/>
  <c r="FA550" i="11"/>
  <c r="EY550" i="11"/>
  <c r="EX550" i="11"/>
  <c r="FA549" i="11"/>
  <c r="EY549" i="11"/>
  <c r="EX549" i="11"/>
  <c r="FA548" i="11"/>
  <c r="EY548" i="11"/>
  <c r="EX548" i="11"/>
  <c r="FA547" i="11"/>
  <c r="EY547" i="11"/>
  <c r="EX547" i="11"/>
  <c r="FA546" i="11"/>
  <c r="EY546" i="11"/>
  <c r="EX546" i="11"/>
  <c r="FA545" i="11"/>
  <c r="EY545" i="11"/>
  <c r="EX545" i="11"/>
  <c r="FA544" i="11"/>
  <c r="EY544" i="11"/>
  <c r="EX544" i="11"/>
  <c r="FA543" i="11"/>
  <c r="EY543" i="11"/>
  <c r="EX543" i="11"/>
  <c r="FA542" i="11"/>
  <c r="EY542" i="11"/>
  <c r="EX542" i="11"/>
  <c r="FA541" i="11"/>
  <c r="EY541" i="11"/>
  <c r="EX541" i="11"/>
  <c r="FA540" i="11"/>
  <c r="EY540" i="11"/>
  <c r="EX540" i="11"/>
  <c r="FA539" i="11"/>
  <c r="EY539" i="11"/>
  <c r="EX539" i="11"/>
  <c r="FA538" i="11"/>
  <c r="EY538" i="11"/>
  <c r="EX538" i="11"/>
  <c r="FA537" i="11"/>
  <c r="EY537" i="11"/>
  <c r="EX537" i="11"/>
  <c r="FA536" i="11"/>
  <c r="EY536" i="11"/>
  <c r="EX536" i="11"/>
  <c r="FA535" i="11"/>
  <c r="EY535" i="11"/>
  <c r="EX535" i="11"/>
  <c r="FA534" i="11"/>
  <c r="EY534" i="11"/>
  <c r="EX534" i="11"/>
  <c r="FA533" i="11"/>
  <c r="EY533" i="11"/>
  <c r="EX533" i="11"/>
  <c r="FA532" i="11"/>
  <c r="EY532" i="11"/>
  <c r="EX532" i="11"/>
  <c r="FA531" i="11"/>
  <c r="EY531" i="11"/>
  <c r="EX531" i="11"/>
  <c r="FA530" i="11"/>
  <c r="EY530" i="11"/>
  <c r="EX530" i="11"/>
  <c r="FA529" i="11"/>
  <c r="EY529" i="11"/>
  <c r="FA528" i="11"/>
  <c r="EY528" i="11"/>
  <c r="EX528" i="11"/>
  <c r="FA527" i="11"/>
  <c r="EY527" i="11"/>
  <c r="FA526" i="11"/>
  <c r="EY526" i="11"/>
  <c r="EX526" i="11"/>
  <c r="FA525" i="11"/>
  <c r="EY525" i="11"/>
  <c r="EX525" i="11"/>
  <c r="FA524" i="11"/>
  <c r="EY524" i="11"/>
  <c r="EX524" i="11"/>
  <c r="FA523" i="11"/>
  <c r="EY523" i="11"/>
  <c r="EX523" i="11"/>
  <c r="FA522" i="11"/>
  <c r="EY522" i="11"/>
  <c r="EX522" i="11"/>
  <c r="FA521" i="11"/>
  <c r="EY521" i="11"/>
  <c r="EX521" i="11"/>
  <c r="FA520" i="11"/>
  <c r="EY520" i="11"/>
  <c r="EX520" i="11"/>
  <c r="FA519" i="11"/>
  <c r="EY519" i="11"/>
  <c r="EX519" i="11"/>
  <c r="FA518" i="11"/>
  <c r="EY518" i="11"/>
  <c r="EX518" i="11"/>
  <c r="FA517" i="11"/>
  <c r="EY517" i="11"/>
  <c r="EX517" i="11"/>
  <c r="FA516" i="11"/>
  <c r="EY516" i="11"/>
  <c r="EX516" i="11"/>
  <c r="FA515" i="11"/>
  <c r="EY515" i="11"/>
  <c r="EX515" i="11"/>
  <c r="FA514" i="11"/>
  <c r="EY514" i="11"/>
  <c r="EX514" i="11"/>
  <c r="FA513" i="11"/>
  <c r="EY513" i="11"/>
  <c r="EX513" i="11"/>
  <c r="FA512" i="11"/>
  <c r="EY512" i="11"/>
  <c r="EX512" i="11"/>
  <c r="FA511" i="11"/>
  <c r="EY511" i="11"/>
  <c r="EX511" i="11"/>
  <c r="FA510" i="11"/>
  <c r="EY510" i="11"/>
  <c r="EX510" i="11"/>
  <c r="FA509" i="11"/>
  <c r="EY509" i="11"/>
  <c r="EX509" i="11"/>
  <c r="FA508" i="11"/>
  <c r="EY508" i="11"/>
  <c r="EX508" i="11"/>
  <c r="FA507" i="11"/>
  <c r="EY507" i="11"/>
  <c r="EX507" i="11"/>
  <c r="FA506" i="11"/>
  <c r="EY506" i="11"/>
  <c r="EX506" i="11"/>
  <c r="FA505" i="11"/>
  <c r="EY505" i="11"/>
  <c r="EX505" i="11"/>
  <c r="FA504" i="11"/>
  <c r="EY504" i="11"/>
  <c r="EX504" i="11"/>
  <c r="FA503" i="11"/>
  <c r="EY503" i="11"/>
  <c r="EX503" i="11"/>
  <c r="FA502" i="11"/>
  <c r="EY502" i="11"/>
  <c r="EX502" i="11"/>
  <c r="FA501" i="11"/>
  <c r="EY501" i="11"/>
  <c r="EX501" i="11"/>
  <c r="FA500" i="11"/>
  <c r="EY500" i="11"/>
  <c r="EX500" i="11"/>
  <c r="FA499" i="11"/>
  <c r="EY499" i="11"/>
  <c r="EX499" i="11"/>
  <c r="FA498" i="11"/>
  <c r="EY498" i="11"/>
  <c r="EX498" i="11"/>
  <c r="FA497" i="11"/>
  <c r="EY497" i="11"/>
  <c r="EX497" i="11"/>
  <c r="FA496" i="11"/>
  <c r="EY496" i="11"/>
  <c r="EX496" i="11"/>
  <c r="FA495" i="11"/>
  <c r="EY495" i="11"/>
  <c r="EX495" i="11"/>
  <c r="FA494" i="11"/>
  <c r="EY494" i="11"/>
  <c r="FA493" i="11"/>
  <c r="EY493" i="11"/>
  <c r="EX493" i="11"/>
  <c r="FA492" i="11"/>
  <c r="EY492" i="11"/>
  <c r="FA491" i="11"/>
  <c r="EY491" i="11"/>
  <c r="EX491" i="11"/>
  <c r="FA490" i="11"/>
  <c r="EY490" i="11"/>
  <c r="FA489" i="11"/>
  <c r="EY489" i="11"/>
  <c r="EX489" i="11"/>
  <c r="FA488" i="11"/>
  <c r="EY488" i="11"/>
  <c r="FA487" i="11"/>
  <c r="EY487" i="11"/>
  <c r="EX487" i="11"/>
  <c r="FA486" i="11"/>
  <c r="EY486" i="11"/>
  <c r="EX486" i="11"/>
  <c r="FA485" i="11"/>
  <c r="EY485" i="11"/>
  <c r="EX485" i="11"/>
  <c r="FA484" i="11"/>
  <c r="EY484" i="11"/>
  <c r="EX484" i="11"/>
  <c r="FA483" i="11"/>
  <c r="EY483" i="11"/>
  <c r="FA482" i="11"/>
  <c r="EY482" i="11"/>
  <c r="EX482" i="11"/>
  <c r="FA481" i="11"/>
  <c r="EY481" i="11"/>
  <c r="EX481" i="11"/>
  <c r="FA480" i="11"/>
  <c r="EY480" i="11"/>
  <c r="EX480" i="11"/>
  <c r="FA479" i="11"/>
  <c r="EY479" i="11"/>
  <c r="EX479" i="11"/>
  <c r="FA478" i="11"/>
  <c r="EY478" i="11"/>
  <c r="EX478" i="11"/>
  <c r="FA477" i="11"/>
  <c r="EY477" i="11"/>
  <c r="FA476" i="11"/>
  <c r="EY476" i="11"/>
  <c r="EX476" i="11"/>
  <c r="FA475" i="11"/>
  <c r="EY475" i="11"/>
  <c r="EX475" i="11"/>
  <c r="FA474" i="11"/>
  <c r="EY474" i="11"/>
  <c r="EX474" i="11"/>
  <c r="FA473" i="11"/>
  <c r="EY473" i="11"/>
  <c r="EX473" i="11"/>
  <c r="FA472" i="11"/>
  <c r="EY472" i="11"/>
  <c r="EX472" i="11"/>
  <c r="FA471" i="11"/>
  <c r="EY471" i="11"/>
  <c r="FA470" i="11"/>
  <c r="EY470" i="11"/>
  <c r="EX470" i="11"/>
  <c r="FA469" i="11"/>
  <c r="EY469" i="11"/>
  <c r="EX469" i="11"/>
  <c r="FA468" i="11"/>
  <c r="EY468" i="11"/>
  <c r="EX468" i="11"/>
  <c r="FA467" i="11"/>
  <c r="EY467" i="11"/>
  <c r="EX467" i="11"/>
  <c r="FA466" i="11"/>
  <c r="EY466" i="11"/>
  <c r="EX466" i="11"/>
  <c r="FA465" i="11"/>
  <c r="EY465" i="11"/>
  <c r="EX465" i="11"/>
  <c r="FA464" i="11"/>
  <c r="EY464" i="11"/>
  <c r="EX464" i="11"/>
  <c r="FA463" i="11"/>
  <c r="EY463" i="11"/>
  <c r="EX463" i="11"/>
  <c r="FA462" i="11"/>
  <c r="EY462" i="11"/>
  <c r="EX462" i="11"/>
  <c r="FA461" i="11"/>
  <c r="EY461" i="11"/>
  <c r="EX461" i="11"/>
  <c r="FA460" i="11"/>
  <c r="EY460" i="11"/>
  <c r="EX460" i="11"/>
  <c r="FA459" i="11"/>
  <c r="EY459" i="11"/>
  <c r="EX459" i="11"/>
  <c r="FA458" i="11"/>
  <c r="EY458" i="11"/>
  <c r="EX458" i="11"/>
  <c r="FA457" i="11"/>
  <c r="EY457" i="11"/>
  <c r="EX457" i="11"/>
  <c r="FA456" i="11"/>
  <c r="EY456" i="11"/>
  <c r="EX456" i="11"/>
  <c r="FA455" i="11"/>
  <c r="EY455" i="11"/>
  <c r="EX455" i="11"/>
  <c r="FA454" i="11"/>
  <c r="EY454" i="11"/>
  <c r="EX454" i="11"/>
  <c r="FA453" i="11"/>
  <c r="EY453" i="11"/>
  <c r="EX453" i="11"/>
  <c r="FA452" i="11"/>
  <c r="EY452" i="11"/>
  <c r="EX452" i="11"/>
  <c r="FA451" i="11"/>
  <c r="EY451" i="11"/>
  <c r="EX451" i="11"/>
  <c r="FA450" i="11"/>
  <c r="EY450" i="11"/>
  <c r="EX450" i="11"/>
  <c r="FA449" i="11"/>
  <c r="EY449" i="11"/>
  <c r="EX449" i="11"/>
  <c r="FA448" i="11"/>
  <c r="EY448" i="11"/>
  <c r="EX448" i="11"/>
  <c r="FA447" i="11"/>
  <c r="EY447" i="11"/>
  <c r="EX447" i="11"/>
  <c r="FA446" i="11"/>
  <c r="EY446" i="11"/>
  <c r="EX446" i="11"/>
  <c r="FA445" i="11"/>
  <c r="EY445" i="11"/>
  <c r="EX445" i="11"/>
  <c r="FA444" i="11"/>
  <c r="EY444" i="11"/>
  <c r="EX444" i="11"/>
  <c r="FA443" i="11"/>
  <c r="EY443" i="11"/>
  <c r="FA442" i="11"/>
  <c r="EY442" i="11"/>
  <c r="EX442" i="11"/>
  <c r="FA441" i="11"/>
  <c r="EY441" i="11"/>
  <c r="EX441" i="11"/>
  <c r="FA440" i="11"/>
  <c r="EY440" i="11"/>
  <c r="EX440" i="11"/>
  <c r="FA439" i="11"/>
  <c r="EY439" i="11"/>
  <c r="EX439" i="11"/>
  <c r="FA438" i="11"/>
  <c r="EY438" i="11"/>
  <c r="EX438" i="11"/>
  <c r="FA437" i="11"/>
  <c r="EY437" i="11"/>
  <c r="EX437" i="11"/>
  <c r="FA436" i="11"/>
  <c r="EY436" i="11"/>
  <c r="EX436" i="11"/>
  <c r="FA435" i="11"/>
  <c r="EY435" i="11"/>
  <c r="EX435" i="11"/>
  <c r="FA434" i="11"/>
  <c r="EY434" i="11"/>
  <c r="EX434" i="11"/>
  <c r="FA433" i="11"/>
  <c r="EY433" i="11"/>
  <c r="EX433" i="11"/>
  <c r="FA432" i="11"/>
  <c r="EY432" i="11"/>
  <c r="EX432" i="11"/>
  <c r="FA431" i="11"/>
  <c r="EY431" i="11"/>
  <c r="EX431" i="11"/>
  <c r="FA430" i="11"/>
  <c r="EY430" i="11"/>
  <c r="EX430" i="11"/>
  <c r="FA429" i="11"/>
  <c r="EY429" i="11"/>
  <c r="EX429" i="11"/>
  <c r="FA428" i="11"/>
  <c r="EY428" i="11"/>
  <c r="EX428" i="11"/>
  <c r="FA427" i="11"/>
  <c r="EY427" i="11"/>
  <c r="EX427" i="11"/>
  <c r="FA426" i="11"/>
  <c r="EY426" i="11"/>
  <c r="EX426" i="11"/>
  <c r="FA425" i="11"/>
  <c r="EY425" i="11"/>
  <c r="EX425" i="11"/>
  <c r="FA424" i="11"/>
  <c r="EY424" i="11"/>
  <c r="EX424" i="11"/>
  <c r="FA423" i="11"/>
  <c r="EY423" i="11"/>
  <c r="EX423" i="11"/>
  <c r="FA422" i="11"/>
  <c r="EY422" i="11"/>
  <c r="EX422" i="11"/>
  <c r="FA421" i="11"/>
  <c r="EY421" i="11"/>
  <c r="EX421" i="11"/>
  <c r="FA420" i="11"/>
  <c r="EY420" i="11"/>
  <c r="EX420" i="11"/>
  <c r="FA419" i="11"/>
  <c r="EY419" i="11"/>
  <c r="FA418" i="11"/>
  <c r="EY418" i="11"/>
  <c r="EX418" i="11"/>
  <c r="FA417" i="11"/>
  <c r="EY417" i="11"/>
  <c r="FA416" i="11"/>
  <c r="EY416" i="11"/>
  <c r="EX416" i="11"/>
  <c r="FA415" i="11"/>
  <c r="EY415" i="11"/>
  <c r="EX415" i="11"/>
  <c r="FA414" i="11"/>
  <c r="EY414" i="11"/>
  <c r="EX414" i="11"/>
  <c r="FA413" i="11"/>
  <c r="EY413" i="11"/>
  <c r="EX413" i="11"/>
  <c r="FA412" i="11"/>
  <c r="EY412" i="11"/>
  <c r="EX412" i="11"/>
  <c r="FA411" i="11"/>
  <c r="EY411" i="11"/>
  <c r="EX411" i="11"/>
  <c r="FA410" i="11"/>
  <c r="EY410" i="11"/>
  <c r="EX410" i="11"/>
  <c r="FA409" i="11"/>
  <c r="EY409" i="11"/>
  <c r="EX409" i="11"/>
  <c r="FA408" i="11"/>
  <c r="EY408" i="11"/>
  <c r="EX408" i="11"/>
  <c r="FA407" i="11"/>
  <c r="EY407" i="11"/>
  <c r="EX407" i="11"/>
  <c r="FA406" i="11"/>
  <c r="EY406" i="11"/>
  <c r="EX406" i="11"/>
  <c r="FA405" i="11"/>
  <c r="EY405" i="11"/>
  <c r="EX405" i="11"/>
  <c r="FA404" i="11"/>
  <c r="EY404" i="11"/>
  <c r="EX404" i="11"/>
  <c r="FA403" i="11"/>
  <c r="EY403" i="11"/>
  <c r="FA402" i="11"/>
  <c r="EY402" i="11"/>
  <c r="EX402" i="11"/>
  <c r="FA401" i="11"/>
  <c r="EY401" i="11"/>
  <c r="EX401" i="11"/>
  <c r="FA400" i="11"/>
  <c r="EY400" i="11"/>
  <c r="EX400" i="11"/>
  <c r="FA399" i="11"/>
  <c r="EY399" i="11"/>
  <c r="EX399" i="11"/>
  <c r="FA398" i="11"/>
  <c r="EY398" i="11"/>
  <c r="EX398" i="11"/>
  <c r="FA397" i="11"/>
  <c r="EY397" i="11"/>
  <c r="EX397" i="11"/>
  <c r="FA396" i="11"/>
  <c r="EY396" i="11"/>
  <c r="EX396" i="11"/>
  <c r="FA395" i="11"/>
  <c r="EY395" i="11"/>
  <c r="FA394" i="11"/>
  <c r="EY394" i="11"/>
  <c r="EX394" i="11"/>
  <c r="FA393" i="11"/>
  <c r="EY393" i="11"/>
  <c r="EX393" i="11"/>
  <c r="FA392" i="11"/>
  <c r="EY392" i="11"/>
  <c r="EX392" i="11"/>
  <c r="FA391" i="11"/>
  <c r="EY391" i="11"/>
  <c r="EX391" i="11"/>
  <c r="FA390" i="11"/>
  <c r="EY390" i="11"/>
  <c r="EX390" i="11"/>
  <c r="FA389" i="11"/>
  <c r="EY389" i="11"/>
  <c r="EX389" i="11"/>
  <c r="FA388" i="11"/>
  <c r="EY388" i="11"/>
  <c r="EX388" i="11"/>
  <c r="FA387" i="11"/>
  <c r="EY387" i="11"/>
  <c r="EX387" i="11"/>
  <c r="FA386" i="11"/>
  <c r="EY386" i="11"/>
  <c r="EX386" i="11"/>
  <c r="FA385" i="11"/>
  <c r="EY385" i="11"/>
  <c r="EX385" i="11"/>
  <c r="FA384" i="11"/>
  <c r="EY384" i="11"/>
  <c r="FA383" i="11"/>
  <c r="EY383" i="11"/>
  <c r="EX383" i="11"/>
  <c r="FA382" i="11"/>
  <c r="EY382" i="11"/>
  <c r="EX382" i="11"/>
  <c r="FA381" i="11"/>
  <c r="EY381" i="11"/>
  <c r="EX381" i="11"/>
  <c r="FA380" i="11"/>
  <c r="EY380" i="11"/>
  <c r="EX380" i="11"/>
  <c r="FA379" i="11"/>
  <c r="EY379" i="11"/>
  <c r="EX379" i="11"/>
  <c r="FA378" i="11"/>
  <c r="EY378" i="11"/>
  <c r="FA377" i="11"/>
  <c r="EY377" i="11"/>
  <c r="EX377" i="11"/>
  <c r="FA376" i="11"/>
  <c r="EY376" i="11"/>
  <c r="EX376" i="11"/>
  <c r="FA375" i="11"/>
  <c r="EY375" i="11"/>
  <c r="FA374" i="11"/>
  <c r="EY374" i="11"/>
  <c r="EX374" i="11"/>
  <c r="FA373" i="11"/>
  <c r="EY373" i="11"/>
  <c r="FA372" i="11"/>
  <c r="EY372" i="11"/>
  <c r="EX372" i="11"/>
  <c r="FA371" i="11"/>
  <c r="EY371" i="11"/>
  <c r="EX371" i="11"/>
  <c r="FA370" i="11"/>
  <c r="EY370" i="11"/>
  <c r="EX370" i="11"/>
  <c r="FA369" i="11"/>
  <c r="EY369" i="11"/>
  <c r="EX369" i="11"/>
  <c r="FA368" i="11"/>
  <c r="EY368" i="11"/>
  <c r="EX368" i="11"/>
  <c r="FA367" i="11"/>
  <c r="EY367" i="11"/>
  <c r="EX367" i="11"/>
  <c r="FA366" i="11"/>
  <c r="EY366" i="11"/>
  <c r="EX366" i="11"/>
  <c r="FA365" i="11"/>
  <c r="EY365" i="11"/>
  <c r="EX365" i="11"/>
  <c r="FA364" i="11"/>
  <c r="EY364" i="11"/>
  <c r="FA363" i="11"/>
  <c r="EY363" i="11"/>
  <c r="EX363" i="11"/>
  <c r="FA362" i="11"/>
  <c r="EY362" i="11"/>
  <c r="FA361" i="11"/>
  <c r="EY361" i="11"/>
  <c r="EX361" i="11"/>
  <c r="FA360" i="11"/>
  <c r="EY360" i="11"/>
  <c r="EX360" i="11"/>
  <c r="FA359" i="11"/>
  <c r="EY359" i="11"/>
  <c r="EX359" i="11"/>
  <c r="FA358" i="11"/>
  <c r="EY358" i="11"/>
  <c r="EX358" i="11"/>
  <c r="FA357" i="11"/>
  <c r="EY357" i="11"/>
  <c r="EX357" i="11"/>
  <c r="FA356" i="11"/>
  <c r="EY356" i="11"/>
  <c r="EX356" i="11"/>
  <c r="FA355" i="11"/>
  <c r="EY355" i="11"/>
  <c r="EX355" i="11"/>
  <c r="FA354" i="11"/>
  <c r="EY354" i="11"/>
  <c r="EX354" i="11"/>
  <c r="FA353" i="11"/>
  <c r="EY353" i="11"/>
  <c r="EX353" i="11"/>
  <c r="FA352" i="11"/>
  <c r="EY352" i="11"/>
  <c r="EX352" i="11"/>
  <c r="FA351" i="11"/>
  <c r="EY351" i="11"/>
  <c r="EX351" i="11"/>
  <c r="FA350" i="11"/>
  <c r="EY350" i="11"/>
  <c r="EX350" i="11"/>
  <c r="FA349" i="11"/>
  <c r="EY349" i="11"/>
  <c r="EX349" i="11"/>
  <c r="FA348" i="11"/>
  <c r="EY348" i="11"/>
  <c r="EX348" i="11"/>
  <c r="FA347" i="11"/>
  <c r="EY347" i="11"/>
  <c r="EX347" i="11"/>
  <c r="FA346" i="11"/>
  <c r="EY346" i="11"/>
  <c r="EX346" i="11"/>
  <c r="FA345" i="11"/>
  <c r="EY345" i="11"/>
  <c r="EX345" i="11"/>
  <c r="FA344" i="11"/>
  <c r="EY344" i="11"/>
  <c r="EX344" i="11"/>
  <c r="FA343" i="11"/>
  <c r="EY343" i="11"/>
  <c r="EX343" i="11"/>
  <c r="FA342" i="11"/>
  <c r="EY342" i="11"/>
  <c r="EX342" i="11"/>
  <c r="FA341" i="11"/>
  <c r="EY341" i="11"/>
  <c r="EX341" i="11"/>
  <c r="FA340" i="11"/>
  <c r="EY340" i="11"/>
  <c r="EX340" i="11"/>
  <c r="FA339" i="11"/>
  <c r="EY339" i="11"/>
  <c r="FA338" i="11"/>
  <c r="EY338" i="11"/>
  <c r="EX338" i="11"/>
  <c r="FA337" i="11"/>
  <c r="EY337" i="11"/>
  <c r="EX337" i="11"/>
  <c r="FA336" i="11"/>
  <c r="EY336" i="11"/>
  <c r="EX336" i="11"/>
  <c r="FA335" i="11"/>
  <c r="EY335" i="11"/>
  <c r="EX335" i="11"/>
  <c r="FA334" i="11"/>
  <c r="EY334" i="11"/>
  <c r="EX334" i="11"/>
  <c r="FA333" i="11"/>
  <c r="EY333" i="11"/>
  <c r="EX333" i="11"/>
  <c r="FA332" i="11"/>
  <c r="EY332" i="11"/>
  <c r="EX332" i="11"/>
  <c r="FA331" i="11"/>
  <c r="EY331" i="11"/>
  <c r="EX331" i="11"/>
  <c r="FA330" i="11"/>
  <c r="EY330" i="11"/>
  <c r="EX330" i="11"/>
  <c r="FA329" i="11"/>
  <c r="EY329" i="11"/>
  <c r="EX329" i="11"/>
  <c r="FA328" i="11"/>
  <c r="EY328" i="11"/>
  <c r="EX328" i="11"/>
  <c r="FA327" i="11"/>
  <c r="EY327" i="11"/>
  <c r="EX327" i="11"/>
  <c r="FA326" i="11"/>
  <c r="EY326" i="11"/>
  <c r="EX326" i="11"/>
  <c r="FA325" i="11"/>
  <c r="EY325" i="11"/>
  <c r="EX325" i="11"/>
  <c r="FA324" i="11"/>
  <c r="EY324" i="11"/>
  <c r="FA323" i="11"/>
  <c r="EY323" i="11"/>
  <c r="EX323" i="11"/>
  <c r="FA322" i="11"/>
  <c r="EY322" i="11"/>
  <c r="EX322" i="11"/>
  <c r="FA321" i="11"/>
  <c r="EY321" i="11"/>
  <c r="FA320" i="11"/>
  <c r="EY320" i="11"/>
  <c r="EX320" i="11"/>
  <c r="FA319" i="11"/>
  <c r="EY319" i="11"/>
  <c r="EX319" i="11"/>
  <c r="FA318" i="11"/>
  <c r="EY318" i="11"/>
  <c r="EX318" i="11"/>
  <c r="FA317" i="11"/>
  <c r="EY317" i="11"/>
  <c r="EX317" i="11"/>
  <c r="FA316" i="11"/>
  <c r="EY316" i="11"/>
  <c r="EX316" i="11"/>
  <c r="FA315" i="11"/>
  <c r="EY315" i="11"/>
  <c r="EX315" i="11"/>
  <c r="FA314" i="11"/>
  <c r="EY314" i="11"/>
  <c r="EX314" i="11"/>
  <c r="FA313" i="11"/>
  <c r="EY313" i="11"/>
  <c r="EX313" i="11"/>
  <c r="FA312" i="11"/>
  <c r="EY312" i="11"/>
  <c r="FA311" i="11"/>
  <c r="EY311" i="11"/>
  <c r="EX311" i="11"/>
  <c r="FA310" i="11"/>
  <c r="EY310" i="11"/>
  <c r="EX310" i="11"/>
  <c r="FA309" i="11"/>
  <c r="EY309" i="11"/>
  <c r="EX309" i="11"/>
  <c r="FA308" i="11"/>
  <c r="EY308" i="11"/>
  <c r="EX308" i="11"/>
  <c r="FA307" i="11"/>
  <c r="EY307" i="11"/>
  <c r="EX307" i="11"/>
  <c r="FA306" i="11"/>
  <c r="EY306" i="11"/>
  <c r="EX306" i="11"/>
  <c r="FA305" i="11"/>
  <c r="EY305" i="11"/>
  <c r="EX305" i="11"/>
  <c r="FA304" i="11"/>
  <c r="EY304" i="11"/>
  <c r="EX304" i="11"/>
  <c r="FA303" i="11"/>
  <c r="EY303" i="11"/>
  <c r="EX303" i="11"/>
  <c r="FA302" i="11"/>
  <c r="EY302" i="11"/>
  <c r="EX302" i="11"/>
  <c r="FA301" i="11"/>
  <c r="EY301" i="11"/>
  <c r="EX301" i="11"/>
  <c r="FA300" i="11"/>
  <c r="EY300" i="11"/>
  <c r="EX300" i="11"/>
  <c r="FA299" i="11"/>
  <c r="EY299" i="11"/>
  <c r="EX299" i="11"/>
  <c r="FA298" i="11"/>
  <c r="EY298" i="11"/>
  <c r="EX298" i="11"/>
  <c r="FA297" i="11"/>
  <c r="EY297" i="11"/>
  <c r="EX297" i="11"/>
  <c r="FA296" i="11"/>
  <c r="EY296" i="11"/>
  <c r="EX296" i="11"/>
  <c r="FA295" i="11"/>
  <c r="EY295" i="11"/>
  <c r="EX295" i="11"/>
  <c r="FA294" i="11"/>
  <c r="EY294" i="11"/>
  <c r="EX294" i="11"/>
  <c r="FA293" i="11"/>
  <c r="EY293" i="11"/>
  <c r="EX293" i="11"/>
  <c r="FA292" i="11"/>
  <c r="EY292" i="11"/>
  <c r="EX292" i="11"/>
  <c r="FA291" i="11"/>
  <c r="EY291" i="11"/>
  <c r="EX291" i="11"/>
  <c r="FA290" i="11"/>
  <c r="EY290" i="11"/>
  <c r="EX290" i="11"/>
  <c r="FA289" i="11"/>
  <c r="EY289" i="11"/>
  <c r="EX289" i="11"/>
  <c r="FA288" i="11"/>
  <c r="EY288" i="11"/>
  <c r="EX288" i="11"/>
  <c r="FA287" i="11"/>
  <c r="EY287" i="11"/>
  <c r="EX287" i="11"/>
  <c r="FA286" i="11"/>
  <c r="EY286" i="11"/>
  <c r="EX286" i="11"/>
  <c r="FA285" i="11"/>
  <c r="EY285" i="11"/>
  <c r="EX285" i="11"/>
  <c r="FA284" i="11"/>
  <c r="EY284" i="11"/>
  <c r="EX284" i="11"/>
  <c r="FA283" i="11"/>
  <c r="EY283" i="11"/>
  <c r="EX283" i="11"/>
  <c r="FA282" i="11"/>
  <c r="EY282" i="11"/>
  <c r="EX282" i="11"/>
  <c r="FA281" i="11"/>
  <c r="EY281" i="11"/>
  <c r="EX281" i="11"/>
  <c r="FA280" i="11"/>
  <c r="EY280" i="11"/>
  <c r="EX280" i="11"/>
  <c r="FA279" i="11"/>
  <c r="EY279" i="11"/>
  <c r="FA278" i="11"/>
  <c r="EY278" i="11"/>
  <c r="EX278" i="11"/>
  <c r="FA277" i="11"/>
  <c r="EY277" i="11"/>
  <c r="EX277" i="11"/>
  <c r="FA276" i="11"/>
  <c r="EY276" i="11"/>
  <c r="EX276" i="11"/>
  <c r="FA275" i="11"/>
  <c r="EY275" i="11"/>
  <c r="EX275" i="11"/>
  <c r="FA274" i="11"/>
  <c r="EY274" i="11"/>
  <c r="EX274" i="11"/>
  <c r="FA273" i="11"/>
  <c r="EY273" i="11"/>
  <c r="EX273" i="11"/>
  <c r="FA272" i="11"/>
  <c r="EY272" i="11"/>
  <c r="EX272" i="11"/>
  <c r="FA271" i="11"/>
  <c r="EY271" i="11"/>
  <c r="EX271" i="11"/>
  <c r="FA270" i="11"/>
  <c r="EY270" i="11"/>
  <c r="EX270" i="11"/>
  <c r="FA269" i="11"/>
  <c r="EY269" i="11"/>
  <c r="EX269" i="11"/>
  <c r="FA268" i="11"/>
  <c r="EY268" i="11"/>
  <c r="EX268" i="11"/>
  <c r="FA267" i="11"/>
  <c r="EY267" i="11"/>
  <c r="FA266" i="11"/>
  <c r="EY266" i="11"/>
  <c r="EX266" i="11"/>
  <c r="FA265" i="11"/>
  <c r="EY265" i="11"/>
  <c r="EX265" i="11"/>
  <c r="FA264" i="11"/>
  <c r="EY264" i="11"/>
  <c r="EX264" i="11"/>
  <c r="FA263" i="11"/>
  <c r="EY263" i="11"/>
  <c r="EX263" i="11"/>
  <c r="FA262" i="11"/>
  <c r="EY262" i="11"/>
  <c r="FA261" i="11"/>
  <c r="EY261" i="11"/>
  <c r="EX261" i="11"/>
  <c r="FA260" i="11"/>
  <c r="EY260" i="11"/>
  <c r="EX260" i="11"/>
  <c r="FA259" i="11"/>
  <c r="EY259" i="11"/>
  <c r="EX259" i="11"/>
  <c r="FA258" i="11"/>
  <c r="EY258" i="11"/>
  <c r="EX258" i="11"/>
  <c r="FA257" i="11"/>
  <c r="EY257" i="11"/>
  <c r="EX257" i="11"/>
  <c r="FA256" i="11"/>
  <c r="EY256" i="11"/>
  <c r="EX256" i="11"/>
  <c r="FA255" i="11"/>
  <c r="EY255" i="11"/>
  <c r="EX255" i="11"/>
  <c r="FA254" i="11"/>
  <c r="EY254" i="11"/>
  <c r="EX254" i="11"/>
  <c r="FA253" i="11"/>
  <c r="EY253" i="11"/>
  <c r="FA252" i="11"/>
  <c r="EY252" i="11"/>
  <c r="EX252" i="11"/>
  <c r="FA251" i="11"/>
  <c r="EY251" i="11"/>
  <c r="EX251" i="11"/>
  <c r="FA250" i="11"/>
  <c r="EY250" i="11"/>
  <c r="EX250" i="11"/>
  <c r="FA249" i="11"/>
  <c r="EY249" i="11"/>
  <c r="EX249" i="11"/>
  <c r="FA248" i="11"/>
  <c r="EY248" i="11"/>
  <c r="EX248" i="11"/>
  <c r="FA247" i="11"/>
  <c r="EY247" i="11"/>
  <c r="EX247" i="11"/>
  <c r="FA246" i="11"/>
  <c r="EY246" i="11"/>
  <c r="FA245" i="11"/>
  <c r="EY245" i="11"/>
  <c r="EX245" i="11"/>
  <c r="FA244" i="11"/>
  <c r="EY244" i="11"/>
  <c r="EX244" i="11"/>
  <c r="FA243" i="11"/>
  <c r="EY243" i="11"/>
  <c r="EX243" i="11"/>
  <c r="FA242" i="11"/>
  <c r="EY242" i="11"/>
  <c r="EX242" i="11"/>
  <c r="FA241" i="11"/>
  <c r="EY241" i="11"/>
  <c r="EX241" i="11"/>
  <c r="FA240" i="11"/>
  <c r="EY240" i="11"/>
  <c r="EX240" i="11"/>
  <c r="FA239" i="11"/>
  <c r="EY239" i="11"/>
  <c r="EX239" i="11"/>
  <c r="FA238" i="11"/>
  <c r="EY238" i="11"/>
  <c r="EX238" i="11"/>
  <c r="FA237" i="11"/>
  <c r="EY237" i="11"/>
  <c r="EX237" i="11"/>
  <c r="FA236" i="11"/>
  <c r="EY236" i="11"/>
  <c r="EX236" i="11"/>
  <c r="FA235" i="11"/>
  <c r="EY235" i="11"/>
  <c r="EX235" i="11"/>
  <c r="FA234" i="11"/>
  <c r="EY234" i="11"/>
  <c r="EX234" i="11"/>
  <c r="FA233" i="11"/>
  <c r="EY233" i="11"/>
  <c r="EX233" i="11"/>
  <c r="FA232" i="11"/>
  <c r="EY232" i="11"/>
  <c r="EX232" i="11"/>
  <c r="FA231" i="11"/>
  <c r="EY231" i="11"/>
  <c r="EX231" i="11"/>
  <c r="FA230" i="11"/>
  <c r="EY230" i="11"/>
  <c r="EX230" i="11"/>
  <c r="FA229" i="11"/>
  <c r="EY229" i="11"/>
  <c r="EX229" i="11"/>
  <c r="FA228" i="11"/>
  <c r="EY228" i="11"/>
  <c r="EX228" i="11"/>
  <c r="FA227" i="11"/>
  <c r="EY227" i="11"/>
  <c r="EX227" i="11"/>
  <c r="FA226" i="11"/>
  <c r="EY226" i="11"/>
  <c r="FA225" i="11"/>
  <c r="EY225" i="11"/>
  <c r="EX225" i="11"/>
  <c r="FA224" i="11"/>
  <c r="EY224" i="11"/>
  <c r="EX224" i="11"/>
  <c r="FA223" i="11"/>
  <c r="EY223" i="11"/>
  <c r="EX223" i="11"/>
  <c r="FA222" i="11"/>
  <c r="EY222" i="11"/>
  <c r="EX222" i="11"/>
  <c r="FA221" i="11"/>
  <c r="EY221" i="11"/>
  <c r="EX221" i="11"/>
  <c r="FA220" i="11"/>
  <c r="EY220" i="11"/>
  <c r="EX220" i="11"/>
  <c r="FA219" i="11"/>
  <c r="EY219" i="11"/>
  <c r="EX219" i="11"/>
  <c r="FA218" i="11"/>
  <c r="EY218" i="11"/>
  <c r="EX218" i="11"/>
  <c r="FA217" i="11"/>
  <c r="EY217" i="11"/>
  <c r="EX217" i="11"/>
  <c r="FA216" i="11"/>
  <c r="EY216" i="11"/>
  <c r="EX216" i="11"/>
  <c r="FA215" i="11"/>
  <c r="EY215" i="11"/>
  <c r="EX215" i="11"/>
  <c r="FA214" i="11"/>
  <c r="EY214" i="11"/>
  <c r="FA213" i="11"/>
  <c r="EY213" i="11"/>
  <c r="FA212" i="11"/>
  <c r="EY212" i="11"/>
  <c r="FA211" i="11"/>
  <c r="EY211" i="11"/>
  <c r="EX211" i="11"/>
  <c r="FA210" i="11"/>
  <c r="EY210" i="11"/>
  <c r="EX210" i="11"/>
  <c r="FA209" i="11"/>
  <c r="EY209" i="11"/>
  <c r="EX209" i="11"/>
  <c r="FA208" i="11"/>
  <c r="EY208" i="11"/>
  <c r="EX208" i="11"/>
  <c r="FA207" i="11"/>
  <c r="EY207" i="11"/>
  <c r="FA206" i="11"/>
  <c r="EY206" i="11"/>
  <c r="EX206" i="11"/>
  <c r="FA205" i="11"/>
  <c r="EY205" i="11"/>
  <c r="FA204" i="11"/>
  <c r="EY204" i="11"/>
  <c r="EX204" i="11"/>
  <c r="FA203" i="11"/>
  <c r="EY203" i="11"/>
  <c r="FA202" i="11"/>
  <c r="EY202" i="11"/>
  <c r="EX202" i="11"/>
  <c r="FA201" i="11"/>
  <c r="EY201" i="11"/>
  <c r="EX201" i="11"/>
  <c r="FA200" i="11"/>
  <c r="EY200" i="11"/>
  <c r="EX200" i="11"/>
  <c r="FA199" i="11"/>
  <c r="EY199" i="11"/>
  <c r="EX199" i="11"/>
  <c r="FA198" i="11"/>
  <c r="EY198" i="11"/>
  <c r="EX198" i="11"/>
  <c r="FA197" i="11"/>
  <c r="EY197" i="11"/>
  <c r="EX197" i="11"/>
  <c r="FA196" i="11"/>
  <c r="EY196" i="11"/>
  <c r="EX196" i="11"/>
  <c r="FA195" i="11"/>
  <c r="EY195" i="11"/>
  <c r="EX195" i="11"/>
  <c r="FA194" i="11"/>
  <c r="EY194" i="11"/>
  <c r="EX194" i="11"/>
  <c r="FA193" i="11"/>
  <c r="EY193" i="11"/>
  <c r="EX193" i="11"/>
  <c r="FA192" i="11"/>
  <c r="EY192" i="11"/>
  <c r="EX192" i="11"/>
  <c r="FA191" i="11"/>
  <c r="EY191" i="11"/>
  <c r="EX191" i="11"/>
  <c r="FA190" i="11"/>
  <c r="EY190" i="11"/>
  <c r="EX190" i="11"/>
  <c r="FA189" i="11"/>
  <c r="EY189" i="11"/>
  <c r="EX189" i="11"/>
  <c r="FA188" i="11"/>
  <c r="EY188" i="11"/>
  <c r="EX188" i="11"/>
  <c r="FA187" i="11"/>
  <c r="EY187" i="11"/>
  <c r="EX187" i="11"/>
  <c r="FA186" i="11"/>
  <c r="EY186" i="11"/>
  <c r="EX186" i="11"/>
  <c r="FA185" i="11"/>
  <c r="EY185" i="11"/>
  <c r="EX185" i="11"/>
  <c r="FA184" i="11"/>
  <c r="EY184" i="11"/>
  <c r="EX184" i="11"/>
  <c r="FA183" i="11"/>
  <c r="EY183" i="11"/>
  <c r="EX183" i="11"/>
  <c r="FA182" i="11"/>
  <c r="EY182" i="11"/>
  <c r="EX182" i="11"/>
  <c r="FA181" i="11"/>
  <c r="EY181" i="11"/>
  <c r="EX181" i="11"/>
  <c r="FA180" i="11"/>
  <c r="EY180" i="11"/>
  <c r="FA179" i="11"/>
  <c r="EY179" i="11"/>
  <c r="EX179" i="11"/>
  <c r="FA178" i="11"/>
  <c r="EY178" i="11"/>
  <c r="EX178" i="11"/>
  <c r="FA177" i="11"/>
  <c r="EY177" i="11"/>
  <c r="EX177" i="11"/>
  <c r="FA176" i="11"/>
  <c r="EY176" i="11"/>
  <c r="EX176" i="11"/>
  <c r="FA175" i="11"/>
  <c r="EY175" i="11"/>
  <c r="EX175" i="11"/>
  <c r="FA174" i="11"/>
  <c r="EY174" i="11"/>
  <c r="EX174" i="11"/>
  <c r="FA173" i="11"/>
  <c r="EY173" i="11"/>
  <c r="EX173" i="11"/>
  <c r="FA172" i="11"/>
  <c r="EY172" i="11"/>
  <c r="EX172" i="11"/>
  <c r="FA171" i="11"/>
  <c r="EY171" i="11"/>
  <c r="FA170" i="11"/>
  <c r="EY170" i="11"/>
  <c r="EX170" i="11"/>
  <c r="FA169" i="11"/>
  <c r="EY169" i="11"/>
  <c r="EX169" i="11"/>
  <c r="FA168" i="11"/>
  <c r="EY168" i="11"/>
  <c r="EX168" i="11"/>
  <c r="FA167" i="11"/>
  <c r="EY167" i="11"/>
  <c r="EX167" i="11"/>
  <c r="FA166" i="11"/>
  <c r="EY166" i="11"/>
  <c r="EX166" i="11"/>
  <c r="FA165" i="11"/>
  <c r="EY165" i="11"/>
  <c r="EX165" i="11"/>
  <c r="FA164" i="11"/>
  <c r="EY164" i="11"/>
  <c r="FA163" i="11"/>
  <c r="EY163" i="11"/>
  <c r="EX163" i="11"/>
  <c r="FA162" i="11"/>
  <c r="EY162" i="11"/>
  <c r="FA161" i="11"/>
  <c r="EY161" i="11"/>
  <c r="EX161" i="11"/>
  <c r="FA160" i="11"/>
  <c r="EY160" i="11"/>
  <c r="FA159" i="11"/>
  <c r="EY159" i="11"/>
  <c r="EX159" i="11"/>
  <c r="FA158" i="11"/>
  <c r="EY158" i="11"/>
  <c r="EX158" i="11"/>
  <c r="FA157" i="11"/>
  <c r="EY157" i="11"/>
  <c r="EX157" i="11"/>
  <c r="FA156" i="11"/>
  <c r="EY156" i="11"/>
  <c r="EX156" i="11"/>
  <c r="FA155" i="11"/>
  <c r="EY155" i="11"/>
  <c r="EX155" i="11"/>
  <c r="FA154" i="11"/>
  <c r="EY154" i="11"/>
  <c r="EX154" i="11"/>
  <c r="FA153" i="11"/>
  <c r="EY153" i="11"/>
  <c r="EX153" i="11"/>
  <c r="FA152" i="11"/>
  <c r="EY152" i="11"/>
  <c r="EX152" i="11"/>
  <c r="FA151" i="11"/>
  <c r="EY151" i="11"/>
  <c r="EX151" i="11"/>
  <c r="FA150" i="11"/>
  <c r="EY150" i="11"/>
  <c r="EX150" i="11"/>
  <c r="FA149" i="11"/>
  <c r="EY149" i="11"/>
  <c r="EX149" i="11"/>
  <c r="FA148" i="11"/>
  <c r="EY148" i="11"/>
  <c r="EX148" i="11"/>
  <c r="FA147" i="11"/>
  <c r="EY147" i="11"/>
  <c r="EX147" i="11"/>
  <c r="FA146" i="11"/>
  <c r="EY146" i="11"/>
  <c r="EX146" i="11"/>
  <c r="FA145" i="11"/>
  <c r="EY145" i="11"/>
  <c r="EX145" i="11"/>
  <c r="FA144" i="11"/>
  <c r="EY144" i="11"/>
  <c r="EX144" i="11"/>
  <c r="FA143" i="11"/>
  <c r="EY143" i="11"/>
  <c r="EX143" i="11"/>
  <c r="FA142" i="11"/>
  <c r="EY142" i="11"/>
  <c r="EX142" i="11"/>
  <c r="FA141" i="11"/>
  <c r="EY141" i="11"/>
  <c r="EX141" i="11"/>
  <c r="FA140" i="11"/>
  <c r="EY140" i="11"/>
  <c r="EX140" i="11"/>
  <c r="FA139" i="11"/>
  <c r="EY139" i="11"/>
  <c r="EX139" i="11"/>
  <c r="FA138" i="11"/>
  <c r="EY138" i="11"/>
  <c r="EX138" i="11"/>
  <c r="FA137" i="11"/>
  <c r="EY137" i="11"/>
  <c r="EX137" i="11"/>
  <c r="FA136" i="11"/>
  <c r="EY136" i="11"/>
  <c r="EX136" i="11"/>
  <c r="FA135" i="11"/>
  <c r="EY135" i="11"/>
  <c r="EX135" i="11"/>
  <c r="FA134" i="11"/>
  <c r="EY134" i="11"/>
  <c r="EX134" i="11"/>
  <c r="FA133" i="11"/>
  <c r="EY133" i="11"/>
  <c r="EX133" i="11"/>
  <c r="FA132" i="11"/>
  <c r="EY132" i="11"/>
  <c r="EX132" i="11"/>
  <c r="FA131" i="11"/>
  <c r="EY131" i="11"/>
  <c r="EX131" i="11"/>
  <c r="FA130" i="11"/>
  <c r="EY130" i="11"/>
  <c r="EX130" i="11"/>
  <c r="FA129" i="11"/>
  <c r="EY129" i="11"/>
  <c r="EX129" i="11"/>
  <c r="FA128" i="11"/>
  <c r="EY128" i="11"/>
  <c r="EX128" i="11"/>
  <c r="FA127" i="11"/>
  <c r="EY127" i="11"/>
  <c r="EX127" i="11"/>
  <c r="FA126" i="11"/>
  <c r="EY126" i="11"/>
  <c r="EX126" i="11"/>
  <c r="FA125" i="11"/>
  <c r="EY125" i="11"/>
  <c r="EX125" i="11"/>
  <c r="FA124" i="11"/>
  <c r="EY124" i="11"/>
  <c r="EX124" i="11"/>
  <c r="FA123" i="11"/>
  <c r="EY123" i="11"/>
  <c r="EX123" i="11"/>
  <c r="FA122" i="11"/>
  <c r="EY122" i="11"/>
  <c r="EX122" i="11"/>
  <c r="FA121" i="11"/>
  <c r="EY121" i="11"/>
  <c r="EX121" i="11"/>
  <c r="FA120" i="11"/>
  <c r="EY120" i="11"/>
  <c r="EX120" i="11"/>
  <c r="FA119" i="11"/>
  <c r="EY119" i="11"/>
  <c r="EX119" i="11"/>
  <c r="FA118" i="11"/>
  <c r="EY118" i="11"/>
  <c r="EX118" i="11"/>
  <c r="FA117" i="11"/>
  <c r="EY117" i="11"/>
  <c r="EX117" i="11"/>
  <c r="FA116" i="11"/>
  <c r="EY116" i="11"/>
  <c r="EX116" i="11"/>
  <c r="FA115" i="11"/>
  <c r="EY115" i="11"/>
  <c r="EX115" i="11"/>
  <c r="FA114" i="11"/>
  <c r="EY114" i="11"/>
  <c r="EX114" i="11"/>
  <c r="FA113" i="11"/>
  <c r="EY113" i="11"/>
  <c r="EX113" i="11"/>
  <c r="FA112" i="11"/>
  <c r="EY112" i="11"/>
  <c r="EX112" i="11"/>
  <c r="FA111" i="11"/>
  <c r="EY111" i="11"/>
  <c r="EX111" i="11"/>
  <c r="FA110" i="11"/>
  <c r="EY110" i="11"/>
  <c r="FA109" i="11"/>
  <c r="EY109" i="11"/>
  <c r="EX109" i="11"/>
  <c r="FA108" i="11"/>
  <c r="EY108" i="11"/>
  <c r="EX108" i="11"/>
  <c r="FA107" i="11"/>
  <c r="EY107" i="11"/>
  <c r="EX107" i="11"/>
  <c r="FA106" i="11"/>
  <c r="EY106" i="11"/>
  <c r="EX106" i="11"/>
  <c r="FA105" i="11"/>
  <c r="EY105" i="11"/>
  <c r="EX105" i="11"/>
  <c r="FA104" i="11"/>
  <c r="EY104" i="11"/>
  <c r="EX104" i="11"/>
  <c r="FA103" i="11"/>
  <c r="EY103" i="11"/>
  <c r="EX103" i="11"/>
  <c r="FA102" i="11"/>
  <c r="EY102" i="11"/>
  <c r="EX102" i="11"/>
  <c r="FA101" i="11"/>
  <c r="EY101" i="11"/>
  <c r="EX101" i="11"/>
  <c r="FA100" i="11"/>
  <c r="EY100" i="11"/>
  <c r="EX100" i="11"/>
  <c r="FA99" i="11"/>
  <c r="EY99" i="11"/>
  <c r="EX99" i="11"/>
  <c r="FA98" i="11"/>
  <c r="EY98" i="11"/>
  <c r="EX98" i="11"/>
  <c r="FA97" i="11"/>
  <c r="EY97" i="11"/>
  <c r="EX97" i="11"/>
  <c r="FA96" i="11"/>
  <c r="EY96" i="11"/>
  <c r="EX96" i="11"/>
  <c r="FA95" i="11"/>
  <c r="EY95" i="11"/>
  <c r="FA94" i="11"/>
  <c r="EY94" i="11"/>
  <c r="EX94" i="11"/>
  <c r="FA93" i="11"/>
  <c r="EY93" i="11"/>
  <c r="EX93" i="11"/>
  <c r="FA92" i="11"/>
  <c r="EY92" i="11"/>
  <c r="EX92" i="11"/>
  <c r="FA91" i="11"/>
  <c r="EY91" i="11"/>
  <c r="EX91" i="11"/>
  <c r="FA90" i="11"/>
  <c r="EY90" i="11"/>
  <c r="EX90" i="11"/>
  <c r="FA89" i="11"/>
  <c r="EY89" i="11"/>
  <c r="EX89" i="11"/>
  <c r="FA88" i="11"/>
  <c r="EY88" i="11"/>
  <c r="EX88" i="11"/>
  <c r="FA87" i="11"/>
  <c r="EY87" i="11"/>
  <c r="EX87" i="11"/>
  <c r="FA86" i="11"/>
  <c r="EY86" i="11"/>
  <c r="EX86" i="11"/>
  <c r="FA85" i="11"/>
  <c r="EY85" i="11"/>
  <c r="EX85" i="11"/>
  <c r="FA84" i="11"/>
  <c r="EY84" i="11"/>
  <c r="EX84" i="11"/>
  <c r="FA83" i="11"/>
  <c r="EY83" i="11"/>
  <c r="EX83" i="11"/>
  <c r="FA82" i="11"/>
  <c r="EY82" i="11"/>
  <c r="FA81" i="11"/>
  <c r="EY81" i="11"/>
  <c r="EX81" i="11"/>
  <c r="FA80" i="11"/>
  <c r="EY80" i="11"/>
  <c r="EX80" i="11"/>
  <c r="FA79" i="11"/>
  <c r="EY79" i="11"/>
  <c r="EX79" i="11"/>
  <c r="FA78" i="11"/>
  <c r="EY78" i="11"/>
  <c r="EX78" i="11"/>
  <c r="FA77" i="11"/>
  <c r="EY77" i="11"/>
  <c r="EX77" i="11"/>
  <c r="FA76" i="11"/>
  <c r="EY76" i="11"/>
  <c r="EX76" i="11"/>
  <c r="FA75" i="11"/>
  <c r="EY75" i="11"/>
  <c r="EX75" i="11"/>
  <c r="FA74" i="11"/>
  <c r="EY74" i="11"/>
  <c r="EX74" i="11"/>
  <c r="FA73" i="11"/>
  <c r="EY73" i="11"/>
  <c r="EX73" i="11"/>
  <c r="FA72" i="11"/>
  <c r="EY72" i="11"/>
  <c r="EX72" i="11"/>
  <c r="FA71" i="11"/>
  <c r="EY71" i="11"/>
  <c r="FA70" i="11"/>
  <c r="EY70" i="11"/>
  <c r="EX70" i="11"/>
  <c r="FA69" i="11"/>
  <c r="EY69" i="11"/>
  <c r="FA68" i="11"/>
  <c r="EY68" i="11"/>
  <c r="EX68" i="11"/>
  <c r="FA67" i="11"/>
  <c r="EY67" i="11"/>
  <c r="FA66" i="11"/>
  <c r="EY66" i="11"/>
  <c r="EX66" i="11"/>
  <c r="FA65" i="11"/>
  <c r="EY65" i="11"/>
  <c r="EX65" i="11"/>
  <c r="FA64" i="11"/>
  <c r="EY64" i="11"/>
  <c r="EX64" i="11"/>
  <c r="FA63" i="11"/>
  <c r="EY63" i="11"/>
  <c r="EX63" i="11"/>
  <c r="FA62" i="11"/>
  <c r="EY62" i="11"/>
  <c r="EX62" i="11"/>
  <c r="FA61" i="11"/>
  <c r="EY61" i="11"/>
  <c r="EX61" i="11"/>
  <c r="FA60" i="11"/>
  <c r="EY60" i="11"/>
  <c r="EX60" i="11"/>
  <c r="FA59" i="11"/>
  <c r="EY59" i="11"/>
  <c r="EX59" i="11"/>
  <c r="FA58" i="11"/>
  <c r="EY58" i="11"/>
  <c r="EX58" i="11"/>
  <c r="FA57" i="11"/>
  <c r="EY57" i="11"/>
  <c r="EX57" i="11"/>
  <c r="FA56" i="11"/>
  <c r="EY56" i="11"/>
  <c r="EX56" i="11"/>
  <c r="FA55" i="11"/>
  <c r="EY55" i="11"/>
  <c r="EX55" i="11"/>
  <c r="FA54" i="11"/>
  <c r="EY54" i="11"/>
  <c r="FA53" i="11"/>
  <c r="EY53" i="11"/>
  <c r="EX53" i="11"/>
  <c r="FA52" i="11"/>
  <c r="EY52" i="11"/>
  <c r="EX52" i="11"/>
  <c r="FA51" i="11"/>
  <c r="EY51" i="11"/>
  <c r="EX51" i="11"/>
  <c r="FA50" i="11"/>
  <c r="EY50" i="11"/>
  <c r="EX50" i="11"/>
  <c r="FA49" i="11"/>
  <c r="EY49" i="11"/>
  <c r="EX49" i="11"/>
  <c r="FA48" i="11"/>
  <c r="EY48" i="11"/>
  <c r="EX48" i="11"/>
  <c r="FA47" i="11"/>
  <c r="EY47" i="11"/>
  <c r="EX47" i="11"/>
  <c r="FA46" i="11"/>
  <c r="EY46" i="11"/>
  <c r="EX46" i="11"/>
  <c r="FA45" i="11"/>
  <c r="EY45" i="11"/>
  <c r="EX45" i="11"/>
  <c r="FA44" i="11"/>
  <c r="EY44" i="11"/>
  <c r="EX44" i="11"/>
  <c r="FA43" i="11"/>
  <c r="EY43" i="11"/>
  <c r="EX43" i="11"/>
  <c r="FA42" i="11"/>
  <c r="EY42" i="11"/>
  <c r="EX42" i="11"/>
  <c r="FA41" i="11"/>
  <c r="EY41" i="11"/>
  <c r="EX41" i="11"/>
  <c r="FA40" i="11"/>
  <c r="EY40" i="11"/>
  <c r="EX40" i="11"/>
  <c r="FA39" i="11"/>
  <c r="EY39" i="11"/>
  <c r="EX39" i="11"/>
  <c r="FA38" i="11"/>
  <c r="EY38" i="11"/>
  <c r="EX38" i="11"/>
  <c r="FA37" i="11"/>
  <c r="EY37" i="11"/>
  <c r="EX37" i="11"/>
  <c r="FA36" i="11"/>
  <c r="EY36" i="11"/>
  <c r="EX36" i="11"/>
  <c r="FA35" i="11"/>
  <c r="EY35" i="11"/>
  <c r="EX35" i="11"/>
  <c r="FA34" i="11"/>
  <c r="EY34" i="11"/>
  <c r="EX34" i="11"/>
  <c r="FA33" i="11"/>
  <c r="EY33" i="11"/>
  <c r="EX33" i="11"/>
  <c r="FA32" i="11"/>
  <c r="EY32" i="11"/>
  <c r="EX32" i="11"/>
  <c r="FA31" i="11"/>
  <c r="EY31" i="11"/>
  <c r="EX31" i="11"/>
  <c r="FA30" i="11"/>
  <c r="EY30" i="11"/>
  <c r="EX30" i="11"/>
  <c r="FA29" i="11"/>
  <c r="EY29" i="11"/>
  <c r="EX29" i="11"/>
  <c r="FA28" i="11"/>
  <c r="EY28" i="11"/>
  <c r="EX28" i="11"/>
  <c r="FA27" i="11"/>
  <c r="EY27" i="11"/>
  <c r="EX27" i="11"/>
  <c r="FA26" i="11"/>
  <c r="EY26" i="11"/>
  <c r="EX26" i="11"/>
  <c r="FA25" i="11"/>
  <c r="EY25" i="11"/>
  <c r="EX25" i="11"/>
  <c r="FA24" i="11"/>
  <c r="EY24" i="11"/>
  <c r="EX24" i="11"/>
  <c r="FA23" i="11"/>
  <c r="EY23" i="11"/>
  <c r="EX23" i="11"/>
  <c r="FA22" i="11"/>
  <c r="EY22" i="11"/>
  <c r="EX22" i="11"/>
  <c r="FA21" i="11"/>
  <c r="EY21" i="11"/>
  <c r="EX21" i="11"/>
  <c r="FA20" i="11"/>
  <c r="EY20" i="11"/>
  <c r="EX20" i="11"/>
  <c r="FA19" i="11"/>
  <c r="EY19" i="11"/>
  <c r="EX19" i="11"/>
  <c r="FA18" i="11"/>
  <c r="EY18" i="11"/>
  <c r="EX18" i="11"/>
  <c r="FA17" i="11"/>
  <c r="EY17" i="11"/>
  <c r="EX17" i="11"/>
  <c r="FA16" i="11"/>
  <c r="EY16" i="11"/>
  <c r="EX16" i="11"/>
  <c r="FA15" i="11"/>
  <c r="EY15" i="11"/>
  <c r="EX15" i="11"/>
  <c r="FA14" i="11"/>
  <c r="EY14" i="11"/>
  <c r="EX14" i="11"/>
  <c r="FA13" i="11"/>
  <c r="EY13" i="11"/>
  <c r="EX13" i="11"/>
  <c r="FA12" i="11"/>
  <c r="EY12" i="11"/>
  <c r="EX12" i="11"/>
  <c r="FA11" i="11"/>
  <c r="EY11" i="11"/>
  <c r="EX11" i="11"/>
  <c r="FA10" i="11"/>
  <c r="EY10" i="11"/>
  <c r="FA9" i="11"/>
  <c r="EY9" i="11"/>
  <c r="FA8" i="11"/>
  <c r="EY8" i="11"/>
  <c r="EX8" i="11"/>
  <c r="FA7" i="11"/>
  <c r="EY7" i="11"/>
  <c r="EX7" i="11"/>
  <c r="FA6" i="11"/>
  <c r="EY6" i="11"/>
  <c r="EX6" i="11"/>
  <c r="FA5" i="11"/>
  <c r="EY5" i="11"/>
</calcChain>
</file>

<file path=xl/sharedStrings.xml><?xml version="1.0" encoding="utf-8"?>
<sst xmlns="http://schemas.openxmlformats.org/spreadsheetml/2006/main" count="4034" uniqueCount="189">
  <si>
    <t>サーブ</t>
  </si>
  <si>
    <t>座標</t>
    <rPh sb="0" eb="2">
      <t>ザヒョウ</t>
    </rPh>
    <phoneticPr fontId="2"/>
  </si>
  <si>
    <t>ストローク</t>
  </si>
  <si>
    <t>結果</t>
    <rPh sb="0" eb="2">
      <t>ケッカ</t>
    </rPh>
    <phoneticPr fontId="2"/>
  </si>
  <si>
    <t>ショット</t>
  </si>
  <si>
    <t>1st</t>
  </si>
  <si>
    <t>2nd</t>
  </si>
  <si>
    <t>ｙ</t>
  </si>
  <si>
    <t>x</t>
  </si>
  <si>
    <t>y</t>
  </si>
  <si>
    <t>ラリー</t>
  </si>
  <si>
    <t>0-0</t>
  </si>
  <si>
    <t>0-15</t>
  </si>
  <si>
    <t>0-30</t>
  </si>
  <si>
    <t>0-40</t>
  </si>
  <si>
    <t>15-40</t>
  </si>
  <si>
    <t>0-1</t>
  </si>
  <si>
    <t>15-0</t>
  </si>
  <si>
    <t>30-0</t>
  </si>
  <si>
    <t>30-15</t>
  </si>
  <si>
    <t>40-15</t>
  </si>
  <si>
    <t>1-1</t>
  </si>
  <si>
    <t>15-15</t>
  </si>
  <si>
    <t>15-30</t>
  </si>
  <si>
    <t>1-2</t>
  </si>
  <si>
    <t>40-0</t>
  </si>
  <si>
    <t>2-2</t>
  </si>
  <si>
    <t>2-3</t>
  </si>
  <si>
    <t>30-30</t>
  </si>
  <si>
    <t>40-30</t>
  </si>
  <si>
    <t>3-3</t>
  </si>
  <si>
    <t>40-40</t>
  </si>
  <si>
    <t>30-40</t>
  </si>
  <si>
    <t>A-40</t>
  </si>
  <si>
    <t>1-0</t>
  </si>
  <si>
    <t>2-0</t>
  </si>
  <si>
    <t>2-1</t>
  </si>
  <si>
    <t>3-2</t>
  </si>
  <si>
    <t>40-A</t>
  </si>
  <si>
    <t>4-3</t>
  </si>
  <si>
    <t>5-4</t>
  </si>
  <si>
    <t>時間</t>
    <rPh sb="0" eb="2">
      <t>ジカン</t>
    </rPh>
    <phoneticPr fontId="2"/>
  </si>
  <si>
    <t>カウント</t>
  </si>
  <si>
    <t>番号</t>
    <rPh sb="0" eb="2">
      <t>バンゴウ</t>
    </rPh>
    <phoneticPr fontId="2"/>
  </si>
  <si>
    <t>種別</t>
    <rPh sb="0" eb="2">
      <t>シュベツ</t>
    </rPh>
    <phoneticPr fontId="2"/>
  </si>
  <si>
    <t>再生時間</t>
    <rPh sb="0" eb="2">
      <t>サイセイ</t>
    </rPh>
    <rPh sb="2" eb="4">
      <t>ジカン</t>
    </rPh>
    <phoneticPr fontId="2"/>
  </si>
  <si>
    <t>セット</t>
  </si>
  <si>
    <t>ゲーム</t>
  </si>
  <si>
    <t>ポイント</t>
  </si>
  <si>
    <t>リターン</t>
  </si>
  <si>
    <t>endショット</t>
  </si>
  <si>
    <t>バウンド　</t>
  </si>
  <si>
    <t>打選手</t>
    <rPh sb="0" eb="1">
      <t>ダ</t>
    </rPh>
    <rPh sb="1" eb="3">
      <t>センシュ</t>
    </rPh>
    <phoneticPr fontId="2"/>
  </si>
  <si>
    <t>被打選手</t>
    <rPh sb="0" eb="1">
      <t>ヒ</t>
    </rPh>
    <rPh sb="1" eb="2">
      <t>ダ</t>
    </rPh>
    <rPh sb="2" eb="4">
      <t>センシュ</t>
    </rPh>
    <phoneticPr fontId="2"/>
  </si>
  <si>
    <t>C</t>
  </si>
  <si>
    <t>F</t>
  </si>
  <si>
    <t>逆</t>
    <rPh sb="0" eb="1">
      <t>ギャク</t>
    </rPh>
    <phoneticPr fontId="2"/>
  </si>
  <si>
    <t>A</t>
  </si>
  <si>
    <t>speed</t>
  </si>
  <si>
    <t>w</t>
  </si>
  <si>
    <t>lo</t>
  </si>
  <si>
    <t>n</t>
  </si>
  <si>
    <t>sp</t>
  </si>
  <si>
    <t>so</t>
  </si>
  <si>
    <t>3-1</t>
  </si>
  <si>
    <t>4-1</t>
  </si>
  <si>
    <t>rA</t>
  </si>
  <si>
    <t>4-2</t>
  </si>
  <si>
    <t>5-2</t>
  </si>
  <si>
    <t>15--0</t>
  </si>
  <si>
    <t>5-3</t>
  </si>
  <si>
    <t>15-15</t>
    <phoneticPr fontId="2"/>
  </si>
  <si>
    <t>15-0</t>
    <phoneticPr fontId="2"/>
  </si>
  <si>
    <t>30-0</t>
    <phoneticPr fontId="2"/>
  </si>
  <si>
    <t>サーブコース</t>
    <phoneticPr fontId="2"/>
  </si>
  <si>
    <t>ｃ</t>
    <phoneticPr fontId="2"/>
  </si>
  <si>
    <t>ｂｄ</t>
    <phoneticPr fontId="2"/>
  </si>
  <si>
    <t>ｗ</t>
    <phoneticPr fontId="2"/>
  </si>
  <si>
    <t>bd cr</t>
    <phoneticPr fontId="2"/>
  </si>
  <si>
    <t>mfd rcr</t>
    <phoneticPr fontId="2"/>
  </si>
  <si>
    <t>mfd s</t>
    <phoneticPr fontId="2"/>
  </si>
  <si>
    <t>fd cr</t>
    <phoneticPr fontId="2"/>
  </si>
  <si>
    <t>fd s</t>
    <phoneticPr fontId="2"/>
  </si>
  <si>
    <t>bs cr</t>
    <phoneticPr fontId="2"/>
  </si>
  <si>
    <t>bd s</t>
    <phoneticPr fontId="2"/>
  </si>
  <si>
    <t>w</t>
    <phoneticPr fontId="2"/>
  </si>
  <si>
    <t>fd  c</t>
    <phoneticPr fontId="2"/>
  </si>
  <si>
    <t>c</t>
    <phoneticPr fontId="2"/>
  </si>
  <si>
    <t>bd c</t>
    <phoneticPr fontId="2"/>
  </si>
  <si>
    <t>fv s</t>
    <phoneticPr fontId="2"/>
  </si>
  <si>
    <t>n</t>
    <phoneticPr fontId="2"/>
  </si>
  <si>
    <t>b</t>
    <phoneticPr fontId="2"/>
  </si>
  <si>
    <t>mfd c</t>
    <phoneticPr fontId="2"/>
  </si>
  <si>
    <t>fd rcr</t>
    <phoneticPr fontId="2"/>
  </si>
  <si>
    <t>bdcr</t>
    <phoneticPr fontId="2"/>
  </si>
  <si>
    <t>fd c</t>
    <phoneticPr fontId="2"/>
  </si>
  <si>
    <t>mfd cr</t>
    <phoneticPr fontId="2"/>
  </si>
  <si>
    <t>fs cr</t>
    <phoneticPr fontId="2"/>
  </si>
  <si>
    <t>fs s lo</t>
    <phoneticPr fontId="2"/>
  </si>
  <si>
    <t>o sm</t>
    <phoneticPr fontId="2"/>
  </si>
  <si>
    <t>bd rcr</t>
    <phoneticPr fontId="2"/>
  </si>
  <si>
    <t>fd</t>
    <phoneticPr fontId="2"/>
  </si>
  <si>
    <t>bs s dollp</t>
    <phoneticPr fontId="2"/>
  </si>
  <si>
    <t>lo</t>
    <phoneticPr fontId="2"/>
  </si>
  <si>
    <t>fv cr</t>
    <phoneticPr fontId="2"/>
  </si>
  <si>
    <t>nfd cr</t>
    <phoneticPr fontId="2"/>
  </si>
  <si>
    <t>bs c</t>
    <phoneticPr fontId="2"/>
  </si>
  <si>
    <t>bs s</t>
    <phoneticPr fontId="2"/>
  </si>
  <si>
    <t>fs cr lo</t>
    <phoneticPr fontId="2"/>
  </si>
  <si>
    <t>o c sm</t>
    <phoneticPr fontId="2"/>
  </si>
  <si>
    <t>bs c lo</t>
    <phoneticPr fontId="2"/>
  </si>
  <si>
    <t>o cr sm</t>
    <phoneticPr fontId="2"/>
  </si>
  <si>
    <t>nfs cr dollp</t>
    <phoneticPr fontId="2"/>
  </si>
  <si>
    <t>db rcr</t>
    <phoneticPr fontId="2"/>
  </si>
  <si>
    <t>nfd s</t>
    <phoneticPr fontId="2"/>
  </si>
  <si>
    <t>fs s</t>
    <phoneticPr fontId="2"/>
  </si>
  <si>
    <t>bv cr</t>
    <phoneticPr fontId="2"/>
  </si>
  <si>
    <t>fv rcr</t>
    <phoneticPr fontId="2"/>
  </si>
  <si>
    <t>o cr</t>
    <phoneticPr fontId="2"/>
  </si>
  <si>
    <t>F</t>
    <phoneticPr fontId="2"/>
  </si>
  <si>
    <t>fdrcr</t>
    <phoneticPr fontId="2"/>
  </si>
  <si>
    <t>fvs</t>
    <phoneticPr fontId="2"/>
  </si>
  <si>
    <t>30-15</t>
    <phoneticPr fontId="2"/>
  </si>
  <si>
    <t>fs c</t>
    <phoneticPr fontId="2"/>
  </si>
  <si>
    <t>bd c lob</t>
    <phoneticPr fontId="2"/>
  </si>
  <si>
    <t xml:space="preserve">bd </t>
    <phoneticPr fontId="2"/>
  </si>
  <si>
    <t>bs s dolllp</t>
    <phoneticPr fontId="2"/>
  </si>
  <si>
    <t>rcr</t>
    <phoneticPr fontId="2"/>
  </si>
  <si>
    <t>bv s</t>
    <phoneticPr fontId="2"/>
  </si>
  <si>
    <t>0-0</t>
    <phoneticPr fontId="2"/>
  </si>
  <si>
    <t>0-15</t>
    <phoneticPr fontId="2"/>
  </si>
  <si>
    <t>0-30</t>
    <phoneticPr fontId="2"/>
  </si>
  <si>
    <t>15-30</t>
    <phoneticPr fontId="2"/>
  </si>
  <si>
    <t>30-30</t>
    <phoneticPr fontId="2"/>
  </si>
  <si>
    <t>30-40</t>
    <phoneticPr fontId="2"/>
  </si>
  <si>
    <t>bs cr lo</t>
    <phoneticPr fontId="2"/>
  </si>
  <si>
    <t>40-15</t>
    <phoneticPr fontId="2"/>
  </si>
  <si>
    <t>40-30</t>
    <phoneticPr fontId="2"/>
  </si>
  <si>
    <t>0-2</t>
    <phoneticPr fontId="2"/>
  </si>
  <si>
    <t>sp</t>
    <phoneticPr fontId="2"/>
  </si>
  <si>
    <t>x</t>
    <phoneticPr fontId="2"/>
  </si>
  <si>
    <t>y</t>
    <phoneticPr fontId="2"/>
  </si>
  <si>
    <t>Winner座標</t>
    <rPh sb="6" eb="8">
      <t>ザヒョウ</t>
    </rPh>
    <phoneticPr fontId="2"/>
  </si>
  <si>
    <t>Ｍｉｓｓ座標</t>
    <rPh sb="4" eb="6">
      <t>ザヒョウ</t>
    </rPh>
    <phoneticPr fontId="2"/>
  </si>
  <si>
    <t>ポイント</t>
    <phoneticPr fontId="2"/>
  </si>
  <si>
    <t>Ｃ</t>
    <phoneticPr fontId="2"/>
  </si>
  <si>
    <t>Ｆ</t>
    <phoneticPr fontId="2"/>
  </si>
  <si>
    <t>ｎ</t>
    <phoneticPr fontId="2"/>
  </si>
  <si>
    <t>サーブ権</t>
    <rPh sb="3" eb="4">
      <t>ケン</t>
    </rPh>
    <phoneticPr fontId="2"/>
  </si>
  <si>
    <t>rA</t>
    <phoneticPr fontId="2"/>
  </si>
  <si>
    <t>so</t>
    <phoneticPr fontId="2"/>
  </si>
  <si>
    <t>A</t>
    <phoneticPr fontId="2"/>
  </si>
  <si>
    <t/>
  </si>
  <si>
    <t>DEGREES(ACOS((((AC5-AA5)*(Q6-AA5))+((AD5-AB5)*(R6-AB5)))/(SQRT((AC5-AA5)^2+(AD5-AB5)^2)*SQRT((Q6-AA5)^2+(R6-AB5)^2))))</t>
    <phoneticPr fontId="2"/>
  </si>
  <si>
    <t>リターン深さ</t>
    <rPh sb="4" eb="5">
      <t>フカ</t>
    </rPh>
    <phoneticPr fontId="2"/>
  </si>
  <si>
    <t>ラリー</t>
    <phoneticPr fontId="2"/>
  </si>
  <si>
    <t>C</t>
    <phoneticPr fontId="2"/>
  </si>
  <si>
    <t>F</t>
    <phoneticPr fontId="2"/>
  </si>
  <si>
    <t>ポイント</t>
    <phoneticPr fontId="2"/>
  </si>
  <si>
    <t>Ｃ</t>
    <phoneticPr fontId="2"/>
  </si>
  <si>
    <t>Ｆ</t>
    <phoneticPr fontId="2"/>
  </si>
  <si>
    <t>攻撃面積（打点‐打点ー打点）大きい三角</t>
  </si>
  <si>
    <t>攻撃面積（打点‐打点ー打点）小さい三角</t>
    <rPh sb="14" eb="15">
      <t>チイ</t>
    </rPh>
    <rPh sb="17" eb="19">
      <t>サンカク</t>
    </rPh>
    <phoneticPr fontId="2"/>
  </si>
  <si>
    <t>攻撃面積（被打点‐打点ー打点）大きい三角</t>
    <rPh sb="5" eb="6">
      <t>ヒ</t>
    </rPh>
    <phoneticPr fontId="2"/>
  </si>
  <si>
    <t>攻撃面積（被打点‐打点ー打点）小さい三角</t>
    <rPh sb="5" eb="6">
      <t>ヒ</t>
    </rPh>
    <rPh sb="15" eb="16">
      <t>チイ</t>
    </rPh>
    <rPh sb="18" eb="20">
      <t>サンカク</t>
    </rPh>
    <phoneticPr fontId="2"/>
  </si>
  <si>
    <t>サーブ角度</t>
    <rPh sb="3" eb="5">
      <t>カクド</t>
    </rPh>
    <phoneticPr fontId="2"/>
  </si>
  <si>
    <t>サーブ動かし距離</t>
    <rPh sb="3" eb="4">
      <t>ウゴ</t>
    </rPh>
    <rPh sb="6" eb="8">
      <t>キョリ</t>
    </rPh>
    <phoneticPr fontId="2"/>
  </si>
  <si>
    <t>ｘ</t>
    <phoneticPr fontId="2"/>
  </si>
  <si>
    <t>ｙ</t>
    <phoneticPr fontId="2"/>
  </si>
  <si>
    <t>ｘｙ</t>
    <phoneticPr fontId="2"/>
  </si>
  <si>
    <t>xy</t>
    <phoneticPr fontId="2"/>
  </si>
  <si>
    <t>攻撃角度（打）</t>
    <rPh sb="0" eb="2">
      <t>コウゲキ</t>
    </rPh>
    <rPh sb="2" eb="4">
      <t>カクド</t>
    </rPh>
    <rPh sb="5" eb="6">
      <t>ダ</t>
    </rPh>
    <phoneticPr fontId="2"/>
  </si>
  <si>
    <t>攻撃角度（被打）</t>
    <rPh sb="0" eb="2">
      <t>コウゲキ</t>
    </rPh>
    <rPh sb="2" eb="4">
      <t>カクド</t>
    </rPh>
    <rPh sb="5" eb="6">
      <t>ヒ</t>
    </rPh>
    <rPh sb="6" eb="7">
      <t>ダ</t>
    </rPh>
    <phoneticPr fontId="2"/>
  </si>
  <si>
    <t>サーブスピード</t>
    <phoneticPr fontId="2"/>
  </si>
  <si>
    <t>サーブ深さ</t>
    <rPh sb="3" eb="4">
      <t>フカ</t>
    </rPh>
    <phoneticPr fontId="2"/>
  </si>
  <si>
    <t>リターン</t>
    <phoneticPr fontId="2"/>
  </si>
  <si>
    <t>角度(打）</t>
    <rPh sb="0" eb="2">
      <t>カクド</t>
    </rPh>
    <rPh sb="3" eb="4">
      <t>ダ</t>
    </rPh>
    <phoneticPr fontId="2"/>
  </si>
  <si>
    <t>角度(被打）</t>
    <rPh sb="0" eb="2">
      <t>カクド</t>
    </rPh>
    <rPh sb="3" eb="4">
      <t>ヒ</t>
    </rPh>
    <rPh sb="4" eb="5">
      <t>ダ</t>
    </rPh>
    <phoneticPr fontId="2"/>
  </si>
  <si>
    <t>ラリー</t>
    <phoneticPr fontId="2"/>
  </si>
  <si>
    <t>サーブ</t>
    <phoneticPr fontId="2"/>
  </si>
  <si>
    <t>バウンド深さ</t>
    <rPh sb="4" eb="5">
      <t>フカ</t>
    </rPh>
    <phoneticPr fontId="2"/>
  </si>
  <si>
    <t>深さ差</t>
    <rPh sb="0" eb="1">
      <t>フカ</t>
    </rPh>
    <rPh sb="2" eb="3">
      <t>サ</t>
    </rPh>
    <phoneticPr fontId="2"/>
  </si>
  <si>
    <t>レシーバー動かされ距離</t>
    <rPh sb="5" eb="6">
      <t>ウゴ</t>
    </rPh>
    <rPh sb="9" eb="11">
      <t>キョリ</t>
    </rPh>
    <phoneticPr fontId="2"/>
  </si>
  <si>
    <t>.</t>
    <phoneticPr fontId="2"/>
  </si>
  <si>
    <t>l</t>
    <phoneticPr fontId="2"/>
  </si>
  <si>
    <t>w</t>
    <phoneticPr fontId="2"/>
  </si>
  <si>
    <t>ミス（待ち打ち）</t>
    <rPh sb="3" eb="4">
      <t>マ</t>
    </rPh>
    <rPh sb="5" eb="6">
      <t>ウ</t>
    </rPh>
    <phoneticPr fontId="2"/>
  </si>
  <si>
    <t>ウィナー（打ち待ち）</t>
    <rPh sb="5" eb="6">
      <t>ウ</t>
    </rPh>
    <rPh sb="7" eb="8">
      <t>マ</t>
    </rPh>
    <phoneticPr fontId="2"/>
  </si>
  <si>
    <t>逆</t>
    <rPh sb="0" eb="1">
      <t>ギャク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</si>
</sst>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);[Red]\(0.00\)"/>
    <numFmt numFmtId="178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4" xfId="0" applyBorder="1">
      <alignment vertical="center"/>
    </xf>
    <xf numFmtId="49" fontId="0" fillId="0" borderId="2" xfId="0" applyNumberFormat="1" applyBorder="1">
      <alignment vertical="center"/>
    </xf>
    <xf numFmtId="0" fontId="0" fillId="0" borderId="5" xfId="0" applyFill="1" applyBorder="1">
      <alignment vertical="center"/>
    </xf>
    <xf numFmtId="21" fontId="0" fillId="0" borderId="0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5" xfId="0" applyNumberFormat="1" applyBorder="1">
      <alignment vertical="center"/>
    </xf>
    <xf numFmtId="0" fontId="4" fillId="0" borderId="5" xfId="1" applyBorder="1"/>
    <xf numFmtId="21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1" xfId="0" applyFill="1" applyBorder="1">
      <alignment vertical="center"/>
    </xf>
    <xf numFmtId="0" fontId="4" fillId="0" borderId="1" xfId="1" applyBorder="1"/>
    <xf numFmtId="0" fontId="4" fillId="0" borderId="6" xfId="1" applyBorder="1"/>
    <xf numFmtId="0" fontId="4" fillId="0" borderId="7" xfId="1" applyBorder="1"/>
    <xf numFmtId="49" fontId="0" fillId="0" borderId="1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8" xfId="0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4" fillId="0" borderId="1" xfId="1" applyFill="1" applyBorder="1"/>
    <xf numFmtId="0" fontId="0" fillId="0" borderId="6" xfId="0" applyFill="1" applyBorder="1">
      <alignment vertical="center"/>
    </xf>
    <xf numFmtId="0" fontId="4" fillId="0" borderId="6" xfId="1" applyFill="1" applyBorder="1"/>
    <xf numFmtId="0" fontId="4" fillId="0" borderId="5" xfId="1" applyFill="1" applyBorder="1"/>
    <xf numFmtId="0" fontId="4" fillId="0" borderId="7" xfId="1" applyFill="1" applyBorder="1"/>
    <xf numFmtId="0" fontId="1" fillId="0" borderId="1" xfId="0" applyFont="1" applyFill="1" applyBorder="1">
      <alignment vertical="center"/>
    </xf>
    <xf numFmtId="0" fontId="4" fillId="0" borderId="3" xfId="1" applyFill="1" applyBorder="1"/>
    <xf numFmtId="0" fontId="0" fillId="0" borderId="10" xfId="0" applyFill="1" applyBorder="1">
      <alignment vertical="center"/>
    </xf>
    <xf numFmtId="0" fontId="0" fillId="0" borderId="2" xfId="0" applyFill="1" applyBorder="1">
      <alignment vertical="center"/>
    </xf>
    <xf numFmtId="0" fontId="4" fillId="0" borderId="0" xfId="1" applyFill="1" applyBorder="1"/>
    <xf numFmtId="0" fontId="4" fillId="0" borderId="0" xfId="1" applyBorder="1"/>
    <xf numFmtId="0" fontId="3" fillId="0" borderId="1" xfId="0" applyFont="1" applyBorder="1">
      <alignment vertical="center"/>
    </xf>
    <xf numFmtId="0" fontId="0" fillId="0" borderId="4" xfId="0" applyFill="1" applyBorder="1">
      <alignment vertical="center"/>
    </xf>
    <xf numFmtId="0" fontId="4" fillId="0" borderId="4" xfId="1" applyFill="1" applyBorder="1"/>
    <xf numFmtId="0" fontId="1" fillId="0" borderId="0" xfId="0" applyFont="1" applyFill="1" applyBorder="1">
      <alignment vertical="center"/>
    </xf>
    <xf numFmtId="49" fontId="0" fillId="2" borderId="8" xfId="0" applyNumberFormat="1" applyFill="1" applyBorder="1">
      <alignment vertical="center"/>
    </xf>
    <xf numFmtId="49" fontId="0" fillId="0" borderId="5" xfId="0" applyNumberFormat="1" applyFill="1" applyBorder="1">
      <alignment vertical="center"/>
    </xf>
    <xf numFmtId="0" fontId="0" fillId="0" borderId="1" xfId="0" applyFill="1" applyBorder="1" applyAlignment="1"/>
    <xf numFmtId="0" fontId="0" fillId="0" borderId="0" xfId="0" applyFill="1" applyBorder="1" applyAlignment="1"/>
    <xf numFmtId="0" fontId="4" fillId="0" borderId="2" xfId="1" applyFill="1" applyBorder="1"/>
    <xf numFmtId="0" fontId="0" fillId="3" borderId="6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4" fillId="0" borderId="6" xfId="1" applyNumberFormat="1" applyBorder="1"/>
    <xf numFmtId="176" fontId="4" fillId="0" borderId="5" xfId="1" applyNumberFormat="1" applyBorder="1"/>
    <xf numFmtId="176" fontId="4" fillId="0" borderId="1" xfId="1" applyNumberFormat="1" applyBorder="1"/>
    <xf numFmtId="176" fontId="4" fillId="0" borderId="0" xfId="1" applyNumberFormat="1" applyBorder="1"/>
    <xf numFmtId="176" fontId="0" fillId="0" borderId="3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6" xfId="0" applyNumberFormat="1" applyBorder="1" applyAlignment="1"/>
    <xf numFmtId="176" fontId="0" fillId="0" borderId="5" xfId="0" applyNumberFormat="1" applyBorder="1" applyAlignment="1"/>
    <xf numFmtId="176" fontId="0" fillId="0" borderId="1" xfId="0" applyNumberFormat="1" applyBorder="1" applyAlignment="1"/>
    <xf numFmtId="176" fontId="0" fillId="0" borderId="0" xfId="0" applyNumberFormat="1" applyBorder="1" applyAlignment="1"/>
    <xf numFmtId="176" fontId="4" fillId="0" borderId="6" xfId="1" applyNumberFormat="1" applyFill="1" applyBorder="1"/>
    <xf numFmtId="176" fontId="4" fillId="0" borderId="5" xfId="1" applyNumberFormat="1" applyFill="1" applyBorder="1"/>
    <xf numFmtId="176" fontId="4" fillId="0" borderId="1" xfId="1" applyNumberFormat="1" applyFill="1" applyBorder="1"/>
    <xf numFmtId="176" fontId="4" fillId="0" borderId="0" xfId="1" applyNumberFormat="1" applyFill="1" applyBorder="1"/>
    <xf numFmtId="176" fontId="4" fillId="2" borderId="1" xfId="1" applyNumberFormat="1" applyFill="1" applyBorder="1"/>
    <xf numFmtId="176" fontId="4" fillId="2" borderId="0" xfId="1" applyNumberFormat="1" applyFill="1" applyBorder="1"/>
    <xf numFmtId="176" fontId="4" fillId="0" borderId="7" xfId="1" applyNumberFormat="1" applyBorder="1"/>
    <xf numFmtId="176" fontId="4" fillId="0" borderId="4" xfId="1" applyNumberFormat="1" applyBorder="1"/>
    <xf numFmtId="0" fontId="0" fillId="2" borderId="5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" xfId="0" applyFill="1" applyBorder="1" applyAlignment="1">
      <alignment vertical="center"/>
    </xf>
    <xf numFmtId="176" fontId="4" fillId="2" borderId="6" xfId="1" applyNumberFormat="1" applyFill="1" applyBorder="1"/>
    <xf numFmtId="176" fontId="4" fillId="2" borderId="5" xfId="1" applyNumberFormat="1" applyFill="1" applyBorder="1"/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5" xfId="0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177" fontId="0" fillId="2" borderId="0" xfId="0" applyNumberFormat="1" applyFill="1" applyBorder="1">
      <alignment vertical="center"/>
    </xf>
    <xf numFmtId="177" fontId="0" fillId="0" borderId="6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6" xfId="0" applyNumberFormat="1" applyFill="1" applyBorder="1">
      <alignment vertical="center"/>
    </xf>
    <xf numFmtId="177" fontId="0" fillId="0" borderId="5" xfId="0" applyNumberFormat="1" applyFill="1" applyBorder="1">
      <alignment vertical="center"/>
    </xf>
    <xf numFmtId="177" fontId="0" fillId="0" borderId="3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7" fontId="0" fillId="0" borderId="0" xfId="0" applyNumberFormat="1" applyFill="1" applyBorder="1" applyAlignment="1">
      <alignment vertical="center"/>
    </xf>
    <xf numFmtId="177" fontId="0" fillId="0" borderId="0" xfId="0" applyNumberFormat="1" applyFill="1" applyBorder="1" applyAlignment="1">
      <alignment horizontal="left" vertical="center"/>
    </xf>
    <xf numFmtId="177" fontId="0" fillId="0" borderId="0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177" fontId="0" fillId="5" borderId="0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0" fontId="0" fillId="2" borderId="0" xfId="0" applyFill="1" applyBorder="1">
      <alignment vertical="center"/>
    </xf>
    <xf numFmtId="178" fontId="0" fillId="0" borderId="0" xfId="0" applyNumberFormat="1" applyBorder="1">
      <alignment vertical="center"/>
    </xf>
    <xf numFmtId="178" fontId="0" fillId="2" borderId="0" xfId="0" applyNumberFormat="1" applyFill="1" applyBorder="1">
      <alignment vertical="center"/>
    </xf>
    <xf numFmtId="178" fontId="0" fillId="0" borderId="0" xfId="0" applyNumberFormat="1" applyFill="1" applyBorder="1">
      <alignment vertical="center"/>
    </xf>
    <xf numFmtId="178" fontId="4" fillId="0" borderId="0" xfId="1" applyNumberFormat="1" applyBorder="1"/>
    <xf numFmtId="178" fontId="4" fillId="0" borderId="0" xfId="1" applyNumberFormat="1" applyFill="1" applyBorder="1"/>
    <xf numFmtId="177" fontId="0" fillId="0" borderId="12" xfId="0" applyNumberFormat="1" applyBorder="1">
      <alignment vertical="center"/>
    </xf>
    <xf numFmtId="177" fontId="0" fillId="0" borderId="12" xfId="0" applyNumberFormat="1" applyFill="1" applyBorder="1">
      <alignment vertical="center"/>
    </xf>
    <xf numFmtId="177" fontId="4" fillId="0" borderId="1" xfId="1" applyNumberFormat="1" applyBorder="1"/>
    <xf numFmtId="177" fontId="4" fillId="0" borderId="0" xfId="1" applyNumberFormat="1" applyBorder="1"/>
    <xf numFmtId="177" fontId="4" fillId="0" borderId="12" xfId="1" applyNumberFormat="1" applyBorder="1"/>
    <xf numFmtId="177" fontId="4" fillId="0" borderId="6" xfId="1" applyNumberFormat="1" applyBorder="1"/>
    <xf numFmtId="177" fontId="0" fillId="0" borderId="14" xfId="0" applyNumberFormat="1" applyBorder="1">
      <alignment vertical="center"/>
    </xf>
    <xf numFmtId="177" fontId="4" fillId="0" borderId="14" xfId="1" applyNumberFormat="1" applyBorder="1"/>
    <xf numFmtId="177" fontId="4" fillId="0" borderId="1" xfId="1" applyNumberFormat="1" applyFill="1" applyBorder="1"/>
    <xf numFmtId="177" fontId="4" fillId="0" borderId="0" xfId="1" applyNumberFormat="1" applyFill="1" applyBorder="1"/>
    <xf numFmtId="177" fontId="4" fillId="0" borderId="12" xfId="1" applyNumberFormat="1" applyFill="1" applyBorder="1"/>
    <xf numFmtId="177" fontId="0" fillId="0" borderId="13" xfId="0" applyNumberFormat="1" applyBorder="1">
      <alignment vertical="center"/>
    </xf>
    <xf numFmtId="177" fontId="0" fillId="0" borderId="14" xfId="0" applyNumberFormat="1" applyFill="1" applyBorder="1">
      <alignment vertical="center"/>
    </xf>
    <xf numFmtId="177" fontId="4" fillId="0" borderId="7" xfId="1" applyNumberFormat="1" applyBorder="1"/>
    <xf numFmtId="177" fontId="0" fillId="0" borderId="4" xfId="0" applyNumberFormat="1" applyBorder="1">
      <alignment vertical="center"/>
    </xf>
    <xf numFmtId="177" fontId="4" fillId="0" borderId="15" xfId="1" applyNumberFormat="1" applyBorder="1"/>
    <xf numFmtId="177" fontId="0" fillId="0" borderId="0" xfId="0" applyNumberFormat="1" applyFill="1" applyBorder="1" applyAlignment="1">
      <alignment horizontal="right" vertical="center"/>
    </xf>
    <xf numFmtId="178" fontId="0" fillId="0" borderId="0" xfId="0" applyNumberFormat="1" applyBorder="1" applyAlignment="1">
      <alignment horizontal="left" vertical="center"/>
    </xf>
    <xf numFmtId="177" fontId="0" fillId="6" borderId="1" xfId="0" applyNumberFormat="1" applyFill="1" applyBorder="1">
      <alignment vertical="center"/>
    </xf>
    <xf numFmtId="177" fontId="0" fillId="6" borderId="0" xfId="0" applyNumberFormat="1" applyFill="1" applyBorder="1">
      <alignment vertical="center"/>
    </xf>
    <xf numFmtId="0" fontId="0" fillId="5" borderId="0" xfId="0" applyFill="1" applyBorder="1">
      <alignment vertical="center"/>
    </xf>
    <xf numFmtId="177" fontId="4" fillId="2" borderId="0" xfId="1" applyNumberFormat="1" applyFill="1" applyBorder="1"/>
    <xf numFmtId="177" fontId="4" fillId="2" borderId="1" xfId="1" applyNumberFormat="1" applyFill="1" applyBorder="1"/>
    <xf numFmtId="178" fontId="4" fillId="2" borderId="0" xfId="1" applyNumberFormat="1" applyFill="1" applyBorder="1"/>
    <xf numFmtId="178" fontId="0" fillId="5" borderId="0" xfId="0" applyNumberFormat="1" applyFill="1" applyBorder="1">
      <alignment vertical="center"/>
    </xf>
    <xf numFmtId="178" fontId="0" fillId="4" borderId="0" xfId="0" applyNumberFormat="1" applyFill="1" applyBorder="1">
      <alignment vertical="center"/>
    </xf>
    <xf numFmtId="178" fontId="4" fillId="4" borderId="0" xfId="1" applyNumberFormat="1" applyFill="1" applyBorder="1"/>
    <xf numFmtId="177" fontId="4" fillId="4" borderId="1" xfId="1" applyNumberFormat="1" applyFill="1" applyBorder="1"/>
    <xf numFmtId="0" fontId="0" fillId="4" borderId="10" xfId="0" applyFill="1" applyBorder="1">
      <alignment vertical="center"/>
    </xf>
    <xf numFmtId="0" fontId="0" fillId="4" borderId="8" xfId="0" applyFill="1" applyBorder="1">
      <alignment vertical="center"/>
    </xf>
    <xf numFmtId="49" fontId="0" fillId="4" borderId="8" xfId="0" applyNumberFormat="1" applyFill="1" applyBorder="1">
      <alignment vertical="center"/>
    </xf>
    <xf numFmtId="176" fontId="4" fillId="4" borderId="5" xfId="1" applyNumberFormat="1" applyFill="1" applyBorder="1"/>
    <xf numFmtId="176" fontId="4" fillId="4" borderId="0" xfId="1" applyNumberFormat="1" applyFill="1" applyBorder="1"/>
    <xf numFmtId="177" fontId="4" fillId="4" borderId="0" xfId="1" applyNumberFormat="1" applyFill="1" applyBorder="1"/>
    <xf numFmtId="177" fontId="4" fillId="4" borderId="12" xfId="1" applyNumberFormat="1" applyFill="1" applyBorder="1"/>
    <xf numFmtId="176" fontId="0" fillId="2" borderId="1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177" fontId="4" fillId="0" borderId="16" xfId="1" applyNumberFormat="1" applyBorder="1"/>
    <xf numFmtId="177" fontId="4" fillId="0" borderId="17" xfId="1" applyNumberFormat="1" applyBorder="1"/>
    <xf numFmtId="177" fontId="0" fillId="0" borderId="17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65"/>
  <sheetViews>
    <sheetView zoomScale="60" zoomScaleNormal="60" workbookViewId="0">
      <pane xSplit="32" ySplit="4" topLeftCell="AG5" activePane="bottomRight" state="frozen"/>
      <selection pane="topRight" activeCell="AG1" sqref="AG1"/>
      <selection pane="bottomLeft" activeCell="A5" sqref="A5"/>
      <selection pane="bottomRight" activeCell="AK27" sqref="AK27"/>
    </sheetView>
  </sheetViews>
  <sheetFormatPr defaultColWidth="9" defaultRowHeight="13.5" x14ac:dyDescent="0.15"/>
  <cols>
    <col min="1" max="1" width="5.25" style="88" customWidth="1"/>
    <col min="2" max="2" width="5.25" style="25" customWidth="1"/>
    <col min="3" max="3" width="5.25" style="1" customWidth="1"/>
    <col min="4" max="4" width="5.25" style="88" customWidth="1"/>
    <col min="5" max="5" width="5.125" style="1" customWidth="1"/>
    <col min="6" max="6" width="5.125" style="88" customWidth="1"/>
    <col min="7" max="7" width="4.375" style="1" customWidth="1"/>
    <col min="8" max="10" width="4.375" style="88" customWidth="1"/>
    <col min="11" max="11" width="4.125" style="1" customWidth="1"/>
    <col min="12" max="12" width="4.125" style="88" customWidth="1"/>
    <col min="13" max="13" width="4.75" style="1" customWidth="1"/>
    <col min="14" max="14" width="4.75" style="88" customWidth="1"/>
    <col min="15" max="15" width="5" style="7" customWidth="1"/>
    <col min="16" max="16" width="6.375" style="1" customWidth="1"/>
    <col min="17" max="17" width="6.25" style="7" customWidth="1"/>
    <col min="18" max="18" width="6.25" style="86" customWidth="1"/>
    <col min="19" max="19" width="6.5" style="7" customWidth="1"/>
    <col min="20" max="20" width="6.5" style="86" customWidth="1"/>
    <col min="21" max="21" width="3.5" style="7" customWidth="1"/>
    <col min="22" max="22" width="3.5" style="86" customWidth="1"/>
    <col min="23" max="23" width="3.5" style="7" customWidth="1"/>
    <col min="24" max="24" width="3.5" style="86" customWidth="1"/>
    <col min="25" max="25" width="3.5" style="7" customWidth="1"/>
    <col min="26" max="26" width="3.5" style="86" customWidth="1"/>
    <col min="27" max="27" width="7" style="55" customWidth="1"/>
    <col min="28" max="28" width="7" style="56" customWidth="1"/>
    <col min="29" max="29" width="7" style="55" customWidth="1"/>
    <col min="30" max="30" width="7" style="56" customWidth="1"/>
    <col min="31" max="31" width="6" style="1" customWidth="1"/>
    <col min="32" max="32" width="6" style="112" customWidth="1"/>
    <col min="33" max="33" width="7.375" style="92" customWidth="1"/>
    <col min="34" max="36" width="7.375" style="99" customWidth="1"/>
    <col min="37" max="37" width="7.375" style="110" customWidth="1"/>
    <col min="38" max="39" width="7.375" style="99" customWidth="1"/>
    <col min="40" max="40" width="6" style="92" customWidth="1"/>
    <col min="41" max="41" width="6" style="99" customWidth="1"/>
    <col min="42" max="49" width="9" style="99"/>
    <col min="50" max="50" width="7.375" style="99" customWidth="1"/>
    <col min="51" max="51" width="10.125" style="92" customWidth="1"/>
    <col min="52" max="56" width="10.125" style="99" customWidth="1"/>
    <col min="57" max="60" width="9" style="84"/>
    <col min="61" max="61" width="6" style="92" customWidth="1"/>
    <col min="62" max="67" width="6" style="99" customWidth="1"/>
    <col min="68" max="68" width="6.25" style="115" customWidth="1"/>
    <col min="69" max="75" width="9" style="84"/>
    <col min="76" max="76" width="6" style="92" customWidth="1"/>
    <col min="77" max="82" width="9" style="84"/>
    <col min="83" max="95" width="9" style="99"/>
    <col min="96" max="156" width="9" style="88"/>
    <col min="157" max="157" width="12.375" style="88" customWidth="1"/>
    <col min="158" max="16384" width="9" style="88"/>
  </cols>
  <sheetData>
    <row r="1" spans="1:157" x14ac:dyDescent="0.15">
      <c r="A1" s="109" t="s">
        <v>41</v>
      </c>
      <c r="B1" s="46" t="s">
        <v>42</v>
      </c>
      <c r="E1" s="18" t="s">
        <v>43</v>
      </c>
      <c r="G1" s="158" t="s">
        <v>44</v>
      </c>
      <c r="H1" s="159"/>
      <c r="I1" s="159"/>
      <c r="J1" s="160"/>
      <c r="M1" s="18" t="s">
        <v>0</v>
      </c>
      <c r="Q1" s="7" t="s">
        <v>1</v>
      </c>
    </row>
    <row r="2" spans="1:157" x14ac:dyDescent="0.15">
      <c r="A2" s="88" t="s">
        <v>45</v>
      </c>
      <c r="B2" s="26" t="s">
        <v>46</v>
      </c>
      <c r="C2" s="22" t="s">
        <v>47</v>
      </c>
      <c r="D2" s="12" t="s">
        <v>48</v>
      </c>
      <c r="E2" s="1" t="s">
        <v>10</v>
      </c>
      <c r="F2" s="88" t="s">
        <v>4</v>
      </c>
      <c r="G2" s="1" t="s">
        <v>0</v>
      </c>
      <c r="H2" s="88" t="s">
        <v>49</v>
      </c>
      <c r="I2" s="88" t="s">
        <v>10</v>
      </c>
      <c r="J2" s="88" t="s">
        <v>50</v>
      </c>
      <c r="K2" s="161" t="s">
        <v>148</v>
      </c>
      <c r="L2" s="162"/>
      <c r="M2" s="1" t="s">
        <v>44</v>
      </c>
      <c r="Q2" s="7" t="s">
        <v>51</v>
      </c>
      <c r="AA2" s="55" t="s">
        <v>52</v>
      </c>
      <c r="AC2" s="55" t="s">
        <v>53</v>
      </c>
      <c r="AE2" s="18" t="s">
        <v>2</v>
      </c>
      <c r="AG2" s="91" t="s">
        <v>179</v>
      </c>
      <c r="AH2" s="93"/>
      <c r="AI2" s="93"/>
      <c r="AJ2" s="93"/>
      <c r="AK2" s="111"/>
      <c r="AL2" s="93"/>
      <c r="AM2" s="100"/>
      <c r="AN2" s="133" t="s">
        <v>175</v>
      </c>
      <c r="AO2" s="134"/>
      <c r="AP2" s="134"/>
      <c r="AQ2" s="134"/>
      <c r="AR2" s="134"/>
      <c r="AS2" s="134"/>
      <c r="AT2" s="134"/>
      <c r="AU2" s="134"/>
      <c r="AV2" s="134"/>
      <c r="AW2" s="134"/>
      <c r="AX2" s="100"/>
      <c r="AY2" s="108" t="s">
        <v>155</v>
      </c>
      <c r="AZ2" s="107"/>
      <c r="BA2" s="107"/>
      <c r="BB2" s="107"/>
      <c r="BC2" s="107"/>
      <c r="BD2" s="107"/>
      <c r="BE2" s="135"/>
      <c r="BF2" s="86"/>
      <c r="BG2" s="86"/>
      <c r="BH2" s="86"/>
      <c r="BI2" s="100"/>
      <c r="BJ2" s="100"/>
      <c r="BK2" s="100"/>
      <c r="BL2" s="100"/>
      <c r="BM2" s="100"/>
      <c r="BN2" s="100"/>
      <c r="BO2" s="100"/>
      <c r="BP2" s="100"/>
      <c r="BS2" s="86"/>
      <c r="BT2" s="86"/>
      <c r="BU2" s="86"/>
      <c r="BV2" s="86"/>
      <c r="BW2" s="86"/>
      <c r="BX2" s="100"/>
      <c r="BY2" s="86"/>
    </row>
    <row r="3" spans="1:157" x14ac:dyDescent="0.15">
      <c r="K3" s="157" t="s">
        <v>54</v>
      </c>
      <c r="L3" s="4" t="s">
        <v>55</v>
      </c>
      <c r="M3" s="1" t="s">
        <v>5</v>
      </c>
      <c r="N3" s="88" t="s">
        <v>6</v>
      </c>
      <c r="O3" s="7" t="s">
        <v>74</v>
      </c>
      <c r="Q3" s="78" t="s">
        <v>87</v>
      </c>
      <c r="R3" s="53" t="s">
        <v>9</v>
      </c>
      <c r="S3" s="78" t="s">
        <v>142</v>
      </c>
      <c r="T3" s="53"/>
      <c r="U3" s="53" t="s">
        <v>143</v>
      </c>
      <c r="V3" s="54"/>
      <c r="W3" s="78" t="s">
        <v>3</v>
      </c>
      <c r="X3" s="53"/>
      <c r="Y3" s="78" t="s">
        <v>144</v>
      </c>
      <c r="Z3" s="53"/>
      <c r="AA3" s="55" t="s">
        <v>8</v>
      </c>
      <c r="AB3" s="56" t="s">
        <v>7</v>
      </c>
      <c r="AC3" s="55" t="s">
        <v>8</v>
      </c>
      <c r="AD3" s="56" t="s">
        <v>9</v>
      </c>
      <c r="AG3" s="106" t="s">
        <v>165</v>
      </c>
      <c r="AH3" s="105" t="s">
        <v>166</v>
      </c>
      <c r="AI3" s="105"/>
      <c r="AJ3" s="105"/>
      <c r="AK3" s="132" t="s">
        <v>173</v>
      </c>
      <c r="AL3" s="105" t="s">
        <v>174</v>
      </c>
      <c r="AM3" s="105"/>
      <c r="AN3" s="92" t="s">
        <v>176</v>
      </c>
      <c r="AO3" s="99" t="s">
        <v>177</v>
      </c>
      <c r="AP3" s="104" t="s">
        <v>161</v>
      </c>
      <c r="AQ3" s="104" t="s">
        <v>162</v>
      </c>
      <c r="AR3" s="104" t="s">
        <v>163</v>
      </c>
      <c r="AS3" s="103" t="s">
        <v>164</v>
      </c>
      <c r="AT3" s="99" t="s">
        <v>182</v>
      </c>
      <c r="AW3" s="99" t="s">
        <v>154</v>
      </c>
      <c r="AX3" s="105"/>
      <c r="AY3" s="101" t="s">
        <v>171</v>
      </c>
      <c r="AZ3" s="100" t="s">
        <v>172</v>
      </c>
      <c r="BA3" s="104" t="s">
        <v>161</v>
      </c>
      <c r="BB3" s="104" t="s">
        <v>162</v>
      </c>
      <c r="BC3" s="104" t="s">
        <v>163</v>
      </c>
      <c r="BD3" s="131" t="s">
        <v>164</v>
      </c>
      <c r="BE3" s="84" t="s">
        <v>180</v>
      </c>
      <c r="BF3" s="84" t="s">
        <v>181</v>
      </c>
      <c r="BI3" s="101" t="s">
        <v>186</v>
      </c>
      <c r="BL3" s="99" t="s">
        <v>187</v>
      </c>
      <c r="CE3" s="103"/>
    </row>
    <row r="4" spans="1:157" x14ac:dyDescent="0.15">
      <c r="B4" s="26"/>
      <c r="C4" s="22"/>
      <c r="D4" s="12"/>
      <c r="P4" s="42" t="s">
        <v>58</v>
      </c>
      <c r="Q4" s="32"/>
      <c r="R4" s="90"/>
      <c r="S4" s="32" t="s">
        <v>140</v>
      </c>
      <c r="T4" s="90" t="s">
        <v>141</v>
      </c>
      <c r="U4" s="32" t="s">
        <v>140</v>
      </c>
      <c r="V4" s="90" t="s">
        <v>141</v>
      </c>
      <c r="W4" s="32" t="s">
        <v>156</v>
      </c>
      <c r="X4" s="90" t="s">
        <v>119</v>
      </c>
      <c r="Y4" s="32" t="s">
        <v>145</v>
      </c>
      <c r="Z4" s="90" t="s">
        <v>146</v>
      </c>
      <c r="AH4" s="99" t="s">
        <v>167</v>
      </c>
      <c r="AI4" s="99" t="s">
        <v>168</v>
      </c>
      <c r="AJ4" s="100" t="s">
        <v>169</v>
      </c>
      <c r="AT4" s="99" t="s">
        <v>167</v>
      </c>
      <c r="AU4" s="99" t="s">
        <v>168</v>
      </c>
      <c r="AV4" s="100" t="s">
        <v>169</v>
      </c>
      <c r="AW4" s="100"/>
      <c r="BI4" s="92" t="s">
        <v>140</v>
      </c>
      <c r="BJ4" s="99" t="s">
        <v>141</v>
      </c>
      <c r="BK4" s="99" t="s">
        <v>170</v>
      </c>
      <c r="BL4" s="92" t="s">
        <v>140</v>
      </c>
      <c r="BM4" s="99" t="s">
        <v>141</v>
      </c>
      <c r="BN4" s="99" t="s">
        <v>170</v>
      </c>
      <c r="CE4" s="100"/>
    </row>
    <row r="5" spans="1:157" s="89" customFormat="1" x14ac:dyDescent="0.15">
      <c r="A5" s="15">
        <v>0.18361111111111109</v>
      </c>
      <c r="B5" s="28" t="s">
        <v>11</v>
      </c>
      <c r="C5" s="24" t="s">
        <v>11</v>
      </c>
      <c r="D5" s="13" t="s">
        <v>11</v>
      </c>
      <c r="E5" s="16">
        <v>1</v>
      </c>
      <c r="F5" s="89">
        <v>1</v>
      </c>
      <c r="G5" s="16">
        <v>1</v>
      </c>
      <c r="K5" s="16">
        <v>1</v>
      </c>
      <c r="M5" s="16">
        <v>1</v>
      </c>
      <c r="O5" s="32" t="s">
        <v>87</v>
      </c>
      <c r="P5" s="16">
        <v>124</v>
      </c>
      <c r="Q5" s="16"/>
      <c r="S5" s="16"/>
      <c r="W5" s="16"/>
      <c r="Y5" s="16"/>
      <c r="AA5" s="57">
        <v>0.68000000715255737</v>
      </c>
      <c r="AB5" s="58">
        <v>12.090000152587891</v>
      </c>
      <c r="AC5" s="57">
        <v>-3.6099998950958252</v>
      </c>
      <c r="AD5" s="58">
        <v>-12.340000152587891</v>
      </c>
      <c r="AE5" s="20"/>
      <c r="AF5" s="114"/>
      <c r="AG5" s="117"/>
      <c r="AH5" s="118"/>
      <c r="AI5" s="118"/>
      <c r="AJ5" s="118"/>
      <c r="AK5" s="113"/>
      <c r="AL5" s="118"/>
      <c r="AM5" s="118"/>
      <c r="AN5" s="117"/>
      <c r="AO5" s="118"/>
      <c r="AP5" s="99"/>
      <c r="AQ5" s="99"/>
      <c r="AR5" s="99"/>
      <c r="AS5" s="99"/>
      <c r="AT5" s="99"/>
      <c r="AU5" s="99"/>
      <c r="AV5" s="99"/>
      <c r="AW5" s="99"/>
      <c r="AX5" s="118"/>
      <c r="AY5" s="117"/>
      <c r="AZ5" s="118"/>
      <c r="BA5" s="99"/>
      <c r="BB5" s="99"/>
      <c r="BC5" s="99"/>
      <c r="BD5" s="99"/>
      <c r="BE5" s="84"/>
      <c r="BF5" s="84"/>
      <c r="BG5" s="88"/>
      <c r="BH5" s="88"/>
      <c r="BI5" s="117"/>
      <c r="BJ5" s="118"/>
      <c r="BK5" s="118"/>
      <c r="BL5" s="118"/>
      <c r="BM5" s="118"/>
      <c r="BN5" s="118"/>
      <c r="BO5" s="118"/>
      <c r="BP5" s="119"/>
      <c r="BX5" s="120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EY5" s="88"/>
      <c r="FA5" s="88"/>
    </row>
    <row r="6" spans="1:157" x14ac:dyDescent="0.15">
      <c r="F6" s="88">
        <v>2</v>
      </c>
      <c r="H6" s="88">
        <v>1</v>
      </c>
      <c r="Q6" s="31">
        <v>-0.18999999761581421</v>
      </c>
      <c r="R6" s="40">
        <v>-5.2199997901916504</v>
      </c>
      <c r="S6" s="31"/>
      <c r="T6" s="40"/>
      <c r="U6" s="31"/>
      <c r="V6" s="40"/>
      <c r="W6" s="31"/>
      <c r="X6" s="40"/>
      <c r="Y6" s="31"/>
      <c r="Z6" s="40"/>
      <c r="AA6" s="59">
        <v>-1.8999999761581421</v>
      </c>
      <c r="AB6" s="60">
        <v>-12.380000114440918</v>
      </c>
      <c r="AC6" s="59">
        <v>0.10000000149011612</v>
      </c>
      <c r="AD6" s="60">
        <v>10.869999885559082</v>
      </c>
      <c r="AE6" s="19" t="s">
        <v>78</v>
      </c>
      <c r="AF6" s="114"/>
      <c r="AG6" s="117"/>
      <c r="AH6" s="118"/>
      <c r="AI6" s="118"/>
      <c r="AJ6" s="118"/>
      <c r="AK6" s="113"/>
      <c r="AL6" s="118"/>
      <c r="AM6" s="118"/>
      <c r="AN6" s="117"/>
      <c r="AO6" s="118"/>
      <c r="AT6" s="118"/>
      <c r="AU6" s="118"/>
      <c r="AV6" s="118"/>
      <c r="AW6" s="118"/>
      <c r="AX6" s="118"/>
      <c r="AY6" s="117"/>
      <c r="AZ6" s="118"/>
      <c r="BI6" s="117"/>
      <c r="BJ6" s="118"/>
      <c r="BK6" s="118"/>
      <c r="BL6" s="118"/>
      <c r="BM6" s="118"/>
      <c r="BN6" s="118"/>
      <c r="BO6" s="118"/>
      <c r="BP6" s="119"/>
      <c r="BX6" s="117"/>
    </row>
    <row r="7" spans="1:157" x14ac:dyDescent="0.15">
      <c r="F7" s="88">
        <v>3</v>
      </c>
      <c r="I7" s="88">
        <v>1</v>
      </c>
      <c r="Q7" s="31">
        <v>-2.3199999332427979</v>
      </c>
      <c r="R7" s="40">
        <v>5.2199997901916504</v>
      </c>
      <c r="S7" s="31"/>
      <c r="T7" s="40"/>
      <c r="U7" s="31"/>
      <c r="V7" s="40"/>
      <c r="W7" s="31"/>
      <c r="X7" s="40"/>
      <c r="Y7" s="31"/>
      <c r="Z7" s="40"/>
      <c r="AA7" s="59">
        <v>-2.6800000667572021</v>
      </c>
      <c r="AB7" s="60">
        <v>8.1400003433227539</v>
      </c>
      <c r="AC7" s="59">
        <v>0.54000002145767212</v>
      </c>
      <c r="AD7" s="60">
        <v>-13.069999694824219</v>
      </c>
      <c r="AE7" s="19" t="s">
        <v>78</v>
      </c>
      <c r="AF7" s="114"/>
      <c r="AG7" s="117"/>
      <c r="AH7" s="118"/>
      <c r="AI7" s="118"/>
      <c r="AJ7" s="118"/>
      <c r="AK7" s="113"/>
      <c r="AL7" s="118"/>
      <c r="AM7" s="118"/>
      <c r="AN7" s="117"/>
      <c r="AO7" s="118"/>
      <c r="AT7" s="118"/>
      <c r="AU7" s="118"/>
      <c r="AV7" s="118"/>
      <c r="AW7" s="118"/>
      <c r="AX7" s="118"/>
      <c r="AY7" s="117"/>
      <c r="AZ7" s="118"/>
      <c r="BI7" s="117"/>
      <c r="BJ7" s="118"/>
      <c r="BK7" s="118"/>
      <c r="BL7" s="118"/>
      <c r="BM7" s="118"/>
      <c r="BN7" s="118"/>
      <c r="BO7" s="118"/>
      <c r="BP7" s="119"/>
      <c r="BX7" s="117"/>
    </row>
    <row r="8" spans="1:157" x14ac:dyDescent="0.15">
      <c r="F8" s="86">
        <v>4</v>
      </c>
      <c r="I8" s="88">
        <v>1</v>
      </c>
      <c r="Q8" s="31">
        <v>1.9800000190734863</v>
      </c>
      <c r="R8" s="40">
        <v>-7.6399998664855957</v>
      </c>
      <c r="S8" s="31"/>
      <c r="T8" s="40"/>
      <c r="U8" s="31"/>
      <c r="V8" s="40"/>
      <c r="W8" s="31"/>
      <c r="X8" s="40"/>
      <c r="Y8" s="31"/>
      <c r="Z8" s="40"/>
      <c r="AA8" s="59">
        <v>2.6800000667572021</v>
      </c>
      <c r="AB8" s="60">
        <v>-12.680000305175781</v>
      </c>
      <c r="AC8" s="59">
        <v>-0.93000000715255737</v>
      </c>
      <c r="AD8" s="60">
        <v>6.3899998664855957</v>
      </c>
      <c r="AE8" s="19" t="s">
        <v>84</v>
      </c>
      <c r="AF8" s="114"/>
      <c r="AG8" s="117"/>
      <c r="AH8" s="118"/>
      <c r="AI8" s="118"/>
      <c r="AJ8" s="118"/>
      <c r="AK8" s="113"/>
      <c r="AL8" s="118"/>
      <c r="AM8" s="118"/>
      <c r="AN8" s="117"/>
      <c r="AO8" s="118"/>
      <c r="AT8" s="118"/>
      <c r="AU8" s="118"/>
      <c r="AV8" s="118"/>
      <c r="AW8" s="118"/>
      <c r="AX8" s="118"/>
      <c r="AY8" s="117"/>
      <c r="AZ8" s="118"/>
      <c r="BI8" s="117"/>
      <c r="BJ8" s="118"/>
      <c r="BK8" s="118"/>
      <c r="BL8" s="118"/>
      <c r="BM8" s="118"/>
      <c r="BN8" s="118"/>
      <c r="BO8" s="118"/>
      <c r="BP8" s="119"/>
      <c r="BX8" s="117"/>
    </row>
    <row r="9" spans="1:157" x14ac:dyDescent="0.15">
      <c r="F9" s="86">
        <v>5</v>
      </c>
      <c r="I9" s="86">
        <v>1</v>
      </c>
      <c r="J9" s="88">
        <v>1</v>
      </c>
      <c r="Q9" s="31">
        <v>0.82999998331069946</v>
      </c>
      <c r="R9" s="40">
        <v>4</v>
      </c>
      <c r="S9" s="31"/>
      <c r="T9" s="40"/>
      <c r="U9" s="31"/>
      <c r="V9" s="40"/>
      <c r="W9" s="31" t="s">
        <v>90</v>
      </c>
      <c r="X9" s="40"/>
      <c r="Y9" s="31"/>
      <c r="Z9" s="40">
        <v>1</v>
      </c>
      <c r="AA9" s="59">
        <v>0.82999998331069946</v>
      </c>
      <c r="AB9" s="60">
        <v>4</v>
      </c>
      <c r="AC9" s="59">
        <v>1.8500000238418579</v>
      </c>
      <c r="AD9" s="60">
        <v>-12.340000152587891</v>
      </c>
      <c r="AE9" s="19" t="s">
        <v>89</v>
      </c>
      <c r="AF9" s="114">
        <v>1</v>
      </c>
      <c r="AG9" s="117"/>
      <c r="AH9" s="118"/>
      <c r="AI9" s="118"/>
      <c r="AJ9" s="118"/>
      <c r="AK9" s="113"/>
      <c r="AL9" s="118"/>
      <c r="AM9" s="118"/>
      <c r="AN9" s="117"/>
      <c r="AO9" s="118"/>
      <c r="AT9" s="118"/>
      <c r="AU9" s="118"/>
      <c r="AV9" s="118"/>
      <c r="AW9" s="118"/>
      <c r="AX9" s="118"/>
      <c r="AY9" s="117"/>
      <c r="AZ9" s="118"/>
      <c r="BI9" s="117"/>
      <c r="BJ9" s="118"/>
      <c r="BK9" s="118"/>
      <c r="BL9" s="118"/>
      <c r="BM9" s="118"/>
      <c r="BN9" s="118"/>
      <c r="BO9" s="118"/>
      <c r="BP9" s="119"/>
      <c r="BX9" s="117"/>
    </row>
    <row r="10" spans="1:157" s="89" customFormat="1" x14ac:dyDescent="0.15">
      <c r="B10" s="30"/>
      <c r="C10" s="16"/>
      <c r="D10" s="13" t="s">
        <v>12</v>
      </c>
      <c r="E10" s="16">
        <v>2</v>
      </c>
      <c r="F10" s="90">
        <v>1</v>
      </c>
      <c r="G10" s="16">
        <v>1</v>
      </c>
      <c r="J10" s="89">
        <v>1</v>
      </c>
      <c r="K10" s="16">
        <v>1</v>
      </c>
      <c r="M10" s="16">
        <v>1</v>
      </c>
      <c r="O10" s="32" t="s">
        <v>85</v>
      </c>
      <c r="P10" s="16">
        <v>123</v>
      </c>
      <c r="Q10" s="32"/>
      <c r="R10" s="90"/>
      <c r="S10" s="32"/>
      <c r="T10" s="90"/>
      <c r="U10" s="32"/>
      <c r="V10" s="90"/>
      <c r="W10" s="32" t="s">
        <v>57</v>
      </c>
      <c r="X10" s="90"/>
      <c r="Y10" s="32">
        <v>1</v>
      </c>
      <c r="Z10" s="90"/>
      <c r="AA10" s="57">
        <v>-0.93000000715255737</v>
      </c>
      <c r="AB10" s="58">
        <v>12.039999961853027</v>
      </c>
      <c r="AC10" s="57">
        <v>3.119999885559082</v>
      </c>
      <c r="AD10" s="58">
        <v>-12.289999961853027</v>
      </c>
      <c r="AE10" s="20"/>
      <c r="AF10" s="114">
        <v>1</v>
      </c>
      <c r="AG10" s="117"/>
      <c r="AH10" s="136"/>
      <c r="AI10" s="136"/>
      <c r="AJ10" s="136"/>
      <c r="AK10" s="113"/>
      <c r="AL10" s="118"/>
      <c r="AM10" s="118"/>
      <c r="AN10" s="117"/>
      <c r="AO10" s="118"/>
      <c r="AP10" s="99"/>
      <c r="AQ10" s="99"/>
      <c r="AR10" s="99"/>
      <c r="AS10" s="99"/>
      <c r="AT10" s="118"/>
      <c r="AU10" s="118"/>
      <c r="AV10" s="118"/>
      <c r="AW10" s="118"/>
      <c r="AX10" s="118"/>
      <c r="AY10" s="117"/>
      <c r="AZ10" s="118"/>
      <c r="BA10" s="99"/>
      <c r="BB10" s="99"/>
      <c r="BC10" s="99"/>
      <c r="BD10" s="99"/>
      <c r="BE10" s="84"/>
      <c r="BF10" s="84"/>
      <c r="BG10" s="84"/>
      <c r="BH10" s="84"/>
      <c r="BI10" s="117"/>
      <c r="BJ10" s="118"/>
      <c r="BK10" s="118"/>
      <c r="BL10" s="118"/>
      <c r="BM10" s="118"/>
      <c r="BN10" s="118"/>
      <c r="BO10" s="118"/>
      <c r="BP10" s="119"/>
      <c r="BX10" s="117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EX10" s="88"/>
      <c r="EY10" s="88"/>
      <c r="FA10" s="88"/>
    </row>
    <row r="11" spans="1:157" x14ac:dyDescent="0.15">
      <c r="Q11" s="31">
        <v>3.619999885559082</v>
      </c>
      <c r="R11" s="40">
        <v>-6.0900001525878906</v>
      </c>
      <c r="S11" s="31"/>
      <c r="T11" s="40"/>
      <c r="U11" s="31"/>
      <c r="V11" s="40"/>
      <c r="W11" s="31"/>
      <c r="X11" s="40"/>
      <c r="Y11" s="31"/>
      <c r="Z11" s="40"/>
      <c r="AG11" s="117"/>
      <c r="AH11" s="118"/>
      <c r="AI11" s="118"/>
      <c r="AJ11" s="118"/>
      <c r="AK11" s="113"/>
      <c r="AL11" s="118"/>
      <c r="AM11" s="118"/>
      <c r="AN11" s="117"/>
      <c r="AO11" s="118"/>
      <c r="AT11" s="118"/>
      <c r="AU11" s="118"/>
      <c r="AV11" s="118"/>
      <c r="AW11" s="118"/>
      <c r="AX11" s="118"/>
      <c r="AY11" s="117"/>
      <c r="AZ11" s="118"/>
      <c r="BI11" s="117"/>
      <c r="BJ11" s="118"/>
      <c r="BK11" s="118"/>
      <c r="BL11" s="118"/>
      <c r="BM11" s="118"/>
      <c r="BN11" s="118"/>
      <c r="BO11" s="118"/>
    </row>
    <row r="12" spans="1:157" s="89" customFormat="1" x14ac:dyDescent="0.15">
      <c r="B12" s="30"/>
      <c r="C12" s="16"/>
      <c r="D12" s="13" t="s">
        <v>22</v>
      </c>
      <c r="E12" s="16">
        <v>3</v>
      </c>
      <c r="F12" s="89">
        <v>1</v>
      </c>
      <c r="G12" s="16">
        <v>1</v>
      </c>
      <c r="K12" s="16">
        <v>1</v>
      </c>
      <c r="M12" s="16"/>
      <c r="N12" s="89">
        <v>1</v>
      </c>
      <c r="O12" s="33" t="s">
        <v>91</v>
      </c>
      <c r="P12" s="16">
        <v>89</v>
      </c>
      <c r="Q12" s="32"/>
      <c r="R12" s="90"/>
      <c r="S12" s="32"/>
      <c r="T12" s="90"/>
      <c r="U12" s="32"/>
      <c r="V12" s="90"/>
      <c r="W12" s="32"/>
      <c r="X12" s="90"/>
      <c r="Y12" s="32"/>
      <c r="Z12" s="90"/>
      <c r="AA12" s="57">
        <v>1.1699999570846558</v>
      </c>
      <c r="AB12" s="58">
        <v>12.039999961853027</v>
      </c>
      <c r="AC12" s="57">
        <v>-2.8299999237060547</v>
      </c>
      <c r="AD12" s="58">
        <v>-12.289999961853027</v>
      </c>
      <c r="AE12" s="16"/>
      <c r="AF12" s="112"/>
      <c r="AG12" s="117"/>
      <c r="AH12" s="118"/>
      <c r="AI12" s="118"/>
      <c r="AJ12" s="118"/>
      <c r="AK12" s="113"/>
      <c r="AL12" s="118"/>
      <c r="AM12" s="118"/>
      <c r="AN12" s="117"/>
      <c r="AO12" s="118"/>
      <c r="AP12" s="99"/>
      <c r="AQ12" s="99"/>
      <c r="AR12" s="99"/>
      <c r="AS12" s="99"/>
      <c r="AT12" s="118"/>
      <c r="AU12" s="118"/>
      <c r="AV12" s="118"/>
      <c r="AW12" s="118"/>
      <c r="AX12" s="118"/>
      <c r="AY12" s="117"/>
      <c r="AZ12" s="118"/>
      <c r="BA12" s="99"/>
      <c r="BB12" s="99"/>
      <c r="BC12" s="99"/>
      <c r="BD12" s="99"/>
      <c r="BE12" s="84"/>
      <c r="BF12" s="84"/>
      <c r="BG12" s="84"/>
      <c r="BH12" s="84"/>
      <c r="BI12" s="117"/>
      <c r="BJ12" s="118"/>
      <c r="BK12" s="118"/>
      <c r="BL12" s="118"/>
      <c r="BM12" s="118"/>
      <c r="BN12" s="118"/>
      <c r="BO12" s="118"/>
      <c r="BP12" s="115"/>
      <c r="BX12" s="92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EX12" s="88"/>
      <c r="EY12" s="88"/>
      <c r="FA12" s="88"/>
    </row>
    <row r="13" spans="1:157" x14ac:dyDescent="0.15">
      <c r="F13" s="88">
        <v>2</v>
      </c>
      <c r="H13" s="88">
        <v>1</v>
      </c>
      <c r="Q13" s="31">
        <v>-1.2100000381469727</v>
      </c>
      <c r="R13" s="40">
        <v>-4.929999828338623</v>
      </c>
      <c r="S13" s="31"/>
      <c r="T13" s="40"/>
      <c r="U13" s="31"/>
      <c r="V13" s="40"/>
      <c r="W13" s="31"/>
      <c r="X13" s="40"/>
      <c r="Y13" s="31"/>
      <c r="Z13" s="40"/>
      <c r="AA13" s="59">
        <v>-0.62999999523162842</v>
      </c>
      <c r="AB13" s="60">
        <v>-12.289999961853027</v>
      </c>
      <c r="AC13" s="59">
        <v>0.28999999165534973</v>
      </c>
      <c r="AD13" s="60">
        <v>11.409999847412109</v>
      </c>
      <c r="AE13" s="19" t="s">
        <v>92</v>
      </c>
      <c r="AF13" s="114"/>
      <c r="AG13" s="117"/>
      <c r="AH13" s="118"/>
      <c r="AI13" s="118"/>
      <c r="AJ13" s="118"/>
      <c r="AK13" s="113"/>
      <c r="AL13" s="118"/>
      <c r="AM13" s="118"/>
      <c r="AN13" s="117"/>
      <c r="AO13" s="118"/>
      <c r="AT13" s="118"/>
      <c r="AU13" s="118"/>
      <c r="AV13" s="118"/>
      <c r="AW13" s="118"/>
      <c r="AX13" s="118"/>
      <c r="AY13" s="117"/>
      <c r="AZ13" s="118"/>
      <c r="BI13" s="117"/>
      <c r="BJ13" s="118"/>
      <c r="BK13" s="118"/>
      <c r="BL13" s="118"/>
      <c r="BM13" s="118"/>
      <c r="BN13" s="118"/>
      <c r="BO13" s="118"/>
      <c r="BP13" s="119"/>
      <c r="BX13" s="117"/>
    </row>
    <row r="14" spans="1:157" x14ac:dyDescent="0.15">
      <c r="F14" s="86">
        <v>3</v>
      </c>
      <c r="I14" s="88">
        <v>1</v>
      </c>
      <c r="Q14" s="31">
        <v>0.18999999761581421</v>
      </c>
      <c r="R14" s="40">
        <v>9.8100004196166992</v>
      </c>
      <c r="S14" s="31"/>
      <c r="T14" s="40"/>
      <c r="U14" s="31"/>
      <c r="V14" s="40"/>
      <c r="W14" s="31"/>
      <c r="X14" s="40"/>
      <c r="Y14" s="31"/>
      <c r="Z14" s="40"/>
      <c r="AA14" s="59">
        <v>-0.82999998331069946</v>
      </c>
      <c r="AB14" s="60">
        <v>12.039999961853027</v>
      </c>
      <c r="AC14" s="59">
        <v>0.23999999463558197</v>
      </c>
      <c r="AD14" s="60">
        <v>-11.949999809265137</v>
      </c>
      <c r="AE14" s="19" t="s">
        <v>93</v>
      </c>
      <c r="AF14" s="114"/>
      <c r="AG14" s="117"/>
      <c r="AH14" s="118"/>
      <c r="AI14" s="118"/>
      <c r="AJ14" s="118"/>
      <c r="AK14" s="113"/>
      <c r="AL14" s="118"/>
      <c r="AM14" s="118"/>
      <c r="AN14" s="117"/>
      <c r="AO14" s="118"/>
      <c r="AT14" s="118"/>
      <c r="AU14" s="118"/>
      <c r="AV14" s="118"/>
      <c r="AW14" s="118"/>
      <c r="AX14" s="118"/>
      <c r="AY14" s="117"/>
      <c r="AZ14" s="118"/>
      <c r="BI14" s="117"/>
      <c r="BJ14" s="118"/>
      <c r="BK14" s="118"/>
      <c r="BL14" s="118"/>
      <c r="BM14" s="118"/>
      <c r="BN14" s="118"/>
      <c r="BO14" s="118"/>
      <c r="BP14" s="119"/>
      <c r="BX14" s="117"/>
    </row>
    <row r="15" spans="1:157" x14ac:dyDescent="0.15">
      <c r="F15" s="86">
        <v>4</v>
      </c>
      <c r="I15" s="88">
        <v>1</v>
      </c>
      <c r="Q15" s="31">
        <v>2.6099998950958252</v>
      </c>
      <c r="R15" s="40">
        <v>-9.7600002288818359</v>
      </c>
      <c r="S15" s="31"/>
      <c r="T15" s="40"/>
      <c r="U15" s="31"/>
      <c r="V15" s="40"/>
      <c r="W15" s="31"/>
      <c r="X15" s="40"/>
      <c r="Y15" s="31"/>
      <c r="Z15" s="40"/>
      <c r="AA15" s="59">
        <v>2.4900000095367432</v>
      </c>
      <c r="AB15" s="60">
        <v>-11.949999809265137</v>
      </c>
      <c r="AC15" s="59">
        <v>-1.4099999666213989</v>
      </c>
      <c r="AD15" s="60">
        <v>13.020000457763672</v>
      </c>
      <c r="AE15" s="19" t="s">
        <v>88</v>
      </c>
      <c r="AF15" s="114"/>
      <c r="AG15" s="117"/>
      <c r="AH15" s="118"/>
      <c r="AI15" s="118"/>
      <c r="AJ15" s="118"/>
      <c r="AK15" s="113"/>
      <c r="AL15" s="118"/>
      <c r="AM15" s="118"/>
      <c r="AN15" s="117"/>
      <c r="AO15" s="118"/>
      <c r="AT15" s="118"/>
      <c r="AU15" s="118"/>
      <c r="AV15" s="118"/>
      <c r="AW15" s="118"/>
      <c r="AX15" s="118"/>
      <c r="AY15" s="117"/>
      <c r="AZ15" s="118"/>
      <c r="BI15" s="117"/>
      <c r="BJ15" s="118"/>
      <c r="BK15" s="118"/>
      <c r="BL15" s="118"/>
      <c r="BM15" s="118"/>
      <c r="BN15" s="118"/>
      <c r="BO15" s="118"/>
      <c r="BP15" s="119"/>
      <c r="BX15" s="117"/>
    </row>
    <row r="16" spans="1:157" ht="14.25" thickBot="1" x14ac:dyDescent="0.2">
      <c r="F16" s="86">
        <v>5</v>
      </c>
      <c r="I16" s="88">
        <v>1</v>
      </c>
      <c r="J16" s="88">
        <v>1</v>
      </c>
      <c r="Q16" s="31">
        <v>1.5499999523162842</v>
      </c>
      <c r="R16" s="40">
        <v>5.4600000381469727</v>
      </c>
      <c r="S16" s="31"/>
      <c r="T16" s="40"/>
      <c r="U16" s="31"/>
      <c r="V16" s="40"/>
      <c r="W16" s="31" t="s">
        <v>85</v>
      </c>
      <c r="X16" s="40"/>
      <c r="Y16" s="31">
        <v>1</v>
      </c>
      <c r="Z16" s="40"/>
      <c r="AA16" s="59">
        <v>-0.82999998331069946</v>
      </c>
      <c r="AB16" s="60">
        <v>11.699999809265137</v>
      </c>
      <c r="AC16" s="59">
        <v>0.5899999737739563</v>
      </c>
      <c r="AD16" s="60">
        <v>-13.069999694824219</v>
      </c>
      <c r="AE16" s="19" t="s">
        <v>93</v>
      </c>
      <c r="AF16" s="114"/>
      <c r="AG16" s="117"/>
      <c r="AH16" s="118"/>
      <c r="AI16" s="118"/>
      <c r="AJ16" s="118"/>
      <c r="AK16" s="113"/>
      <c r="AL16" s="118"/>
      <c r="AM16" s="118"/>
      <c r="AN16" s="117"/>
      <c r="AO16" s="118"/>
      <c r="AT16" s="118"/>
      <c r="AU16" s="118"/>
      <c r="AV16" s="118"/>
      <c r="AW16" s="118"/>
      <c r="AX16" s="118"/>
      <c r="AY16" s="117"/>
      <c r="AZ16" s="118"/>
      <c r="BI16" s="117"/>
      <c r="BJ16" s="118"/>
      <c r="BK16" s="118"/>
      <c r="BO16" s="118"/>
      <c r="BP16" s="119"/>
      <c r="BX16" s="117"/>
    </row>
    <row r="17" spans="2:157" ht="14.25" thickBot="1" x14ac:dyDescent="0.2">
      <c r="F17" s="86">
        <v>6</v>
      </c>
      <c r="Q17" s="31"/>
      <c r="R17" s="40"/>
      <c r="S17" s="31">
        <v>3.7699999809265137</v>
      </c>
      <c r="T17" s="40">
        <v>-8.5500001907348633</v>
      </c>
      <c r="U17" s="31"/>
      <c r="V17" s="40"/>
      <c r="W17" s="31"/>
      <c r="X17" s="40"/>
      <c r="Y17" s="31"/>
      <c r="Z17" s="40"/>
      <c r="AA17" s="150">
        <v>5.2</v>
      </c>
      <c r="AB17" s="151">
        <v>-11.7</v>
      </c>
      <c r="AC17" s="1" t="s">
        <v>56</v>
      </c>
      <c r="AF17" s="140">
        <v>1</v>
      </c>
      <c r="AG17" s="117"/>
      <c r="AH17" s="118"/>
      <c r="AI17" s="118"/>
      <c r="AJ17" s="118"/>
      <c r="AK17" s="113"/>
      <c r="AL17" s="118"/>
      <c r="AM17" s="118"/>
      <c r="AN17" s="117"/>
      <c r="AO17" s="118"/>
      <c r="AT17" s="118"/>
      <c r="AU17" s="118"/>
      <c r="AV17" s="118"/>
      <c r="AW17" s="118"/>
      <c r="AX17" s="118"/>
      <c r="AY17" s="152"/>
      <c r="AZ17" s="153"/>
      <c r="BA17" s="154"/>
      <c r="BB17" s="154"/>
      <c r="BC17" s="154"/>
      <c r="BD17" s="154"/>
      <c r="BE17" s="155"/>
      <c r="BF17" s="156"/>
      <c r="BI17" s="117"/>
      <c r="BJ17" s="118"/>
      <c r="BK17" s="118"/>
      <c r="BL17" s="118"/>
      <c r="BM17" s="118"/>
      <c r="BN17" s="118"/>
      <c r="BO17" s="118"/>
    </row>
    <row r="18" spans="2:157" s="89" customFormat="1" x14ac:dyDescent="0.15">
      <c r="B18" s="30"/>
      <c r="C18" s="16"/>
      <c r="D18" s="13" t="s">
        <v>19</v>
      </c>
      <c r="E18" s="16">
        <v>4</v>
      </c>
      <c r="F18" s="90">
        <v>1</v>
      </c>
      <c r="G18" s="16">
        <v>1</v>
      </c>
      <c r="K18" s="16">
        <v>1</v>
      </c>
      <c r="M18" s="16"/>
      <c r="N18" s="89">
        <v>1</v>
      </c>
      <c r="O18" s="33" t="s">
        <v>85</v>
      </c>
      <c r="P18" s="16">
        <v>87</v>
      </c>
      <c r="Q18" s="32"/>
      <c r="R18" s="90"/>
      <c r="S18" s="32"/>
      <c r="T18" s="90"/>
      <c r="U18" s="32"/>
      <c r="V18" s="90"/>
      <c r="W18" s="32"/>
      <c r="X18" s="90"/>
      <c r="Y18" s="32"/>
      <c r="Z18" s="90"/>
      <c r="AA18" s="57">
        <v>-0.98000001907348633</v>
      </c>
      <c r="AB18" s="58">
        <v>12.090000152587891</v>
      </c>
      <c r="AC18" s="57">
        <v>3.5099999904632568</v>
      </c>
      <c r="AD18" s="58">
        <v>-11.949999809265137</v>
      </c>
      <c r="AE18" s="16"/>
      <c r="AF18" s="112"/>
      <c r="AG18" s="117"/>
      <c r="AH18" s="118"/>
      <c r="AI18" s="118"/>
      <c r="AJ18" s="118"/>
      <c r="AK18" s="113"/>
      <c r="AL18" s="118"/>
      <c r="AM18" s="118"/>
      <c r="AN18" s="117"/>
      <c r="AO18" s="118"/>
      <c r="AP18" s="99"/>
      <c r="AQ18" s="99"/>
      <c r="AR18" s="99"/>
      <c r="AS18" s="99"/>
      <c r="AT18" s="118"/>
      <c r="AU18" s="118"/>
      <c r="AV18" s="118"/>
      <c r="AW18" s="118"/>
      <c r="AX18" s="118"/>
      <c r="AY18" s="117"/>
      <c r="AZ18" s="118"/>
      <c r="BA18" s="99"/>
      <c r="BB18" s="99"/>
      <c r="BC18" s="99"/>
      <c r="BD18" s="99"/>
      <c r="BE18" s="84"/>
      <c r="BF18" s="84"/>
      <c r="BG18" s="84"/>
      <c r="BH18" s="84"/>
      <c r="BI18" s="117"/>
      <c r="BJ18" s="118"/>
      <c r="BK18" s="118"/>
      <c r="BL18" s="118"/>
      <c r="BM18" s="118"/>
      <c r="BN18" s="118"/>
      <c r="BO18" s="118"/>
      <c r="BP18" s="115"/>
      <c r="BX18" s="94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EX18" s="88"/>
      <c r="EY18" s="88"/>
      <c r="FA18" s="88"/>
    </row>
    <row r="19" spans="2:157" x14ac:dyDescent="0.15">
      <c r="F19" s="86">
        <v>2</v>
      </c>
      <c r="H19" s="88">
        <v>1</v>
      </c>
      <c r="Q19" s="31">
        <v>3.380000114440918</v>
      </c>
      <c r="R19" s="40">
        <v>-5.4099998474121094</v>
      </c>
      <c r="S19" s="31"/>
      <c r="T19" s="40"/>
      <c r="U19" s="31"/>
      <c r="V19" s="40"/>
      <c r="W19" s="31"/>
      <c r="X19" s="40"/>
      <c r="Y19" s="31"/>
      <c r="Z19" s="40"/>
      <c r="AA19" s="59">
        <v>3.7999999523162842</v>
      </c>
      <c r="AB19" s="60">
        <v>-11.850000381469727</v>
      </c>
      <c r="AC19" s="59">
        <v>-2.3900001049041748</v>
      </c>
      <c r="AD19" s="60">
        <v>11.949999809265137</v>
      </c>
      <c r="AE19" s="19" t="s">
        <v>83</v>
      </c>
      <c r="AF19" s="114"/>
      <c r="AG19" s="117"/>
      <c r="AH19" s="118"/>
      <c r="AI19" s="118"/>
      <c r="AJ19" s="118"/>
      <c r="AK19" s="113"/>
      <c r="AL19" s="118"/>
      <c r="AM19" s="118"/>
      <c r="AN19" s="117"/>
      <c r="AO19" s="118"/>
      <c r="AT19" s="118"/>
      <c r="AU19" s="118"/>
      <c r="AV19" s="118"/>
      <c r="AW19" s="118"/>
      <c r="AX19" s="118"/>
      <c r="AY19" s="117"/>
      <c r="AZ19" s="118"/>
      <c r="BI19" s="117"/>
      <c r="BJ19" s="118"/>
      <c r="BK19" s="118"/>
      <c r="BL19" s="118"/>
      <c r="BM19" s="118"/>
      <c r="BN19" s="118"/>
      <c r="BO19" s="118"/>
      <c r="BP19" s="119"/>
      <c r="BX19" s="117"/>
    </row>
    <row r="20" spans="2:157" x14ac:dyDescent="0.15">
      <c r="F20" s="86">
        <v>3</v>
      </c>
      <c r="I20" s="88">
        <v>1</v>
      </c>
      <c r="Q20" s="31">
        <v>-2.2699999809265137</v>
      </c>
      <c r="R20" s="40">
        <v>10</v>
      </c>
      <c r="S20" s="31"/>
      <c r="T20" s="40"/>
      <c r="U20" s="31"/>
      <c r="V20" s="40"/>
      <c r="W20" s="31"/>
      <c r="X20" s="40"/>
      <c r="Y20" s="31"/>
      <c r="Z20" s="40"/>
      <c r="AA20" s="59">
        <v>-4.5300002098083496</v>
      </c>
      <c r="AB20" s="60">
        <v>12.189999580383301</v>
      </c>
      <c r="AC20" s="59">
        <v>1.8999999761581421</v>
      </c>
      <c r="AD20" s="60">
        <v>-12.819999694824219</v>
      </c>
      <c r="AE20" s="19" t="s">
        <v>79</v>
      </c>
      <c r="AF20" s="114"/>
      <c r="AG20" s="117"/>
      <c r="AH20" s="118"/>
      <c r="AI20" s="118"/>
      <c r="AJ20" s="118"/>
      <c r="AK20" s="113"/>
      <c r="AL20" s="118"/>
      <c r="AM20" s="118"/>
      <c r="AN20" s="117"/>
      <c r="AO20" s="118"/>
      <c r="AT20" s="118"/>
      <c r="AU20" s="118"/>
      <c r="AV20" s="118"/>
      <c r="AW20" s="118"/>
      <c r="AX20" s="118"/>
      <c r="AY20" s="117"/>
      <c r="AZ20" s="118"/>
      <c r="BI20" s="117"/>
      <c r="BJ20" s="118"/>
      <c r="BK20" s="118"/>
      <c r="BL20" s="118"/>
      <c r="BM20" s="118"/>
      <c r="BN20" s="118"/>
      <c r="BO20" s="118"/>
      <c r="BP20" s="119"/>
      <c r="BX20" s="117"/>
    </row>
    <row r="21" spans="2:157" x14ac:dyDescent="0.15">
      <c r="F21" s="86">
        <v>4</v>
      </c>
      <c r="I21" s="88">
        <v>1</v>
      </c>
      <c r="Q21" s="31">
        <v>1.2599999904632568</v>
      </c>
      <c r="R21" s="40">
        <v>-7.059999942779541</v>
      </c>
      <c r="S21" s="31"/>
      <c r="T21" s="40"/>
      <c r="U21" s="31"/>
      <c r="V21" s="40"/>
      <c r="W21" s="31"/>
      <c r="X21" s="40"/>
      <c r="Y21" s="31"/>
      <c r="Z21" s="40"/>
      <c r="AA21" s="59">
        <v>2.190000057220459</v>
      </c>
      <c r="AB21" s="60">
        <v>-12.770000457763672</v>
      </c>
      <c r="AC21" s="59">
        <v>-2.3900001049041748</v>
      </c>
      <c r="AD21" s="60">
        <v>12.920000076293945</v>
      </c>
      <c r="AE21" s="19" t="s">
        <v>88</v>
      </c>
      <c r="AF21" s="114"/>
      <c r="AG21" s="117"/>
      <c r="AH21" s="118"/>
      <c r="AI21" s="118"/>
      <c r="AJ21" s="118"/>
      <c r="AK21" s="113"/>
      <c r="AL21" s="118"/>
      <c r="AM21" s="118"/>
      <c r="AN21" s="117"/>
      <c r="AO21" s="118"/>
      <c r="AT21" s="118"/>
      <c r="AU21" s="118"/>
      <c r="AV21" s="118"/>
      <c r="AW21" s="118"/>
      <c r="AX21" s="118"/>
      <c r="AY21" s="117"/>
      <c r="AZ21" s="118"/>
      <c r="BI21" s="117"/>
      <c r="BJ21" s="118"/>
      <c r="BK21" s="118"/>
      <c r="BL21" s="118"/>
      <c r="BM21" s="118"/>
      <c r="BN21" s="118"/>
      <c r="BO21" s="118"/>
      <c r="BP21" s="119"/>
      <c r="BX21" s="117"/>
    </row>
    <row r="22" spans="2:157" x14ac:dyDescent="0.15">
      <c r="F22" s="86">
        <v>5</v>
      </c>
      <c r="I22" s="88">
        <v>1</v>
      </c>
      <c r="Q22" s="31">
        <v>1.059999942779541</v>
      </c>
      <c r="R22" s="40">
        <v>8.9399995803833008</v>
      </c>
      <c r="S22" s="31"/>
      <c r="T22" s="40"/>
      <c r="U22" s="31"/>
      <c r="V22" s="40"/>
      <c r="W22" s="31"/>
      <c r="X22" s="40"/>
      <c r="Y22" s="31"/>
      <c r="Z22" s="40"/>
      <c r="AA22" s="59">
        <v>-0.34000000357627869</v>
      </c>
      <c r="AB22" s="60">
        <v>13.020000457763672</v>
      </c>
      <c r="AC22" s="59">
        <v>0.68000000715255737</v>
      </c>
      <c r="AD22" s="60">
        <v>-12.770000457763672</v>
      </c>
      <c r="AE22" s="19" t="s">
        <v>93</v>
      </c>
      <c r="AF22" s="114"/>
      <c r="AG22" s="117"/>
      <c r="AH22" s="118"/>
      <c r="AI22" s="118"/>
      <c r="AJ22" s="118"/>
      <c r="AK22" s="113"/>
      <c r="AL22" s="118"/>
      <c r="AM22" s="118"/>
      <c r="AN22" s="117"/>
      <c r="AO22" s="118"/>
      <c r="AT22" s="118"/>
      <c r="AU22" s="118"/>
      <c r="AV22" s="118"/>
      <c r="AW22" s="118"/>
      <c r="AX22" s="118"/>
      <c r="AY22" s="117"/>
      <c r="AZ22" s="118"/>
      <c r="BI22" s="117"/>
      <c r="BJ22" s="118"/>
      <c r="BK22" s="118"/>
      <c r="BL22" s="118"/>
      <c r="BM22" s="118"/>
      <c r="BN22" s="118"/>
      <c r="BO22" s="118"/>
      <c r="BP22" s="119"/>
      <c r="BX22" s="117"/>
    </row>
    <row r="23" spans="2:157" x14ac:dyDescent="0.15">
      <c r="F23" s="86">
        <v>6</v>
      </c>
      <c r="I23" s="88">
        <v>1</v>
      </c>
      <c r="Q23" s="31">
        <v>3.4800000190734863</v>
      </c>
      <c r="R23" s="40">
        <v>-7.1500000953674316</v>
      </c>
      <c r="S23" s="31"/>
      <c r="T23" s="40"/>
      <c r="U23" s="31"/>
      <c r="V23" s="40"/>
      <c r="W23" s="31"/>
      <c r="X23" s="40"/>
      <c r="Y23" s="31"/>
      <c r="Z23" s="40"/>
      <c r="AA23" s="59">
        <v>3.3199999332427979</v>
      </c>
      <c r="AB23" s="60">
        <v>-12.869999885559082</v>
      </c>
      <c r="AC23" s="59">
        <v>-1.0199999809265137</v>
      </c>
      <c r="AD23" s="60">
        <v>12.680000305175781</v>
      </c>
      <c r="AE23" s="19" t="s">
        <v>83</v>
      </c>
      <c r="AF23" s="114"/>
      <c r="AG23" s="117"/>
      <c r="AH23" s="118"/>
      <c r="AI23" s="118"/>
      <c r="AJ23" s="118"/>
      <c r="AK23" s="113"/>
      <c r="AL23" s="118"/>
      <c r="AM23" s="118"/>
      <c r="AN23" s="117"/>
      <c r="AO23" s="118"/>
      <c r="AT23" s="118"/>
      <c r="AU23" s="118"/>
      <c r="AV23" s="118"/>
      <c r="AW23" s="118"/>
      <c r="AX23" s="118"/>
      <c r="AY23" s="117"/>
      <c r="AZ23" s="118"/>
      <c r="BI23" s="117"/>
      <c r="BJ23" s="118"/>
      <c r="BK23" s="118"/>
      <c r="BL23" s="118"/>
      <c r="BM23" s="118"/>
      <c r="BN23" s="118"/>
      <c r="BO23" s="118"/>
      <c r="BP23" s="119"/>
      <c r="BX23" s="117"/>
    </row>
    <row r="24" spans="2:157" x14ac:dyDescent="0.15">
      <c r="F24" s="86">
        <v>7</v>
      </c>
      <c r="I24" s="88">
        <v>1</v>
      </c>
      <c r="Q24" s="31">
        <v>-2.8499999046325684</v>
      </c>
      <c r="R24" s="40">
        <v>10.25</v>
      </c>
      <c r="S24" s="31"/>
      <c r="T24" s="40"/>
      <c r="U24" s="31"/>
      <c r="V24" s="40"/>
      <c r="W24" s="31"/>
      <c r="X24" s="40"/>
      <c r="Y24" s="31"/>
      <c r="Z24" s="40"/>
      <c r="AA24" s="59">
        <v>-4.440000057220459</v>
      </c>
      <c r="AB24" s="60">
        <v>13.460000038146973</v>
      </c>
      <c r="AC24" s="59">
        <v>1.3200000524520874</v>
      </c>
      <c r="AD24" s="60">
        <v>-13.119999885559082</v>
      </c>
      <c r="AE24" s="19" t="s">
        <v>79</v>
      </c>
      <c r="AF24" s="114"/>
      <c r="AG24" s="117"/>
      <c r="AH24" s="118"/>
      <c r="AI24" s="118"/>
      <c r="AJ24" s="118"/>
      <c r="AK24" s="113"/>
      <c r="AL24" s="118"/>
      <c r="AM24" s="118"/>
      <c r="AN24" s="117"/>
      <c r="AO24" s="118"/>
      <c r="AT24" s="118"/>
      <c r="AU24" s="118"/>
      <c r="AV24" s="118"/>
      <c r="AW24" s="118"/>
      <c r="AX24" s="118"/>
      <c r="AY24" s="117"/>
      <c r="AZ24" s="118"/>
      <c r="BI24" s="117"/>
      <c r="BJ24" s="118"/>
      <c r="BK24" s="118"/>
      <c r="BL24" s="118"/>
      <c r="BM24" s="118"/>
      <c r="BN24" s="118"/>
      <c r="BO24" s="118"/>
      <c r="BP24" s="119"/>
      <c r="BX24" s="117"/>
    </row>
    <row r="25" spans="2:157" x14ac:dyDescent="0.15">
      <c r="F25" s="86">
        <v>8</v>
      </c>
      <c r="I25" s="88">
        <v>1</v>
      </c>
      <c r="Q25" s="31">
        <v>2.6600000858306885</v>
      </c>
      <c r="R25" s="40">
        <v>-9.4700002670288086</v>
      </c>
      <c r="S25" s="31"/>
      <c r="T25" s="40"/>
      <c r="U25" s="31"/>
      <c r="V25" s="40"/>
      <c r="W25" s="31"/>
      <c r="X25" s="40"/>
      <c r="Y25" s="31"/>
      <c r="Z25" s="40"/>
      <c r="AA25" s="59">
        <v>3.119999885559082</v>
      </c>
      <c r="AB25" s="60">
        <v>-12.090000152587891</v>
      </c>
      <c r="AC25" s="59">
        <v>-3.5099999904632568</v>
      </c>
      <c r="AD25" s="60">
        <v>13.159999847412109</v>
      </c>
      <c r="AE25" s="19" t="s">
        <v>84</v>
      </c>
      <c r="AF25" s="114"/>
      <c r="AG25" s="117"/>
      <c r="AH25" s="118"/>
      <c r="AI25" s="118"/>
      <c r="AJ25" s="118"/>
      <c r="AK25" s="113"/>
      <c r="AL25" s="118"/>
      <c r="AM25" s="118"/>
      <c r="AN25" s="117"/>
      <c r="AO25" s="118"/>
      <c r="AT25" s="118"/>
      <c r="AU25" s="118"/>
      <c r="AV25" s="118"/>
      <c r="AW25" s="118"/>
      <c r="AX25" s="118"/>
      <c r="AY25" s="117"/>
      <c r="AZ25" s="118"/>
      <c r="BI25" s="117"/>
      <c r="BJ25" s="118"/>
      <c r="BK25" s="118"/>
      <c r="BL25" s="118"/>
      <c r="BM25" s="118"/>
      <c r="BN25" s="118"/>
      <c r="BO25" s="118"/>
      <c r="BP25" s="119"/>
      <c r="BX25" s="117"/>
    </row>
    <row r="26" spans="2:157" x14ac:dyDescent="0.15">
      <c r="F26" s="86">
        <v>9</v>
      </c>
      <c r="I26" s="88">
        <v>1</v>
      </c>
      <c r="Q26" s="31">
        <v>2.559999942779541</v>
      </c>
      <c r="R26" s="40">
        <v>10</v>
      </c>
      <c r="S26" s="31"/>
      <c r="T26" s="40"/>
      <c r="U26" s="31"/>
      <c r="V26" s="40"/>
      <c r="W26" s="31"/>
      <c r="X26" s="40"/>
      <c r="Y26" s="31"/>
      <c r="Z26" s="40"/>
      <c r="AA26" s="59">
        <v>1.4099999666213989</v>
      </c>
      <c r="AB26" s="60">
        <v>13.550000190734863</v>
      </c>
      <c r="AC26" s="59">
        <v>1.4099999666213989</v>
      </c>
      <c r="AD26" s="60">
        <v>-12.239999771118164</v>
      </c>
      <c r="AE26" s="19" t="s">
        <v>81</v>
      </c>
      <c r="AF26" s="114"/>
      <c r="AG26" s="117"/>
      <c r="AH26" s="118"/>
      <c r="AI26" s="118"/>
      <c r="AJ26" s="118"/>
      <c r="AK26" s="113"/>
      <c r="AL26" s="118"/>
      <c r="AM26" s="118"/>
      <c r="AN26" s="117"/>
      <c r="AO26" s="118"/>
      <c r="AT26" s="118"/>
      <c r="AU26" s="118"/>
      <c r="AV26" s="118"/>
      <c r="AW26" s="118"/>
      <c r="AX26" s="118"/>
      <c r="AY26" s="117"/>
      <c r="AZ26" s="118"/>
      <c r="BI26" s="117"/>
      <c r="BJ26" s="118"/>
      <c r="BK26" s="118"/>
      <c r="BL26" s="118"/>
      <c r="BM26" s="118"/>
      <c r="BN26" s="118"/>
      <c r="BO26" s="118"/>
      <c r="BP26" s="119"/>
      <c r="BX26" s="117"/>
    </row>
    <row r="27" spans="2:157" x14ac:dyDescent="0.15">
      <c r="F27" s="86">
        <v>10</v>
      </c>
      <c r="I27" s="88">
        <v>1</v>
      </c>
      <c r="Q27" s="31">
        <v>-0.97000002861022949</v>
      </c>
      <c r="R27" s="40">
        <v>-11.550000190734863</v>
      </c>
      <c r="S27" s="31"/>
      <c r="T27" s="40"/>
      <c r="U27" s="31"/>
      <c r="V27" s="40"/>
      <c r="W27" s="31"/>
      <c r="X27" s="40"/>
      <c r="Y27" s="31"/>
      <c r="Z27" s="40"/>
      <c r="AA27" s="59">
        <v>0</v>
      </c>
      <c r="AB27" s="60">
        <v>-12.140000343322754</v>
      </c>
      <c r="AC27" s="59">
        <v>0.73000001907348633</v>
      </c>
      <c r="AD27" s="60">
        <v>13.600000381469727</v>
      </c>
      <c r="AE27" s="19" t="s">
        <v>93</v>
      </c>
      <c r="AF27" s="114"/>
      <c r="AG27" s="117"/>
      <c r="AH27" s="118"/>
      <c r="AI27" s="118"/>
      <c r="AJ27" s="118"/>
      <c r="AK27" s="113"/>
      <c r="AL27" s="118"/>
      <c r="AM27" s="118"/>
      <c r="AN27" s="117"/>
      <c r="AO27" s="118"/>
      <c r="AT27" s="118"/>
      <c r="AU27" s="118"/>
      <c r="AV27" s="118"/>
      <c r="AW27" s="118"/>
      <c r="AX27" s="118"/>
      <c r="AY27" s="117"/>
      <c r="AZ27" s="118"/>
      <c r="BI27" s="117"/>
      <c r="BJ27" s="118"/>
      <c r="BK27" s="118"/>
      <c r="BL27" s="118"/>
      <c r="BM27" s="118"/>
      <c r="BN27" s="118"/>
      <c r="BO27" s="118"/>
      <c r="BP27" s="119"/>
      <c r="BX27" s="117"/>
    </row>
    <row r="28" spans="2:157" x14ac:dyDescent="0.15">
      <c r="F28" s="86">
        <v>11</v>
      </c>
      <c r="I28" s="88">
        <v>1</v>
      </c>
      <c r="Q28" s="31">
        <v>-2.4600000381469727</v>
      </c>
      <c r="R28" s="40">
        <v>6.7199997901916504</v>
      </c>
      <c r="S28" s="31"/>
      <c r="T28" s="40"/>
      <c r="U28" s="31"/>
      <c r="V28" s="40"/>
      <c r="W28" s="31"/>
      <c r="X28" s="40"/>
      <c r="Y28" s="31"/>
      <c r="Z28" s="40"/>
      <c r="AA28" s="59">
        <v>-2.3399999141693115</v>
      </c>
      <c r="AB28" s="60">
        <v>12.680000305175781</v>
      </c>
      <c r="AC28" s="59">
        <v>0.49000000953674316</v>
      </c>
      <c r="AD28" s="60">
        <v>-12.869999885559082</v>
      </c>
      <c r="AE28" s="19" t="s">
        <v>78</v>
      </c>
      <c r="AF28" s="114"/>
      <c r="AG28" s="117"/>
      <c r="AH28" s="118"/>
      <c r="AI28" s="118"/>
      <c r="AJ28" s="118"/>
      <c r="AK28" s="113"/>
      <c r="AL28" s="118"/>
      <c r="AM28" s="118"/>
      <c r="AN28" s="117"/>
      <c r="AO28" s="118"/>
      <c r="AT28" s="118"/>
      <c r="AU28" s="118"/>
      <c r="AV28" s="118"/>
      <c r="AW28" s="118"/>
      <c r="AX28" s="118"/>
      <c r="AY28" s="117"/>
      <c r="AZ28" s="118"/>
      <c r="BI28" s="117"/>
      <c r="BJ28" s="118"/>
      <c r="BK28" s="118"/>
      <c r="BL28" s="118"/>
      <c r="BM28" s="118"/>
      <c r="BN28" s="118"/>
      <c r="BO28" s="118"/>
      <c r="BP28" s="119"/>
      <c r="BX28" s="117"/>
    </row>
    <row r="29" spans="2:157" x14ac:dyDescent="0.15">
      <c r="F29" s="86">
        <v>12</v>
      </c>
      <c r="I29" s="88">
        <v>1</v>
      </c>
      <c r="Q29" s="31">
        <v>3.7200000286102295</v>
      </c>
      <c r="R29" s="40">
        <v>-8.3100004196166992</v>
      </c>
      <c r="S29" s="31"/>
      <c r="T29" s="40"/>
      <c r="U29" s="31"/>
      <c r="V29" s="40"/>
      <c r="W29" s="31"/>
      <c r="X29" s="40"/>
      <c r="Y29" s="31"/>
      <c r="Z29" s="40"/>
      <c r="AA29" s="59">
        <v>3.9500000476837158</v>
      </c>
      <c r="AB29" s="60">
        <v>-12.680000305175781</v>
      </c>
      <c r="AC29" s="59">
        <v>-2.440000057220459</v>
      </c>
      <c r="AD29" s="60">
        <v>12.380000114440918</v>
      </c>
      <c r="AE29" s="19" t="s">
        <v>83</v>
      </c>
      <c r="AF29" s="114"/>
      <c r="AG29" s="117"/>
      <c r="AH29" s="118"/>
      <c r="AI29" s="118"/>
      <c r="AJ29" s="118"/>
      <c r="AK29" s="113"/>
      <c r="AL29" s="118"/>
      <c r="AM29" s="118"/>
      <c r="AN29" s="117"/>
      <c r="AO29" s="118"/>
      <c r="AT29" s="118"/>
      <c r="AU29" s="118"/>
      <c r="AV29" s="118"/>
      <c r="AW29" s="118"/>
      <c r="AX29" s="118"/>
      <c r="AY29" s="117"/>
      <c r="AZ29" s="118"/>
      <c r="BI29" s="117"/>
      <c r="BJ29" s="118"/>
      <c r="BK29" s="118"/>
      <c r="BL29" s="118"/>
      <c r="BM29" s="118"/>
      <c r="BN29" s="118"/>
      <c r="BO29" s="118"/>
      <c r="BP29" s="119"/>
      <c r="BX29" s="117"/>
    </row>
    <row r="30" spans="2:157" x14ac:dyDescent="0.15">
      <c r="F30" s="86">
        <v>13</v>
      </c>
      <c r="I30" s="88">
        <v>1</v>
      </c>
      <c r="Q30" s="31">
        <v>-1.7400000095367432</v>
      </c>
      <c r="R30" s="40">
        <v>11.020000457763672</v>
      </c>
      <c r="S30" s="31"/>
      <c r="T30" s="40"/>
      <c r="U30" s="31"/>
      <c r="V30" s="40"/>
      <c r="W30" s="31"/>
      <c r="X30" s="40"/>
      <c r="Y30" s="31"/>
      <c r="Z30" s="40"/>
      <c r="AA30" s="59">
        <v>-4.0500001907348633</v>
      </c>
      <c r="AB30" s="60">
        <v>13.310000419616699</v>
      </c>
      <c r="AC30" s="59">
        <v>2</v>
      </c>
      <c r="AD30" s="60">
        <v>-13.310000419616699</v>
      </c>
      <c r="AE30" s="19" t="s">
        <v>78</v>
      </c>
      <c r="AF30" s="114"/>
      <c r="AG30" s="117"/>
      <c r="AH30" s="118"/>
      <c r="AI30" s="118"/>
      <c r="AJ30" s="118"/>
      <c r="AK30" s="113"/>
      <c r="AL30" s="118"/>
      <c r="AM30" s="118"/>
      <c r="AN30" s="117"/>
      <c r="AO30" s="118"/>
      <c r="AT30" s="118"/>
      <c r="AU30" s="118"/>
      <c r="AV30" s="118"/>
      <c r="AW30" s="118"/>
      <c r="AX30" s="118"/>
      <c r="AY30" s="117"/>
      <c r="AZ30" s="118"/>
      <c r="BI30" s="117"/>
      <c r="BJ30" s="118"/>
      <c r="BK30" s="118"/>
      <c r="BL30" s="118"/>
      <c r="BM30" s="118"/>
      <c r="BN30" s="118"/>
      <c r="BO30" s="118"/>
      <c r="BP30" s="119"/>
      <c r="BX30" s="117"/>
    </row>
    <row r="31" spans="2:157" x14ac:dyDescent="0.15">
      <c r="F31" s="86">
        <v>14</v>
      </c>
      <c r="I31" s="88">
        <v>1</v>
      </c>
      <c r="Q31" s="31">
        <v>-2.9000000953674316</v>
      </c>
      <c r="R31" s="40">
        <v>-10.579999923706055</v>
      </c>
      <c r="S31" s="31"/>
      <c r="T31" s="40"/>
      <c r="U31" s="31"/>
      <c r="V31" s="40"/>
      <c r="W31" s="31"/>
      <c r="X31" s="40"/>
      <c r="Y31" s="31"/>
      <c r="Z31" s="40"/>
      <c r="AA31" s="59">
        <v>-2.0999999046325684</v>
      </c>
      <c r="AB31" s="60">
        <v>-13.649999618530273</v>
      </c>
      <c r="AC31" s="59">
        <v>-2.0999999046325684</v>
      </c>
      <c r="AD31" s="60">
        <v>12.289999961853027</v>
      </c>
      <c r="AE31" s="19" t="s">
        <v>78</v>
      </c>
      <c r="AF31" s="114"/>
      <c r="AG31" s="117"/>
      <c r="AH31" s="118"/>
      <c r="AI31" s="118"/>
      <c r="AJ31" s="118"/>
      <c r="AK31" s="113"/>
      <c r="AL31" s="118"/>
      <c r="AM31" s="118"/>
      <c r="AN31" s="117"/>
      <c r="AO31" s="118"/>
      <c r="AT31" s="118"/>
      <c r="AU31" s="118"/>
      <c r="AV31" s="118"/>
      <c r="AW31" s="118"/>
      <c r="AX31" s="118"/>
      <c r="AY31" s="117"/>
      <c r="AZ31" s="118"/>
      <c r="BI31" s="117"/>
      <c r="BJ31" s="118"/>
      <c r="BK31" s="118"/>
      <c r="BL31" s="118"/>
      <c r="BM31" s="118"/>
      <c r="BN31" s="118"/>
      <c r="BO31" s="118"/>
      <c r="BP31" s="119"/>
      <c r="BX31" s="117"/>
    </row>
    <row r="32" spans="2:157" x14ac:dyDescent="0.15">
      <c r="F32" s="86">
        <v>15</v>
      </c>
      <c r="I32" s="88">
        <v>1</v>
      </c>
      <c r="Q32" s="31">
        <v>-2.7999999523162842</v>
      </c>
      <c r="R32" s="40">
        <v>5.4099998474121094</v>
      </c>
      <c r="S32" s="31"/>
      <c r="T32" s="40"/>
      <c r="U32" s="31"/>
      <c r="V32" s="40"/>
      <c r="W32" s="31"/>
      <c r="X32" s="40"/>
      <c r="Y32" s="31"/>
      <c r="Z32" s="40"/>
      <c r="AA32" s="59">
        <v>-1.8999999761581421</v>
      </c>
      <c r="AB32" s="60">
        <v>11.409999847412109</v>
      </c>
      <c r="AC32" s="59">
        <v>-1.3700000047683716</v>
      </c>
      <c r="AD32" s="60">
        <v>-13.649999618530273</v>
      </c>
      <c r="AE32" s="1" t="s">
        <v>94</v>
      </c>
      <c r="AG32" s="117"/>
      <c r="AH32" s="118"/>
      <c r="AI32" s="118"/>
      <c r="AJ32" s="118"/>
      <c r="AK32" s="113"/>
      <c r="AL32" s="118"/>
      <c r="AN32" s="117"/>
      <c r="AO32" s="118"/>
      <c r="AT32" s="118"/>
      <c r="AU32" s="118"/>
      <c r="AV32" s="118"/>
      <c r="AW32" s="118"/>
      <c r="AY32" s="117"/>
      <c r="AZ32" s="118"/>
      <c r="BI32" s="117"/>
      <c r="BJ32" s="118"/>
      <c r="BK32" s="118"/>
      <c r="BL32" s="118"/>
      <c r="BM32" s="118"/>
      <c r="BN32" s="118"/>
      <c r="BO32" s="118"/>
    </row>
    <row r="33" spans="2:157" x14ac:dyDescent="0.15">
      <c r="F33" s="86">
        <v>16</v>
      </c>
      <c r="I33" s="88">
        <v>1</v>
      </c>
      <c r="Q33" s="31">
        <v>1.4500000476837158</v>
      </c>
      <c r="R33" s="40">
        <v>-7.8299999237060547</v>
      </c>
      <c r="S33" s="31"/>
      <c r="T33" s="40"/>
      <c r="U33" s="31"/>
      <c r="V33" s="40"/>
      <c r="W33" s="31"/>
      <c r="X33" s="40"/>
      <c r="Y33" s="31"/>
      <c r="Z33" s="40"/>
      <c r="AA33" s="59">
        <v>1.9500000476837158</v>
      </c>
      <c r="AB33" s="60">
        <v>-13.460000038146973</v>
      </c>
      <c r="AC33" s="59">
        <v>-1.6599999666213989</v>
      </c>
      <c r="AD33" s="60">
        <v>11.260000228881836</v>
      </c>
      <c r="AE33" s="1" t="s">
        <v>88</v>
      </c>
      <c r="AG33" s="117"/>
      <c r="AH33" s="118"/>
      <c r="AI33" s="118"/>
      <c r="AJ33" s="118"/>
      <c r="AK33" s="113"/>
      <c r="AL33" s="118"/>
      <c r="AN33" s="117"/>
      <c r="AO33" s="118"/>
      <c r="AT33" s="118"/>
      <c r="AU33" s="118"/>
      <c r="AV33" s="118"/>
      <c r="AW33" s="118"/>
      <c r="AY33" s="117"/>
      <c r="AZ33" s="118"/>
      <c r="BI33" s="117"/>
      <c r="BJ33" s="118"/>
      <c r="BK33" s="118"/>
      <c r="BL33" s="118"/>
      <c r="BM33" s="118"/>
      <c r="BN33" s="118"/>
      <c r="BO33" s="118"/>
    </row>
    <row r="34" spans="2:157" x14ac:dyDescent="0.15">
      <c r="F34" s="86">
        <v>17</v>
      </c>
      <c r="I34" s="88">
        <v>1</v>
      </c>
      <c r="Q34" s="31">
        <v>0.68000000715255737</v>
      </c>
      <c r="R34" s="40">
        <v>9.9600000381469727</v>
      </c>
      <c r="S34" s="31"/>
      <c r="T34" s="40"/>
      <c r="U34" s="31"/>
      <c r="V34" s="40"/>
      <c r="W34" s="31"/>
      <c r="X34" s="40"/>
      <c r="Y34" s="31"/>
      <c r="Z34" s="40"/>
      <c r="AA34" s="59">
        <v>-0.82999998331069946</v>
      </c>
      <c r="AB34" s="60">
        <v>11.75</v>
      </c>
      <c r="AC34" s="59">
        <v>1.7999999523162842</v>
      </c>
      <c r="AD34" s="60">
        <v>-12.239999771118164</v>
      </c>
      <c r="AE34" s="1" t="s">
        <v>95</v>
      </c>
      <c r="AG34" s="117"/>
      <c r="AH34" s="118"/>
      <c r="AI34" s="118"/>
      <c r="AJ34" s="118"/>
      <c r="AK34" s="113"/>
      <c r="AL34" s="118"/>
      <c r="AN34" s="117"/>
      <c r="AO34" s="118"/>
      <c r="AT34" s="118"/>
      <c r="AU34" s="118"/>
      <c r="AV34" s="118"/>
      <c r="AW34" s="118"/>
      <c r="AY34" s="117"/>
      <c r="AZ34" s="118"/>
      <c r="BI34" s="117"/>
      <c r="BJ34" s="118"/>
      <c r="BK34" s="118"/>
      <c r="BL34" s="118"/>
      <c r="BM34" s="118"/>
      <c r="BN34" s="118"/>
      <c r="BO34" s="118"/>
    </row>
    <row r="35" spans="2:157" ht="14.25" thickBot="1" x14ac:dyDescent="0.2">
      <c r="F35" s="86">
        <v>18</v>
      </c>
      <c r="I35" s="86">
        <v>1</v>
      </c>
      <c r="J35" s="88">
        <v>1</v>
      </c>
      <c r="Q35" s="31">
        <v>1.9299999475479126</v>
      </c>
      <c r="R35" s="40">
        <v>-6.2800002098083496</v>
      </c>
      <c r="S35" s="31"/>
      <c r="T35" s="40"/>
      <c r="U35" s="31"/>
      <c r="V35" s="40"/>
      <c r="W35" s="31"/>
      <c r="X35" s="40" t="s">
        <v>59</v>
      </c>
      <c r="Y35" s="31"/>
      <c r="Z35" s="40">
        <v>1</v>
      </c>
      <c r="AA35" s="59">
        <v>3.119999885559082</v>
      </c>
      <c r="AB35" s="60">
        <v>-11.989999771118164</v>
      </c>
      <c r="AC35" s="59">
        <v>-0.93000000715255737</v>
      </c>
      <c r="AD35" s="60">
        <v>13.310000419616699</v>
      </c>
      <c r="AE35" s="1" t="s">
        <v>79</v>
      </c>
      <c r="AG35" s="117"/>
      <c r="AH35" s="118"/>
      <c r="AI35" s="118"/>
      <c r="AJ35" s="118"/>
      <c r="AK35" s="113"/>
      <c r="AL35" s="118"/>
      <c r="AN35" s="117"/>
      <c r="AO35" s="118"/>
      <c r="AT35" s="118"/>
      <c r="AU35" s="118"/>
      <c r="AV35" s="118"/>
      <c r="AW35" s="118"/>
      <c r="AY35" s="117"/>
      <c r="AZ35" s="118"/>
      <c r="BI35" s="117"/>
      <c r="BJ35" s="118"/>
      <c r="BK35" s="118"/>
      <c r="BO35" s="118"/>
    </row>
    <row r="36" spans="2:157" ht="14.25" thickBot="1" x14ac:dyDescent="0.2">
      <c r="F36" s="86">
        <v>19</v>
      </c>
      <c r="Q36" s="31"/>
      <c r="R36" s="40"/>
      <c r="S36" s="31">
        <v>-1.690000057220459</v>
      </c>
      <c r="T36" s="40">
        <v>7.0999999046325684</v>
      </c>
      <c r="U36" s="31"/>
      <c r="V36" s="40"/>
      <c r="W36" s="31"/>
      <c r="X36" s="40"/>
      <c r="Y36" s="31"/>
      <c r="Z36" s="40"/>
      <c r="AA36" s="150">
        <v>-4.2</v>
      </c>
      <c r="AB36" s="151">
        <v>11.6</v>
      </c>
      <c r="AF36" s="140">
        <v>1</v>
      </c>
      <c r="AG36" s="117"/>
      <c r="AH36" s="118"/>
      <c r="AI36" s="118"/>
      <c r="AJ36" s="118"/>
      <c r="AK36" s="113"/>
      <c r="AL36" s="118"/>
      <c r="AN36" s="117"/>
      <c r="AO36" s="118"/>
      <c r="AT36" s="118"/>
      <c r="AU36" s="118"/>
      <c r="AV36" s="118"/>
      <c r="AW36" s="118"/>
      <c r="AY36" s="152"/>
      <c r="AZ36" s="153"/>
      <c r="BA36" s="154"/>
      <c r="BB36" s="154"/>
      <c r="BC36" s="154"/>
      <c r="BD36" s="154"/>
      <c r="BE36" s="155"/>
      <c r="BF36" s="156"/>
      <c r="BI36" s="117"/>
      <c r="BJ36" s="118"/>
      <c r="BK36" s="118"/>
      <c r="BL36" s="118"/>
      <c r="BM36" s="118"/>
      <c r="BN36" s="118"/>
      <c r="BO36" s="118"/>
    </row>
    <row r="37" spans="2:157" s="89" customFormat="1" x14ac:dyDescent="0.15">
      <c r="B37" s="30"/>
      <c r="C37" s="16"/>
      <c r="D37" s="13" t="s">
        <v>28</v>
      </c>
      <c r="E37" s="16">
        <v>5</v>
      </c>
      <c r="F37" s="89">
        <v>1</v>
      </c>
      <c r="G37" s="16">
        <v>1</v>
      </c>
      <c r="K37" s="16">
        <v>1</v>
      </c>
      <c r="M37" s="16"/>
      <c r="N37" s="89">
        <v>1</v>
      </c>
      <c r="O37" s="33" t="s">
        <v>87</v>
      </c>
      <c r="P37" s="16">
        <v>92</v>
      </c>
      <c r="Q37" s="32"/>
      <c r="R37" s="90"/>
      <c r="S37" s="32"/>
      <c r="T37" s="90"/>
      <c r="U37" s="32"/>
      <c r="V37" s="90"/>
      <c r="W37" s="32"/>
      <c r="X37" s="90"/>
      <c r="Y37" s="32"/>
      <c r="Z37" s="90"/>
      <c r="AA37" s="57">
        <v>1.3200000524520874</v>
      </c>
      <c r="AB37" s="58">
        <v>11.989999771118164</v>
      </c>
      <c r="AC37" s="57">
        <v>-3.4600000381469727</v>
      </c>
      <c r="AD37" s="58">
        <v>-11.800000190734863</v>
      </c>
      <c r="AE37" s="16"/>
      <c r="AF37" s="112"/>
      <c r="AG37" s="117"/>
      <c r="AH37" s="118"/>
      <c r="AI37" s="118"/>
      <c r="AJ37" s="118"/>
      <c r="AK37" s="113"/>
      <c r="AL37" s="118"/>
      <c r="AM37" s="99"/>
      <c r="AN37" s="117"/>
      <c r="AO37" s="118"/>
      <c r="AP37" s="99"/>
      <c r="AQ37" s="99"/>
      <c r="AR37" s="99"/>
      <c r="AS37" s="99"/>
      <c r="AT37" s="118"/>
      <c r="AU37" s="118"/>
      <c r="AV37" s="118"/>
      <c r="AW37" s="118"/>
      <c r="AX37" s="99"/>
      <c r="AY37" s="117"/>
      <c r="AZ37" s="118"/>
      <c r="BA37" s="99"/>
      <c r="BB37" s="99"/>
      <c r="BC37" s="99"/>
      <c r="BD37" s="99"/>
      <c r="BE37" s="84"/>
      <c r="BF37" s="84"/>
      <c r="BI37" s="117"/>
      <c r="BJ37" s="118"/>
      <c r="BK37" s="118"/>
      <c r="BL37" s="118"/>
      <c r="BM37" s="118"/>
      <c r="BN37" s="118"/>
      <c r="BO37" s="118"/>
      <c r="BP37" s="121"/>
      <c r="BX37" s="94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EX37" s="88"/>
      <c r="EY37" s="88"/>
      <c r="FA37" s="88"/>
    </row>
    <row r="38" spans="2:157" x14ac:dyDescent="0.15">
      <c r="F38" s="88">
        <v>2</v>
      </c>
      <c r="H38" s="88">
        <v>1</v>
      </c>
      <c r="Q38" s="7">
        <v>-1.1399999856948853</v>
      </c>
      <c r="R38" s="86">
        <v>-4.679999828338623</v>
      </c>
      <c r="AA38" s="59">
        <v>-1.9500000476837158</v>
      </c>
      <c r="AB38" s="60">
        <v>-11.850000381469727</v>
      </c>
      <c r="AC38" s="59">
        <v>0.28999999165534973</v>
      </c>
      <c r="AD38" s="60">
        <v>11.560000419616699</v>
      </c>
      <c r="AE38" s="19" t="s">
        <v>88</v>
      </c>
      <c r="AF38" s="114"/>
      <c r="AG38" s="117"/>
      <c r="AH38" s="118"/>
      <c r="AI38" s="118"/>
      <c r="AJ38" s="118"/>
      <c r="AK38" s="113"/>
      <c r="AL38" s="118"/>
      <c r="AM38" s="118"/>
      <c r="AN38" s="117"/>
      <c r="AO38" s="118"/>
      <c r="AT38" s="118"/>
      <c r="AU38" s="118"/>
      <c r="AV38" s="118"/>
      <c r="AW38" s="118"/>
      <c r="AX38" s="118"/>
      <c r="AY38" s="117"/>
      <c r="AZ38" s="118"/>
      <c r="BI38" s="117"/>
      <c r="BJ38" s="118"/>
      <c r="BK38" s="118"/>
      <c r="BL38" s="118"/>
      <c r="BM38" s="118"/>
      <c r="BN38" s="118"/>
      <c r="BO38" s="118"/>
      <c r="BP38" s="119"/>
      <c r="BX38" s="117"/>
    </row>
    <row r="39" spans="2:157" x14ac:dyDescent="0.15">
      <c r="F39" s="88">
        <v>3</v>
      </c>
      <c r="I39" s="88">
        <v>1</v>
      </c>
      <c r="Q39" s="7">
        <v>1.9600000381469727</v>
      </c>
      <c r="R39" s="86">
        <v>6.6999998092651367</v>
      </c>
      <c r="AA39" s="59">
        <v>1.559999942779541</v>
      </c>
      <c r="AB39" s="60">
        <v>11.649999618530273</v>
      </c>
      <c r="AC39" s="59">
        <v>-0.62999999523162842</v>
      </c>
      <c r="AD39" s="60">
        <v>-11.850000381469727</v>
      </c>
      <c r="AE39" s="19" t="s">
        <v>95</v>
      </c>
      <c r="AF39" s="114"/>
      <c r="AG39" s="117"/>
      <c r="AH39" s="118"/>
      <c r="AI39" s="118"/>
      <c r="AJ39" s="118"/>
      <c r="AK39" s="113"/>
      <c r="AL39" s="118"/>
      <c r="AM39" s="118"/>
      <c r="AN39" s="117"/>
      <c r="AO39" s="118"/>
      <c r="AT39" s="118"/>
      <c r="AU39" s="118"/>
      <c r="AV39" s="118"/>
      <c r="AW39" s="118"/>
      <c r="AX39" s="118"/>
      <c r="AY39" s="117"/>
      <c r="AZ39" s="118"/>
      <c r="BI39" s="117"/>
      <c r="BJ39" s="118"/>
      <c r="BK39" s="118"/>
      <c r="BL39" s="118"/>
      <c r="BM39" s="118"/>
      <c r="BN39" s="118"/>
      <c r="BO39" s="118"/>
      <c r="BP39" s="119"/>
      <c r="BX39" s="117"/>
    </row>
    <row r="40" spans="2:157" x14ac:dyDescent="0.15">
      <c r="F40" s="88">
        <v>4</v>
      </c>
      <c r="I40" s="88">
        <v>1</v>
      </c>
      <c r="Q40" s="7">
        <v>2.2799999713897705</v>
      </c>
      <c r="R40" s="86">
        <v>-6.6399998664855957</v>
      </c>
      <c r="AA40" s="59">
        <v>1.0700000524520874</v>
      </c>
      <c r="AB40" s="60">
        <v>-11.850000381469727</v>
      </c>
      <c r="AC40" s="59">
        <v>0.15000000596046448</v>
      </c>
      <c r="AD40" s="60">
        <v>12.770000457763672</v>
      </c>
      <c r="AE40" s="19" t="s">
        <v>84</v>
      </c>
      <c r="AF40" s="114"/>
      <c r="AG40" s="117"/>
      <c r="AH40" s="118"/>
      <c r="AI40" s="118"/>
      <c r="AJ40" s="118"/>
      <c r="AK40" s="113"/>
      <c r="AL40" s="118"/>
      <c r="AM40" s="118"/>
      <c r="AN40" s="117"/>
      <c r="AO40" s="118"/>
      <c r="AT40" s="118"/>
      <c r="AU40" s="118"/>
      <c r="AV40" s="118"/>
      <c r="AW40" s="118"/>
      <c r="AX40" s="118"/>
      <c r="AY40" s="117"/>
      <c r="AZ40" s="118"/>
      <c r="BI40" s="117"/>
      <c r="BJ40" s="118"/>
      <c r="BK40" s="118"/>
      <c r="BL40" s="118"/>
      <c r="BM40" s="118"/>
      <c r="BN40" s="118"/>
      <c r="BO40" s="118"/>
      <c r="BP40" s="119"/>
      <c r="BX40" s="117"/>
    </row>
    <row r="41" spans="2:157" x14ac:dyDescent="0.15">
      <c r="F41" s="88">
        <v>5</v>
      </c>
      <c r="I41" s="88">
        <v>1</v>
      </c>
      <c r="Q41" s="7">
        <v>2.5299999713897705</v>
      </c>
      <c r="R41" s="86">
        <v>11.590000152587891</v>
      </c>
      <c r="AA41" s="59">
        <v>1.8500000238418579</v>
      </c>
      <c r="AB41" s="60">
        <v>13.460000038146973</v>
      </c>
      <c r="AC41" s="59">
        <v>0.43999999761581421</v>
      </c>
      <c r="AD41" s="60">
        <v>-11.949999809265137</v>
      </c>
      <c r="AE41" s="19" t="s">
        <v>81</v>
      </c>
      <c r="AF41" s="114"/>
      <c r="AG41" s="117"/>
      <c r="AH41" s="118"/>
      <c r="AI41" s="118"/>
      <c r="AJ41" s="118"/>
      <c r="AK41" s="113"/>
      <c r="AL41" s="118"/>
      <c r="AM41" s="118"/>
      <c r="AN41" s="117"/>
      <c r="AO41" s="118"/>
      <c r="AT41" s="118"/>
      <c r="AU41" s="118"/>
      <c r="AV41" s="118"/>
      <c r="AW41" s="118"/>
      <c r="AX41" s="118"/>
      <c r="AY41" s="117"/>
      <c r="AZ41" s="118"/>
      <c r="BI41" s="117"/>
      <c r="BJ41" s="118"/>
      <c r="BK41" s="118"/>
      <c r="BL41" s="118"/>
      <c r="BM41" s="118"/>
      <c r="BN41" s="118"/>
      <c r="BO41" s="118"/>
      <c r="BP41" s="119"/>
      <c r="BX41" s="117"/>
    </row>
    <row r="42" spans="2:157" x14ac:dyDescent="0.15">
      <c r="F42" s="88">
        <v>6</v>
      </c>
      <c r="I42" s="86">
        <v>1</v>
      </c>
      <c r="Q42" s="7">
        <v>-2.9100000858306885</v>
      </c>
      <c r="R42" s="86">
        <v>-10.880000114440918</v>
      </c>
      <c r="AA42" s="59">
        <v>-2.9700000286102295</v>
      </c>
      <c r="AB42" s="60">
        <v>-12.189999580383301</v>
      </c>
      <c r="AC42" s="59">
        <v>1.4600000381469727</v>
      </c>
      <c r="AD42" s="60">
        <v>13.310000419616699</v>
      </c>
      <c r="AE42" s="19" t="s">
        <v>81</v>
      </c>
      <c r="AF42" s="114"/>
      <c r="AG42" s="117"/>
      <c r="AH42" s="118"/>
      <c r="AI42" s="118"/>
      <c r="AJ42" s="118"/>
      <c r="AK42" s="113"/>
      <c r="AL42" s="118"/>
      <c r="AM42" s="118"/>
      <c r="AN42" s="117"/>
      <c r="AO42" s="118"/>
      <c r="AT42" s="118"/>
      <c r="AU42" s="118"/>
      <c r="AV42" s="118"/>
      <c r="AW42" s="118"/>
      <c r="AX42" s="118"/>
      <c r="AY42" s="117"/>
      <c r="AZ42" s="118"/>
      <c r="BI42" s="117"/>
      <c r="BJ42" s="118"/>
      <c r="BK42" s="118"/>
      <c r="BL42" s="118"/>
      <c r="BM42" s="118"/>
      <c r="BN42" s="118"/>
      <c r="BO42" s="118"/>
      <c r="BP42" s="119"/>
      <c r="BX42" s="117"/>
    </row>
    <row r="43" spans="2:157" x14ac:dyDescent="0.15">
      <c r="F43" s="88">
        <v>7</v>
      </c>
      <c r="I43" s="86">
        <v>1</v>
      </c>
      <c r="Q43" s="7">
        <v>0.69999998807907104</v>
      </c>
      <c r="R43" s="86">
        <v>5.309999942779541</v>
      </c>
      <c r="AA43" s="59">
        <v>1.6599999666213989</v>
      </c>
      <c r="AB43" s="60">
        <v>11.850000381469727</v>
      </c>
      <c r="AC43" s="59">
        <v>-1.6100000143051147</v>
      </c>
      <c r="AD43" s="60">
        <v>-13.460000038146973</v>
      </c>
      <c r="AE43" s="19" t="s">
        <v>82</v>
      </c>
      <c r="AF43" s="114"/>
      <c r="AG43" s="117"/>
      <c r="AH43" s="118"/>
      <c r="AI43" s="118"/>
      <c r="AJ43" s="118"/>
      <c r="AK43" s="113"/>
      <c r="AL43" s="118"/>
      <c r="AM43" s="118"/>
      <c r="AN43" s="117"/>
      <c r="AO43" s="118"/>
      <c r="AT43" s="118"/>
      <c r="AU43" s="118"/>
      <c r="AV43" s="118"/>
      <c r="AW43" s="118"/>
      <c r="AX43" s="118"/>
      <c r="AY43" s="117"/>
      <c r="AZ43" s="118"/>
      <c r="BI43" s="117"/>
      <c r="BJ43" s="118"/>
      <c r="BK43" s="118"/>
      <c r="BL43" s="118"/>
      <c r="BM43" s="118"/>
      <c r="BN43" s="118"/>
      <c r="BO43" s="118"/>
      <c r="BP43" s="119"/>
      <c r="BX43" s="117"/>
    </row>
    <row r="44" spans="2:157" x14ac:dyDescent="0.15">
      <c r="F44" s="88">
        <v>8</v>
      </c>
      <c r="I44" s="86">
        <v>1</v>
      </c>
      <c r="Q44" s="7">
        <v>1.5800000429153442</v>
      </c>
      <c r="R44" s="86">
        <v>-11.25</v>
      </c>
      <c r="AA44" s="59">
        <v>0.5899999737739563</v>
      </c>
      <c r="AB44" s="60">
        <v>-12.920000076293945</v>
      </c>
      <c r="AC44" s="59">
        <v>0.10000000149011612</v>
      </c>
      <c r="AD44" s="60">
        <v>12.340000152587891</v>
      </c>
      <c r="AE44" s="19" t="s">
        <v>83</v>
      </c>
      <c r="AF44" s="114"/>
      <c r="AG44" s="117"/>
      <c r="AH44" s="118"/>
      <c r="AI44" s="118"/>
      <c r="AJ44" s="118"/>
      <c r="AK44" s="113"/>
      <c r="AL44" s="118"/>
      <c r="AM44" s="118"/>
      <c r="AN44" s="117"/>
      <c r="AO44" s="118"/>
      <c r="AT44" s="118"/>
      <c r="AU44" s="118"/>
      <c r="AV44" s="118"/>
      <c r="AW44" s="118"/>
      <c r="AX44" s="118"/>
      <c r="AY44" s="117"/>
      <c r="AZ44" s="118"/>
      <c r="BI44" s="117"/>
      <c r="BJ44" s="118"/>
      <c r="BK44" s="118"/>
      <c r="BL44" s="118"/>
      <c r="BM44" s="118"/>
      <c r="BN44" s="118"/>
      <c r="BO44" s="118"/>
      <c r="BP44" s="119"/>
      <c r="BX44" s="117"/>
    </row>
    <row r="45" spans="2:157" x14ac:dyDescent="0.15">
      <c r="F45" s="88">
        <v>9</v>
      </c>
      <c r="I45" s="86">
        <v>1</v>
      </c>
      <c r="Q45" s="7">
        <v>-1.8300000429153442</v>
      </c>
      <c r="R45" s="86">
        <v>11.189999580383301</v>
      </c>
      <c r="AA45" s="59">
        <v>-3.3599998950958252</v>
      </c>
      <c r="AB45" s="60">
        <v>13.159999847412109</v>
      </c>
      <c r="AC45" s="59">
        <v>0.10000000149011612</v>
      </c>
      <c r="AD45" s="60">
        <v>-13.260000228881836</v>
      </c>
      <c r="AE45" s="19" t="s">
        <v>96</v>
      </c>
      <c r="AF45" s="114"/>
      <c r="AG45" s="117"/>
      <c r="AH45" s="118"/>
      <c r="AI45" s="118"/>
      <c r="AJ45" s="118"/>
      <c r="AK45" s="113"/>
      <c r="AL45" s="118"/>
      <c r="AM45" s="118"/>
      <c r="AN45" s="117"/>
      <c r="AO45" s="118"/>
      <c r="AT45" s="118"/>
      <c r="AU45" s="118"/>
      <c r="AV45" s="118"/>
      <c r="AW45" s="118"/>
      <c r="AX45" s="118"/>
      <c r="AY45" s="117"/>
      <c r="AZ45" s="118"/>
      <c r="BI45" s="117"/>
      <c r="BJ45" s="118"/>
      <c r="BK45" s="118"/>
      <c r="BL45" s="118"/>
      <c r="BM45" s="118"/>
      <c r="BN45" s="118"/>
      <c r="BO45" s="118"/>
      <c r="BP45" s="119"/>
      <c r="BX45" s="117"/>
    </row>
    <row r="46" spans="2:157" x14ac:dyDescent="0.15">
      <c r="F46" s="88">
        <v>10</v>
      </c>
      <c r="I46" s="86">
        <v>1</v>
      </c>
      <c r="Q46" s="7">
        <v>1.3300000429153442</v>
      </c>
      <c r="R46" s="86">
        <v>-6.6999998092651367</v>
      </c>
      <c r="AA46" s="59">
        <v>2.190000057220459</v>
      </c>
      <c r="AB46" s="60">
        <v>-12.970000267028809</v>
      </c>
      <c r="AC46" s="59">
        <v>-2.440000057220459</v>
      </c>
      <c r="AD46" s="60">
        <v>13.020000457763672</v>
      </c>
      <c r="AE46" s="19" t="s">
        <v>83</v>
      </c>
      <c r="AF46" s="114"/>
      <c r="AG46" s="117"/>
      <c r="AH46" s="118"/>
      <c r="AI46" s="118"/>
      <c r="AJ46" s="118"/>
      <c r="AK46" s="113"/>
      <c r="AL46" s="118"/>
      <c r="AM46" s="118"/>
      <c r="AN46" s="117"/>
      <c r="AO46" s="118"/>
      <c r="AT46" s="118"/>
      <c r="AU46" s="118"/>
      <c r="AV46" s="118"/>
      <c r="AW46" s="118"/>
      <c r="AX46" s="118"/>
      <c r="AY46" s="117"/>
      <c r="AZ46" s="118"/>
      <c r="BI46" s="117"/>
      <c r="BJ46" s="118"/>
      <c r="BK46" s="118"/>
      <c r="BL46" s="118"/>
      <c r="BM46" s="118"/>
      <c r="BN46" s="118"/>
      <c r="BO46" s="118"/>
      <c r="BP46" s="119"/>
      <c r="BX46" s="117"/>
    </row>
    <row r="47" spans="2:157" x14ac:dyDescent="0.15">
      <c r="F47" s="88">
        <v>11</v>
      </c>
      <c r="I47" s="86">
        <v>1</v>
      </c>
      <c r="Q47" s="7">
        <v>-1.5199999809265137</v>
      </c>
      <c r="R47" s="86">
        <v>8.8500003814697266</v>
      </c>
      <c r="AA47" s="59">
        <v>-3.4100000858306885</v>
      </c>
      <c r="AB47" s="60">
        <v>12.239999771118164</v>
      </c>
      <c r="AC47" s="59">
        <v>0.5899999737739563</v>
      </c>
      <c r="AD47" s="60">
        <v>-13.210000038146973</v>
      </c>
      <c r="AE47" s="19" t="s">
        <v>96</v>
      </c>
      <c r="AF47" s="114"/>
      <c r="AG47" s="117"/>
      <c r="AH47" s="118"/>
      <c r="AI47" s="118"/>
      <c r="AJ47" s="118"/>
      <c r="AK47" s="113"/>
      <c r="AL47" s="118"/>
      <c r="AM47" s="118"/>
      <c r="AN47" s="117"/>
      <c r="AO47" s="118"/>
      <c r="AT47" s="118"/>
      <c r="AU47" s="118"/>
      <c r="AV47" s="118"/>
      <c r="AW47" s="118"/>
      <c r="AX47" s="118"/>
      <c r="AY47" s="117"/>
      <c r="AZ47" s="118"/>
      <c r="BI47" s="117"/>
      <c r="BJ47" s="118"/>
      <c r="BK47" s="118"/>
      <c r="BL47" s="118"/>
      <c r="BM47" s="118"/>
      <c r="BN47" s="118"/>
      <c r="BO47" s="118"/>
      <c r="BP47" s="119"/>
      <c r="BX47" s="117"/>
    </row>
    <row r="48" spans="2:157" x14ac:dyDescent="0.15">
      <c r="F48" s="88">
        <v>12</v>
      </c>
      <c r="I48" s="86">
        <v>1</v>
      </c>
      <c r="J48" s="88">
        <v>1</v>
      </c>
      <c r="Q48" s="7">
        <v>2.9100000858306885</v>
      </c>
      <c r="R48" s="86">
        <v>-10.369999885559082</v>
      </c>
      <c r="X48" s="86" t="s">
        <v>60</v>
      </c>
      <c r="Y48" s="7">
        <v>1</v>
      </c>
      <c r="AA48" s="59">
        <v>3.8499999046325684</v>
      </c>
      <c r="AB48" s="60">
        <v>-12.920000076293945</v>
      </c>
      <c r="AC48" s="59">
        <v>-2.0999999046325684</v>
      </c>
      <c r="AD48" s="60">
        <v>12.239999771118164</v>
      </c>
      <c r="AE48" s="19" t="s">
        <v>94</v>
      </c>
      <c r="AF48" s="114">
        <v>1</v>
      </c>
      <c r="AG48" s="117"/>
      <c r="AH48" s="118"/>
      <c r="AI48" s="118"/>
      <c r="AJ48" s="118"/>
      <c r="AK48" s="113"/>
      <c r="AL48" s="118"/>
      <c r="AM48" s="118"/>
      <c r="AN48" s="117"/>
      <c r="AO48" s="118"/>
      <c r="AT48" s="118"/>
      <c r="AU48" s="118"/>
      <c r="AV48" s="118"/>
      <c r="AW48" s="118"/>
      <c r="AX48" s="118"/>
      <c r="AY48" s="117"/>
      <c r="AZ48" s="118"/>
      <c r="BI48" s="117"/>
      <c r="BJ48" s="118"/>
      <c r="BK48" s="118"/>
      <c r="BL48" s="118"/>
      <c r="BM48" s="118"/>
      <c r="BN48" s="118"/>
      <c r="BO48" s="118"/>
      <c r="BP48" s="119"/>
      <c r="BX48" s="117"/>
    </row>
    <row r="49" spans="1:157" x14ac:dyDescent="0.15">
      <c r="U49" s="7">
        <v>-4.3000001907348633</v>
      </c>
      <c r="V49" s="86">
        <v>14.670000076293945</v>
      </c>
      <c r="AG49" s="117"/>
      <c r="AH49" s="118"/>
      <c r="AI49" s="118"/>
      <c r="AJ49" s="118"/>
      <c r="AK49" s="113"/>
      <c r="AL49" s="118"/>
      <c r="AN49" s="117"/>
      <c r="AO49" s="118"/>
      <c r="AT49" s="118"/>
      <c r="AU49" s="118"/>
      <c r="AV49" s="118"/>
      <c r="AW49" s="118"/>
      <c r="AY49" s="117"/>
      <c r="AZ49" s="118"/>
      <c r="BI49" s="117"/>
      <c r="BJ49" s="118"/>
      <c r="BK49" s="118"/>
      <c r="BL49" s="118"/>
      <c r="BM49" s="118"/>
      <c r="BN49" s="118"/>
      <c r="BO49" s="118"/>
    </row>
    <row r="50" spans="1:157" s="89" customFormat="1" x14ac:dyDescent="0.15">
      <c r="B50" s="30"/>
      <c r="C50" s="16"/>
      <c r="D50" s="13" t="s">
        <v>29</v>
      </c>
      <c r="E50" s="16">
        <v>6</v>
      </c>
      <c r="F50" s="89">
        <v>1</v>
      </c>
      <c r="G50" s="16">
        <v>1</v>
      </c>
      <c r="K50" s="16">
        <v>1</v>
      </c>
      <c r="M50" s="16">
        <v>1</v>
      </c>
      <c r="O50" s="33" t="s">
        <v>91</v>
      </c>
      <c r="P50" s="16">
        <v>122</v>
      </c>
      <c r="Q50" s="32"/>
      <c r="R50" s="90"/>
      <c r="S50" s="32"/>
      <c r="T50" s="90"/>
      <c r="U50" s="32"/>
      <c r="V50" s="90"/>
      <c r="W50" s="32"/>
      <c r="X50" s="90"/>
      <c r="Y50" s="32"/>
      <c r="Z50" s="90"/>
      <c r="AA50" s="57">
        <v>-1.0199999809265137</v>
      </c>
      <c r="AB50" s="58">
        <v>12.039999961853027</v>
      </c>
      <c r="AC50" s="57">
        <v>3.3599998950958252</v>
      </c>
      <c r="AD50" s="58">
        <v>-12.819999694824219</v>
      </c>
      <c r="AE50" s="16"/>
      <c r="AF50" s="112"/>
      <c r="AG50" s="117"/>
      <c r="AH50" s="118"/>
      <c r="AI50" s="118"/>
      <c r="AJ50" s="118"/>
      <c r="AK50" s="113"/>
      <c r="AL50" s="118"/>
      <c r="AM50" s="99"/>
      <c r="AN50" s="117"/>
      <c r="AO50" s="118"/>
      <c r="AP50" s="99"/>
      <c r="AQ50" s="99"/>
      <c r="AR50" s="99"/>
      <c r="AS50" s="99"/>
      <c r="AT50" s="118"/>
      <c r="AU50" s="118"/>
      <c r="AV50" s="118"/>
      <c r="AW50" s="118"/>
      <c r="AX50" s="99"/>
      <c r="AY50" s="117"/>
      <c r="AZ50" s="118"/>
      <c r="BA50" s="99"/>
      <c r="BB50" s="99"/>
      <c r="BC50" s="99"/>
      <c r="BD50" s="99"/>
      <c r="BE50" s="84"/>
      <c r="BF50" s="84"/>
      <c r="BI50" s="117"/>
      <c r="BJ50" s="118"/>
      <c r="BK50" s="118"/>
      <c r="BL50" s="118"/>
      <c r="BM50" s="118"/>
      <c r="BN50" s="118"/>
      <c r="BO50" s="118"/>
      <c r="BP50" s="121"/>
      <c r="BX50" s="94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EX50" s="88"/>
      <c r="EY50" s="88"/>
      <c r="FA50" s="88"/>
    </row>
    <row r="51" spans="1:157" x14ac:dyDescent="0.15">
      <c r="F51" s="88">
        <v>2</v>
      </c>
      <c r="H51" s="88">
        <v>1</v>
      </c>
      <c r="Q51" s="7">
        <v>1.5199999809265137</v>
      </c>
      <c r="R51" s="86">
        <v>-4.9899997711181641</v>
      </c>
      <c r="AA51" s="59">
        <v>3.3599998950958252</v>
      </c>
      <c r="AB51" s="60">
        <v>-12.920000076293945</v>
      </c>
      <c r="AC51" s="59">
        <v>-0.73000001907348633</v>
      </c>
      <c r="AD51" s="60">
        <v>11.119999885559082</v>
      </c>
      <c r="AE51" s="19" t="s">
        <v>95</v>
      </c>
      <c r="AF51" s="114"/>
      <c r="AG51" s="117"/>
      <c r="AH51" s="118"/>
      <c r="AI51" s="118"/>
      <c r="AJ51" s="118"/>
      <c r="AK51" s="113"/>
      <c r="AL51" s="118"/>
      <c r="AM51" s="118"/>
      <c r="AN51" s="117"/>
      <c r="AO51" s="118"/>
      <c r="AT51" s="118"/>
      <c r="AU51" s="118"/>
      <c r="AV51" s="118"/>
      <c r="AW51" s="118"/>
      <c r="AX51" s="118"/>
      <c r="AY51" s="117"/>
      <c r="AZ51" s="118"/>
      <c r="BI51" s="117"/>
      <c r="BJ51" s="118"/>
      <c r="BK51" s="118"/>
      <c r="BL51" s="118"/>
      <c r="BM51" s="118"/>
      <c r="BN51" s="118"/>
      <c r="BO51" s="118"/>
      <c r="BP51" s="119"/>
      <c r="BX51" s="117"/>
    </row>
    <row r="52" spans="1:157" x14ac:dyDescent="0.15">
      <c r="F52" s="88">
        <v>3</v>
      </c>
      <c r="I52" s="88">
        <v>1</v>
      </c>
      <c r="Q52" s="7">
        <v>1.5800000429153442</v>
      </c>
      <c r="R52" s="86">
        <v>6.0100002288818359</v>
      </c>
      <c r="AA52" s="59">
        <v>0.38999998569488525</v>
      </c>
      <c r="AB52" s="60">
        <v>11.75</v>
      </c>
      <c r="AC52" s="59">
        <v>0.49000000953674316</v>
      </c>
      <c r="AD52" s="60">
        <v>-12.869999885559082</v>
      </c>
      <c r="AE52" s="19" t="s">
        <v>81</v>
      </c>
      <c r="AF52" s="114"/>
      <c r="AG52" s="117"/>
      <c r="AH52" s="118"/>
      <c r="AI52" s="118"/>
      <c r="AJ52" s="118"/>
      <c r="AK52" s="113"/>
      <c r="AL52" s="118"/>
      <c r="AM52" s="118"/>
      <c r="AN52" s="117"/>
      <c r="AO52" s="118"/>
      <c r="AT52" s="118"/>
      <c r="AU52" s="118"/>
      <c r="AV52" s="118"/>
      <c r="AW52" s="118"/>
      <c r="AX52" s="118"/>
      <c r="AY52" s="117"/>
      <c r="AZ52" s="118"/>
      <c r="BI52" s="117"/>
      <c r="BJ52" s="118"/>
      <c r="BK52" s="118"/>
      <c r="BL52" s="118"/>
      <c r="BM52" s="118"/>
      <c r="BN52" s="118"/>
      <c r="BO52" s="118"/>
      <c r="BP52" s="119"/>
      <c r="BX52" s="117"/>
    </row>
    <row r="53" spans="1:157" x14ac:dyDescent="0.15">
      <c r="B53" s="26"/>
      <c r="C53" s="22"/>
      <c r="D53" s="12"/>
      <c r="F53" s="88">
        <v>4</v>
      </c>
      <c r="I53" s="88">
        <v>1</v>
      </c>
      <c r="J53" s="88">
        <v>1</v>
      </c>
      <c r="Q53" s="7">
        <v>-2.2799999713897705</v>
      </c>
      <c r="R53" s="86">
        <v>-6.6999998092651367</v>
      </c>
      <c r="X53" s="86" t="s">
        <v>61</v>
      </c>
      <c r="Y53" s="7">
        <v>1</v>
      </c>
      <c r="AA53" s="59">
        <v>-3.4100000858306885</v>
      </c>
      <c r="AB53" s="60">
        <v>-13.020000457763672</v>
      </c>
      <c r="AC53" s="59">
        <v>0.34000000357627869</v>
      </c>
      <c r="AD53" s="60">
        <v>11.699999809265137</v>
      </c>
      <c r="AE53" s="19" t="s">
        <v>97</v>
      </c>
      <c r="AF53" s="114">
        <v>1</v>
      </c>
      <c r="AG53" s="117"/>
      <c r="AH53" s="118"/>
      <c r="AI53" s="118"/>
      <c r="AJ53" s="118"/>
      <c r="AK53" s="113"/>
      <c r="AL53" s="118"/>
      <c r="AM53" s="118"/>
      <c r="AN53" s="117"/>
      <c r="AO53" s="118"/>
      <c r="AT53" s="118"/>
      <c r="AU53" s="118"/>
      <c r="AV53" s="118"/>
      <c r="AW53" s="118"/>
      <c r="AX53" s="118"/>
      <c r="AY53" s="117"/>
      <c r="AZ53" s="118"/>
      <c r="BI53" s="117"/>
      <c r="BJ53" s="118"/>
      <c r="BK53" s="118"/>
      <c r="BL53" s="118"/>
      <c r="BM53" s="118"/>
      <c r="BN53" s="118"/>
      <c r="BO53" s="118"/>
      <c r="BP53" s="119"/>
      <c r="BX53" s="117"/>
    </row>
    <row r="54" spans="1:157" s="89" customFormat="1" x14ac:dyDescent="0.15">
      <c r="A54" s="15">
        <v>0.18655092592592593</v>
      </c>
      <c r="B54" s="30"/>
      <c r="C54" s="24" t="s">
        <v>34</v>
      </c>
      <c r="D54" s="13" t="s">
        <v>11</v>
      </c>
      <c r="E54" s="16">
        <v>7</v>
      </c>
      <c r="F54" s="90">
        <v>1</v>
      </c>
      <c r="G54" s="16">
        <v>1</v>
      </c>
      <c r="J54" s="90">
        <v>1</v>
      </c>
      <c r="K54" s="16"/>
      <c r="L54" s="89">
        <v>1</v>
      </c>
      <c r="M54" s="16">
        <v>1</v>
      </c>
      <c r="O54" s="32" t="s">
        <v>87</v>
      </c>
      <c r="P54" s="16">
        <v>125</v>
      </c>
      <c r="Q54" s="32"/>
      <c r="R54" s="90"/>
      <c r="S54" s="32"/>
      <c r="T54" s="90"/>
      <c r="U54" s="32"/>
      <c r="V54" s="90"/>
      <c r="W54" s="32"/>
      <c r="X54" s="90" t="s">
        <v>57</v>
      </c>
      <c r="Y54" s="32"/>
      <c r="Z54" s="90">
        <v>1</v>
      </c>
      <c r="AA54" s="57">
        <v>1.2200000286102295</v>
      </c>
      <c r="AB54" s="58">
        <v>12.090000152587891</v>
      </c>
      <c r="AC54" s="57">
        <v>-3.3599998950958252</v>
      </c>
      <c r="AD54" s="58">
        <v>-13.069999694824219</v>
      </c>
      <c r="AE54" s="20"/>
      <c r="AF54" s="114">
        <v>1</v>
      </c>
      <c r="AG54" s="117"/>
      <c r="AH54" s="136"/>
      <c r="AI54" s="136"/>
      <c r="AJ54" s="136"/>
      <c r="AK54" s="113"/>
      <c r="AL54" s="118"/>
      <c r="AM54" s="118"/>
      <c r="AN54" s="117"/>
      <c r="AO54" s="118"/>
      <c r="AP54" s="99"/>
      <c r="AQ54" s="99"/>
      <c r="AR54" s="99"/>
      <c r="AS54" s="99"/>
      <c r="AT54" s="118"/>
      <c r="AU54" s="118"/>
      <c r="AV54" s="118"/>
      <c r="AW54" s="118"/>
      <c r="AX54" s="118"/>
      <c r="AY54" s="117"/>
      <c r="AZ54" s="118"/>
      <c r="BA54" s="99"/>
      <c r="BB54" s="99"/>
      <c r="BC54" s="99"/>
      <c r="BD54" s="99"/>
      <c r="BE54" s="84"/>
      <c r="BF54" s="84"/>
      <c r="BI54" s="117"/>
      <c r="BJ54" s="118"/>
      <c r="BK54" s="118"/>
      <c r="BL54" s="118"/>
      <c r="BM54" s="118"/>
      <c r="BN54" s="118"/>
      <c r="BO54" s="118"/>
      <c r="BP54" s="122"/>
      <c r="BX54" s="120"/>
      <c r="CE54" s="95"/>
      <c r="CF54" s="95"/>
      <c r="CG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EX54" s="88"/>
      <c r="EY54" s="88"/>
      <c r="FA54" s="88"/>
    </row>
    <row r="55" spans="1:157" x14ac:dyDescent="0.15">
      <c r="Q55" s="7">
        <v>0</v>
      </c>
      <c r="R55" s="86">
        <v>-4.429999828338623</v>
      </c>
      <c r="AG55" s="117"/>
      <c r="AH55" s="118"/>
      <c r="AI55" s="118"/>
      <c r="AJ55" s="118"/>
      <c r="AK55" s="113"/>
      <c r="AL55" s="118"/>
      <c r="AN55" s="117"/>
      <c r="AO55" s="118"/>
      <c r="AT55" s="118"/>
      <c r="AU55" s="118"/>
      <c r="AV55" s="118"/>
      <c r="AW55" s="118"/>
      <c r="AY55" s="117"/>
      <c r="AZ55" s="118"/>
      <c r="BI55" s="117"/>
      <c r="BJ55" s="118"/>
      <c r="BK55" s="118"/>
      <c r="BL55" s="118"/>
      <c r="BM55" s="118"/>
      <c r="BN55" s="118"/>
      <c r="BO55" s="118"/>
    </row>
    <row r="56" spans="1:157" s="89" customFormat="1" x14ac:dyDescent="0.15">
      <c r="B56" s="30"/>
      <c r="C56" s="16"/>
      <c r="D56" s="13" t="s">
        <v>12</v>
      </c>
      <c r="E56" s="16">
        <v>8</v>
      </c>
      <c r="F56" s="89">
        <v>1</v>
      </c>
      <c r="G56" s="16">
        <v>1</v>
      </c>
      <c r="K56" s="16"/>
      <c r="L56" s="89">
        <v>1</v>
      </c>
      <c r="M56" s="16">
        <v>1</v>
      </c>
      <c r="O56" s="33" t="s">
        <v>87</v>
      </c>
      <c r="P56" s="16">
        <v>114</v>
      </c>
      <c r="Q56" s="32"/>
      <c r="R56" s="90"/>
      <c r="S56" s="32"/>
      <c r="T56" s="90"/>
      <c r="U56" s="32"/>
      <c r="V56" s="90"/>
      <c r="W56" s="32"/>
      <c r="X56" s="90"/>
      <c r="Y56" s="32"/>
      <c r="Z56" s="90"/>
      <c r="AA56" s="57">
        <v>-0.98000001907348633</v>
      </c>
      <c r="AB56" s="58">
        <v>12.039999961853027</v>
      </c>
      <c r="AC56" s="57">
        <v>3.119999885559082</v>
      </c>
      <c r="AD56" s="58">
        <v>-13.069999694824219</v>
      </c>
      <c r="AE56" s="16"/>
      <c r="AF56" s="112"/>
      <c r="AG56" s="117"/>
      <c r="AH56" s="118"/>
      <c r="AI56" s="118"/>
      <c r="AJ56" s="118"/>
      <c r="AK56" s="113"/>
      <c r="AL56" s="118"/>
      <c r="AM56" s="99"/>
      <c r="AN56" s="117"/>
      <c r="AO56" s="118"/>
      <c r="AP56" s="99"/>
      <c r="AQ56" s="99"/>
      <c r="AR56" s="99"/>
      <c r="AS56" s="99"/>
      <c r="AT56" s="118"/>
      <c r="AU56" s="118"/>
      <c r="AV56" s="118"/>
      <c r="AW56" s="118"/>
      <c r="AX56" s="99"/>
      <c r="AY56" s="117"/>
      <c r="AZ56" s="118"/>
      <c r="BA56" s="99"/>
      <c r="BB56" s="99"/>
      <c r="BC56" s="99"/>
      <c r="BD56" s="99"/>
      <c r="BE56" s="84"/>
      <c r="BF56" s="84"/>
      <c r="BI56" s="117"/>
      <c r="BJ56" s="118"/>
      <c r="BK56" s="118"/>
      <c r="BL56" s="118"/>
      <c r="BM56" s="118"/>
      <c r="BN56" s="118"/>
      <c r="BO56" s="118"/>
      <c r="BP56" s="121"/>
      <c r="BX56" s="94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95"/>
      <c r="CP56" s="95"/>
      <c r="CQ56" s="95"/>
      <c r="EX56" s="88"/>
      <c r="EY56" s="88"/>
      <c r="FA56" s="88"/>
    </row>
    <row r="57" spans="1:157" x14ac:dyDescent="0.15">
      <c r="F57" s="88">
        <v>2</v>
      </c>
      <c r="H57" s="88">
        <v>1</v>
      </c>
      <c r="Q57" s="7">
        <v>0.25</v>
      </c>
      <c r="R57" s="86">
        <v>-4.4899997711181641</v>
      </c>
      <c r="AA57" s="59">
        <v>1.1699999570846558</v>
      </c>
      <c r="AB57" s="60">
        <v>-13.260000228881836</v>
      </c>
      <c r="AC57" s="59">
        <v>-0.87999999523162842</v>
      </c>
      <c r="AD57" s="60">
        <v>9.2100000381469727</v>
      </c>
      <c r="AE57" s="19" t="s">
        <v>97</v>
      </c>
      <c r="AF57" s="114"/>
      <c r="AG57" s="117"/>
      <c r="AH57" s="118"/>
      <c r="AI57" s="118"/>
      <c r="AJ57" s="118"/>
      <c r="AK57" s="113"/>
      <c r="AL57" s="118"/>
      <c r="AM57" s="118"/>
      <c r="AN57" s="117"/>
      <c r="AO57" s="118"/>
      <c r="AT57" s="118"/>
      <c r="AU57" s="118"/>
      <c r="AV57" s="118"/>
      <c r="AW57" s="118"/>
      <c r="AX57" s="118"/>
      <c r="AY57" s="117"/>
      <c r="AZ57" s="118"/>
      <c r="BI57" s="117"/>
      <c r="BJ57" s="118"/>
      <c r="BK57" s="118"/>
      <c r="BL57" s="118"/>
      <c r="BM57" s="118"/>
      <c r="BN57" s="118"/>
      <c r="BO57" s="118"/>
      <c r="BP57" s="119"/>
      <c r="BX57" s="117"/>
    </row>
    <row r="58" spans="1:157" x14ac:dyDescent="0.15">
      <c r="F58" s="88">
        <v>3</v>
      </c>
      <c r="I58" s="88">
        <v>1</v>
      </c>
      <c r="Q58" s="7">
        <v>-2</v>
      </c>
      <c r="R58" s="86">
        <v>3.0699999332427979</v>
      </c>
      <c r="AA58" s="59">
        <v>-2</v>
      </c>
      <c r="AB58" s="60">
        <v>3.0699999332427979</v>
      </c>
      <c r="AC58" s="59">
        <v>0</v>
      </c>
      <c r="AD58" s="60">
        <v>-13.260000228881836</v>
      </c>
      <c r="AE58" s="19" t="s">
        <v>89</v>
      </c>
      <c r="AF58" s="114"/>
      <c r="AG58" s="117"/>
      <c r="AH58" s="118"/>
      <c r="AI58" s="118"/>
      <c r="AJ58" s="118"/>
      <c r="AK58" s="113"/>
      <c r="AL58" s="118"/>
      <c r="AM58" s="118"/>
      <c r="AN58" s="117"/>
      <c r="AO58" s="118"/>
      <c r="AT58" s="118"/>
      <c r="AU58" s="118"/>
      <c r="AV58" s="118"/>
      <c r="AW58" s="118"/>
      <c r="AX58" s="118"/>
      <c r="AY58" s="117"/>
      <c r="AZ58" s="118"/>
      <c r="BI58" s="117"/>
      <c r="BJ58" s="118"/>
      <c r="BK58" s="118"/>
      <c r="BL58" s="118"/>
      <c r="BM58" s="118"/>
      <c r="BN58" s="118"/>
      <c r="BO58" s="118"/>
      <c r="BP58" s="119"/>
      <c r="BX58" s="117"/>
    </row>
    <row r="59" spans="1:157" x14ac:dyDescent="0.15">
      <c r="F59" s="86">
        <v>4</v>
      </c>
      <c r="I59" s="88">
        <v>1</v>
      </c>
      <c r="Q59" s="7">
        <v>-2.2799999713897705</v>
      </c>
      <c r="R59" s="86">
        <v>-9.3599996566772461</v>
      </c>
      <c r="AA59" s="59">
        <v>-0.34000000357627869</v>
      </c>
      <c r="AB59" s="60">
        <v>-13.020000457763672</v>
      </c>
      <c r="AC59" s="59">
        <v>-1.4099999666213989</v>
      </c>
      <c r="AD59" s="60">
        <v>1.559999942779541</v>
      </c>
      <c r="AE59" s="19" t="s">
        <v>98</v>
      </c>
      <c r="AF59" s="114"/>
      <c r="AG59" s="117"/>
      <c r="AH59" s="118"/>
      <c r="AI59" s="118"/>
      <c r="AJ59" s="118"/>
      <c r="AK59" s="113"/>
      <c r="AL59" s="118"/>
      <c r="AM59" s="118"/>
      <c r="AN59" s="117"/>
      <c r="AO59" s="118"/>
      <c r="AT59" s="118"/>
      <c r="AU59" s="118"/>
      <c r="AV59" s="118"/>
      <c r="AW59" s="118"/>
      <c r="AX59" s="118"/>
      <c r="AY59" s="117"/>
      <c r="AZ59" s="118"/>
      <c r="BI59" s="117"/>
      <c r="BJ59" s="118"/>
      <c r="BK59" s="118"/>
      <c r="BL59" s="118"/>
      <c r="BM59" s="118"/>
      <c r="BN59" s="118"/>
      <c r="BO59" s="118"/>
      <c r="BP59" s="119"/>
      <c r="BX59" s="117"/>
    </row>
    <row r="60" spans="1:157" ht="14.25" thickBot="1" x14ac:dyDescent="0.2">
      <c r="F60" s="86">
        <v>5</v>
      </c>
      <c r="I60" s="88">
        <v>1</v>
      </c>
      <c r="J60" s="88">
        <v>1</v>
      </c>
      <c r="Q60" s="7">
        <v>-1.6599999666213989</v>
      </c>
      <c r="R60" s="86">
        <v>1.0700000524520874</v>
      </c>
      <c r="X60" s="86" t="s">
        <v>85</v>
      </c>
      <c r="Z60" s="86">
        <v>1</v>
      </c>
      <c r="AA60" s="59">
        <v>-1.6599999666213989</v>
      </c>
      <c r="AB60" s="60">
        <v>1.0700000524520874</v>
      </c>
      <c r="AC60" s="59">
        <v>-0.49000000953674316</v>
      </c>
      <c r="AD60" s="60">
        <v>-13.069999694824219</v>
      </c>
      <c r="AE60" s="19" t="s">
        <v>99</v>
      </c>
      <c r="AG60" s="117"/>
      <c r="AH60" s="118"/>
      <c r="AI60" s="118"/>
      <c r="AJ60" s="118"/>
      <c r="AK60" s="113"/>
      <c r="AL60" s="118"/>
      <c r="AM60" s="118"/>
      <c r="AN60" s="117"/>
      <c r="AO60" s="118"/>
      <c r="AT60" s="118"/>
      <c r="AU60" s="118"/>
      <c r="AV60" s="118"/>
      <c r="AW60" s="118"/>
      <c r="AX60" s="118"/>
      <c r="AY60" s="117"/>
      <c r="AZ60" s="118"/>
      <c r="BI60" s="117"/>
      <c r="BJ60" s="118"/>
      <c r="BK60" s="118"/>
      <c r="BO60" s="118"/>
      <c r="BP60" s="119"/>
      <c r="BX60" s="117"/>
    </row>
    <row r="61" spans="1:157" ht="14.25" thickBot="1" x14ac:dyDescent="0.2">
      <c r="S61" s="7">
        <v>2.2799999713897705</v>
      </c>
      <c r="T61" s="86">
        <v>-8</v>
      </c>
      <c r="AA61" s="150">
        <v>4</v>
      </c>
      <c r="AB61" s="151">
        <v>-11</v>
      </c>
      <c r="AF61" s="141">
        <v>1</v>
      </c>
      <c r="AG61" s="117"/>
      <c r="AH61" s="118"/>
      <c r="AI61" s="118"/>
      <c r="AJ61" s="118"/>
      <c r="AK61" s="113"/>
      <c r="AL61" s="118"/>
      <c r="AN61" s="117"/>
      <c r="AO61" s="118"/>
      <c r="AT61" s="118"/>
      <c r="AU61" s="118"/>
      <c r="AV61" s="118"/>
      <c r="AW61" s="118"/>
      <c r="AY61" s="152"/>
      <c r="AZ61" s="153"/>
      <c r="BA61" s="154"/>
      <c r="BB61" s="154"/>
      <c r="BC61" s="154"/>
      <c r="BD61" s="154"/>
      <c r="BE61" s="155"/>
      <c r="BF61" s="156"/>
      <c r="BI61" s="117"/>
      <c r="BJ61" s="118"/>
      <c r="BK61" s="118"/>
      <c r="BL61" s="118"/>
      <c r="BM61" s="118"/>
      <c r="BN61" s="118"/>
      <c r="BO61" s="118"/>
    </row>
    <row r="62" spans="1:157" s="89" customFormat="1" x14ac:dyDescent="0.15">
      <c r="B62" s="30"/>
      <c r="C62" s="16"/>
      <c r="D62" s="13" t="s">
        <v>13</v>
      </c>
      <c r="E62" s="16">
        <v>9</v>
      </c>
      <c r="F62" s="90">
        <v>1</v>
      </c>
      <c r="G62" s="16">
        <v>1</v>
      </c>
      <c r="K62" s="16"/>
      <c r="L62" s="89">
        <v>1</v>
      </c>
      <c r="M62" s="16"/>
      <c r="N62" s="89">
        <v>1</v>
      </c>
      <c r="O62" s="33" t="s">
        <v>91</v>
      </c>
      <c r="P62" s="16">
        <v>91</v>
      </c>
      <c r="Q62" s="32"/>
      <c r="R62" s="90"/>
      <c r="S62" s="32"/>
      <c r="T62" s="90"/>
      <c r="U62" s="32"/>
      <c r="V62" s="90"/>
      <c r="W62" s="32"/>
      <c r="X62" s="90"/>
      <c r="Y62" s="32"/>
      <c r="Z62" s="90"/>
      <c r="AA62" s="57">
        <v>1.0700000524520874</v>
      </c>
      <c r="AB62" s="58">
        <v>11.989999771118164</v>
      </c>
      <c r="AC62" s="57">
        <v>-3.6600000858306885</v>
      </c>
      <c r="AD62" s="58">
        <v>-12.090000152587891</v>
      </c>
      <c r="AE62" s="16"/>
      <c r="AG62" s="117"/>
      <c r="AH62" s="118"/>
      <c r="AI62" s="118"/>
      <c r="AJ62" s="118"/>
      <c r="AK62" s="113"/>
      <c r="AL62" s="118"/>
      <c r="AM62" s="99"/>
      <c r="AN62" s="117"/>
      <c r="AO62" s="118"/>
      <c r="AP62" s="99"/>
      <c r="AQ62" s="99"/>
      <c r="AR62" s="99"/>
      <c r="AS62" s="99"/>
      <c r="AT62" s="118"/>
      <c r="AU62" s="118"/>
      <c r="AV62" s="118"/>
      <c r="AW62" s="118"/>
      <c r="AX62" s="99"/>
      <c r="AY62" s="117"/>
      <c r="AZ62" s="118"/>
      <c r="BA62" s="99"/>
      <c r="BB62" s="99"/>
      <c r="BC62" s="99"/>
      <c r="BD62" s="99"/>
      <c r="BE62" s="84"/>
      <c r="BF62" s="84"/>
      <c r="BI62" s="117"/>
      <c r="BJ62" s="118"/>
      <c r="BK62" s="118"/>
      <c r="BL62" s="118"/>
      <c r="BM62" s="118"/>
      <c r="BN62" s="118"/>
      <c r="BO62" s="118"/>
      <c r="BP62" s="121"/>
      <c r="BX62" s="94"/>
      <c r="CE62" s="95"/>
      <c r="CF62" s="95"/>
      <c r="CG62" s="95"/>
      <c r="CH62" s="95"/>
      <c r="CI62" s="95"/>
      <c r="CJ62" s="95"/>
      <c r="CK62" s="95"/>
      <c r="CL62" s="95"/>
      <c r="CM62" s="95"/>
      <c r="CN62" s="95"/>
      <c r="CO62" s="95"/>
      <c r="CP62" s="95"/>
      <c r="CQ62" s="95"/>
      <c r="EX62" s="88"/>
      <c r="EY62" s="88"/>
      <c r="FA62" s="88"/>
    </row>
    <row r="63" spans="1:157" x14ac:dyDescent="0.15">
      <c r="F63" s="86">
        <v>2</v>
      </c>
      <c r="H63" s="88">
        <v>1</v>
      </c>
      <c r="Q63" s="7">
        <v>-1.5800000429153442</v>
      </c>
      <c r="R63" s="86">
        <v>-5.059999942779541</v>
      </c>
      <c r="AA63" s="59">
        <v>-3.75</v>
      </c>
      <c r="AB63" s="60">
        <v>-12.140000343322754</v>
      </c>
      <c r="AC63" s="59">
        <v>0.23999999463558197</v>
      </c>
      <c r="AD63" s="60">
        <v>11.510000228881836</v>
      </c>
      <c r="AE63" s="19" t="s">
        <v>88</v>
      </c>
      <c r="AF63" s="111">
        <v>1</v>
      </c>
      <c r="AG63" s="117"/>
      <c r="AH63" s="118"/>
      <c r="AI63" s="118"/>
      <c r="AJ63" s="118"/>
      <c r="AK63" s="113"/>
      <c r="AL63" s="118"/>
      <c r="AM63" s="118"/>
      <c r="AN63" s="117"/>
      <c r="AO63" s="118"/>
      <c r="AT63" s="118"/>
      <c r="AU63" s="118"/>
      <c r="AV63" s="118"/>
      <c r="AW63" s="118"/>
      <c r="AX63" s="118"/>
      <c r="AY63" s="117"/>
      <c r="AZ63" s="118"/>
      <c r="BI63" s="117"/>
      <c r="BJ63" s="118"/>
      <c r="BK63" s="118"/>
      <c r="BL63" s="118"/>
      <c r="BM63" s="118"/>
      <c r="BN63" s="118"/>
      <c r="BO63" s="118"/>
      <c r="BP63" s="119"/>
      <c r="BX63" s="117"/>
    </row>
    <row r="64" spans="1:157" x14ac:dyDescent="0.15">
      <c r="F64" s="86">
        <v>3</v>
      </c>
      <c r="I64" s="88">
        <v>1</v>
      </c>
      <c r="Q64" s="7">
        <v>1.0700000524520874</v>
      </c>
      <c r="R64" s="86">
        <v>7.9699997901916504</v>
      </c>
      <c r="AA64" s="59">
        <v>0.93000000715255737</v>
      </c>
      <c r="AB64" s="60">
        <v>11.560000419616699</v>
      </c>
      <c r="AC64" s="59">
        <v>-2.190000057220459</v>
      </c>
      <c r="AD64" s="60">
        <v>-11.989999771118164</v>
      </c>
      <c r="AE64" s="19" t="s">
        <v>82</v>
      </c>
      <c r="AF64" s="114"/>
      <c r="AG64" s="117"/>
      <c r="AH64" s="118"/>
      <c r="AI64" s="118"/>
      <c r="AJ64" s="118"/>
      <c r="AK64" s="113"/>
      <c r="AL64" s="118"/>
      <c r="AM64" s="118"/>
      <c r="AN64" s="117"/>
      <c r="AO64" s="118"/>
      <c r="AT64" s="118"/>
      <c r="AU64" s="118"/>
      <c r="AV64" s="118"/>
      <c r="AW64" s="118"/>
      <c r="AX64" s="118"/>
      <c r="AY64" s="117"/>
      <c r="AZ64" s="118"/>
      <c r="BI64" s="117"/>
      <c r="BJ64" s="118"/>
      <c r="BK64" s="118"/>
      <c r="BL64" s="118"/>
      <c r="BM64" s="118"/>
      <c r="BN64" s="118"/>
      <c r="BO64" s="118"/>
      <c r="BP64" s="119"/>
      <c r="BX64" s="117"/>
    </row>
    <row r="65" spans="2:157" x14ac:dyDescent="0.15">
      <c r="F65" s="86">
        <v>4</v>
      </c>
      <c r="I65" s="88">
        <v>1</v>
      </c>
      <c r="J65" s="88">
        <v>1</v>
      </c>
      <c r="Q65" s="7">
        <v>2.5299999713897705</v>
      </c>
      <c r="R65" s="86">
        <v>-11.510000228881836</v>
      </c>
      <c r="W65" s="7" t="s">
        <v>85</v>
      </c>
      <c r="Y65" s="7">
        <v>1</v>
      </c>
      <c r="AA65" s="59">
        <v>2.0499999523162842</v>
      </c>
      <c r="AB65" s="60">
        <v>-13.119999885559082</v>
      </c>
      <c r="AC65" s="59">
        <v>0.62999999523162842</v>
      </c>
      <c r="AD65" s="60">
        <v>7.070000171661377</v>
      </c>
      <c r="AE65" s="19" t="s">
        <v>84</v>
      </c>
      <c r="AF65" s="114"/>
      <c r="AG65" s="117"/>
      <c r="AH65" s="118"/>
      <c r="AI65" s="118"/>
      <c r="AJ65" s="118"/>
      <c r="AK65" s="113"/>
      <c r="AL65" s="118"/>
      <c r="AM65" s="118"/>
      <c r="AN65" s="117"/>
      <c r="AO65" s="118"/>
      <c r="AT65" s="118"/>
      <c r="AU65" s="118"/>
      <c r="AV65" s="118"/>
      <c r="AW65" s="118"/>
      <c r="AX65" s="118"/>
      <c r="AY65" s="117"/>
      <c r="AZ65" s="118"/>
      <c r="BI65" s="117"/>
      <c r="BJ65" s="118"/>
      <c r="BK65" s="118"/>
      <c r="BO65" s="118"/>
      <c r="BP65" s="119"/>
      <c r="BX65" s="117"/>
    </row>
    <row r="66" spans="2:157" x14ac:dyDescent="0.15">
      <c r="S66" s="7">
        <v>3.4100000858306885</v>
      </c>
      <c r="T66" s="86">
        <v>10.810000419616699</v>
      </c>
      <c r="AG66" s="117"/>
      <c r="AH66" s="118"/>
      <c r="AI66" s="118"/>
      <c r="AJ66" s="118"/>
      <c r="AK66" s="113"/>
      <c r="AL66" s="118"/>
      <c r="AN66" s="117"/>
      <c r="AO66" s="118"/>
      <c r="AT66" s="118"/>
      <c r="AU66" s="118"/>
      <c r="AV66" s="118"/>
      <c r="AW66" s="118"/>
      <c r="AY66" s="117"/>
      <c r="AZ66" s="118"/>
      <c r="BI66" s="117"/>
      <c r="BJ66" s="118"/>
      <c r="BK66" s="118"/>
      <c r="BL66" s="118"/>
      <c r="BM66" s="118"/>
      <c r="BN66" s="118"/>
      <c r="BO66" s="118"/>
    </row>
    <row r="67" spans="2:157" s="89" customFormat="1" x14ac:dyDescent="0.15">
      <c r="B67" s="30"/>
      <c r="C67" s="16"/>
      <c r="D67" s="13" t="s">
        <v>23</v>
      </c>
      <c r="E67" s="16">
        <v>10</v>
      </c>
      <c r="F67" s="90">
        <v>1</v>
      </c>
      <c r="G67" s="16">
        <v>1</v>
      </c>
      <c r="J67" s="89">
        <v>1</v>
      </c>
      <c r="K67" s="16"/>
      <c r="L67" s="89">
        <v>1</v>
      </c>
      <c r="M67" s="16">
        <v>1</v>
      </c>
      <c r="O67" s="32" t="s">
        <v>87</v>
      </c>
      <c r="P67" s="16">
        <v>116</v>
      </c>
      <c r="Q67" s="32"/>
      <c r="R67" s="90"/>
      <c r="S67" s="32"/>
      <c r="T67" s="90"/>
      <c r="U67" s="32"/>
      <c r="V67" s="90"/>
      <c r="W67" s="32"/>
      <c r="X67" s="90" t="s">
        <v>57</v>
      </c>
      <c r="Y67" s="32"/>
      <c r="Z67" s="90">
        <v>1</v>
      </c>
      <c r="AA67" s="57">
        <v>-1.0700000524520874</v>
      </c>
      <c r="AB67" s="58">
        <v>11.989999771118164</v>
      </c>
      <c r="AC67" s="57">
        <v>3.1700000762939453</v>
      </c>
      <c r="AD67" s="58">
        <v>-13.069999694824219</v>
      </c>
      <c r="AE67" s="20"/>
      <c r="AF67" s="114">
        <v>1</v>
      </c>
      <c r="AG67" s="117"/>
      <c r="AH67" s="124"/>
      <c r="AI67" s="124"/>
      <c r="AJ67" s="124"/>
      <c r="AK67" s="113"/>
      <c r="AL67" s="118"/>
      <c r="AM67" s="118"/>
      <c r="AN67" s="117"/>
      <c r="AO67" s="118"/>
      <c r="AP67" s="99"/>
      <c r="AQ67" s="99"/>
      <c r="AR67" s="99"/>
      <c r="AS67" s="99"/>
      <c r="AT67" s="118"/>
      <c r="AU67" s="118"/>
      <c r="AV67" s="118"/>
      <c r="AW67" s="118"/>
      <c r="AX67" s="118"/>
      <c r="AY67" s="117"/>
      <c r="AZ67" s="118"/>
      <c r="BA67" s="99"/>
      <c r="BB67" s="99"/>
      <c r="BC67" s="99"/>
      <c r="BD67" s="99"/>
      <c r="BE67" s="84"/>
      <c r="BF67" s="84"/>
      <c r="BI67" s="117"/>
      <c r="BJ67" s="118"/>
      <c r="BK67" s="118"/>
      <c r="BL67" s="118"/>
      <c r="BM67" s="118"/>
      <c r="BN67" s="118"/>
      <c r="BO67" s="118"/>
      <c r="BP67" s="122"/>
      <c r="BX67" s="120"/>
      <c r="CE67" s="95"/>
      <c r="CF67" s="95"/>
      <c r="CG67" s="95"/>
      <c r="CH67" s="95"/>
      <c r="CI67" s="95"/>
      <c r="CJ67" s="95"/>
      <c r="CK67" s="95"/>
      <c r="CL67" s="95"/>
      <c r="CM67" s="95"/>
      <c r="CN67" s="95"/>
      <c r="CO67" s="95"/>
      <c r="CP67" s="95"/>
      <c r="CQ67" s="95"/>
      <c r="EX67" s="88"/>
      <c r="EY67" s="88"/>
      <c r="FA67" s="88"/>
    </row>
    <row r="68" spans="2:157" x14ac:dyDescent="0.15">
      <c r="Q68" s="7">
        <v>0</v>
      </c>
      <c r="R68" s="86">
        <v>-5.059999942779541</v>
      </c>
      <c r="AG68" s="117"/>
      <c r="AH68" s="118"/>
      <c r="AI68" s="118"/>
      <c r="AJ68" s="118"/>
      <c r="AK68" s="113"/>
      <c r="AL68" s="118"/>
      <c r="AN68" s="117"/>
      <c r="AO68" s="118"/>
      <c r="AT68" s="118"/>
      <c r="AU68" s="118"/>
      <c r="AV68" s="118"/>
      <c r="AW68" s="118"/>
      <c r="AY68" s="117"/>
      <c r="AZ68" s="118"/>
      <c r="BI68" s="117"/>
      <c r="BJ68" s="118"/>
      <c r="BK68" s="118"/>
      <c r="BL68" s="118"/>
      <c r="BM68" s="118"/>
      <c r="BN68" s="118"/>
      <c r="BO68" s="118"/>
    </row>
    <row r="69" spans="2:157" s="89" customFormat="1" x14ac:dyDescent="0.15">
      <c r="B69" s="30"/>
      <c r="C69" s="16"/>
      <c r="D69" s="13" t="s">
        <v>15</v>
      </c>
      <c r="E69" s="16">
        <v>11</v>
      </c>
      <c r="F69" s="89">
        <v>1</v>
      </c>
      <c r="G69" s="16">
        <v>1</v>
      </c>
      <c r="J69" s="89">
        <v>1</v>
      </c>
      <c r="K69" s="16"/>
      <c r="L69" s="89">
        <v>1</v>
      </c>
      <c r="M69" s="16">
        <v>1</v>
      </c>
      <c r="O69" s="32" t="s">
        <v>87</v>
      </c>
      <c r="P69" s="16">
        <v>128</v>
      </c>
      <c r="Q69" s="32"/>
      <c r="R69" s="90"/>
      <c r="S69" s="32"/>
      <c r="T69" s="90"/>
      <c r="U69" s="32"/>
      <c r="V69" s="90"/>
      <c r="W69" s="32"/>
      <c r="X69" s="90" t="s">
        <v>57</v>
      </c>
      <c r="Y69" s="32"/>
      <c r="Z69" s="90">
        <v>1</v>
      </c>
      <c r="AA69" s="57">
        <v>1.0199999809265137</v>
      </c>
      <c r="AB69" s="58">
        <v>11.989999771118164</v>
      </c>
      <c r="AC69" s="57">
        <v>-3.3599998950958252</v>
      </c>
      <c r="AD69" s="58">
        <v>-12.970000267028809</v>
      </c>
      <c r="AE69" s="20"/>
      <c r="AF69" s="114">
        <v>1</v>
      </c>
      <c r="AG69" s="117"/>
      <c r="AH69" s="124"/>
      <c r="AI69" s="124"/>
      <c r="AJ69" s="124"/>
      <c r="AK69" s="113"/>
      <c r="AL69" s="118"/>
      <c r="AM69" s="118"/>
      <c r="AN69" s="117"/>
      <c r="AO69" s="118"/>
      <c r="AP69" s="99"/>
      <c r="AQ69" s="99"/>
      <c r="AR69" s="99"/>
      <c r="AS69" s="99"/>
      <c r="AT69" s="118"/>
      <c r="AU69" s="118"/>
      <c r="AV69" s="118"/>
      <c r="AW69" s="118"/>
      <c r="AX69" s="118"/>
      <c r="AY69" s="117"/>
      <c r="AZ69" s="118"/>
      <c r="BA69" s="99"/>
      <c r="BB69" s="99"/>
      <c r="BC69" s="99"/>
      <c r="BD69" s="99"/>
      <c r="BE69" s="84"/>
      <c r="BF69" s="84"/>
      <c r="BI69" s="117"/>
      <c r="BJ69" s="118"/>
      <c r="BK69" s="118"/>
      <c r="BL69" s="118"/>
      <c r="BM69" s="118"/>
      <c r="BN69" s="118"/>
      <c r="BO69" s="118"/>
      <c r="BP69" s="122"/>
      <c r="BX69" s="120"/>
      <c r="CE69" s="95"/>
      <c r="CF69" s="95"/>
      <c r="CG69" s="95"/>
      <c r="CH69" s="95"/>
      <c r="CI69" s="95"/>
      <c r="CJ69" s="95"/>
      <c r="CK69" s="95"/>
      <c r="CL69" s="95"/>
      <c r="CM69" s="95"/>
      <c r="CN69" s="95"/>
      <c r="CO69" s="95"/>
      <c r="CP69" s="95"/>
      <c r="CQ69" s="95"/>
      <c r="EX69" s="88"/>
      <c r="EY69" s="88"/>
      <c r="FA69" s="88"/>
    </row>
    <row r="70" spans="2:157" x14ac:dyDescent="0.15">
      <c r="B70" s="26"/>
      <c r="C70" s="22"/>
      <c r="D70" s="12"/>
      <c r="Q70" s="7">
        <v>-0.37999999523162842</v>
      </c>
      <c r="R70" s="86">
        <v>-4.809999942779541</v>
      </c>
      <c r="AG70" s="117"/>
      <c r="AH70" s="118"/>
      <c r="AI70" s="118"/>
      <c r="AJ70" s="118"/>
      <c r="AK70" s="113"/>
      <c r="AL70" s="118"/>
      <c r="AN70" s="117"/>
      <c r="AO70" s="118"/>
      <c r="AT70" s="118"/>
      <c r="AU70" s="118"/>
      <c r="AV70" s="118"/>
      <c r="AW70" s="118"/>
      <c r="AY70" s="117"/>
      <c r="AZ70" s="118"/>
      <c r="BI70" s="117"/>
      <c r="BJ70" s="118"/>
      <c r="BK70" s="118"/>
      <c r="BL70" s="118"/>
      <c r="BM70" s="118"/>
      <c r="BN70" s="118"/>
      <c r="BO70" s="118"/>
    </row>
    <row r="71" spans="2:157" s="89" customFormat="1" x14ac:dyDescent="0.15">
      <c r="B71" s="30"/>
      <c r="C71" s="24" t="s">
        <v>21</v>
      </c>
      <c r="D71" s="13" t="s">
        <v>11</v>
      </c>
      <c r="E71" s="16">
        <v>12</v>
      </c>
      <c r="F71" s="89">
        <v>1</v>
      </c>
      <c r="G71" s="16">
        <v>1</v>
      </c>
      <c r="J71" s="90">
        <v>1</v>
      </c>
      <c r="K71" s="16">
        <v>1</v>
      </c>
      <c r="M71" s="16">
        <v>1</v>
      </c>
      <c r="O71" s="32" t="s">
        <v>85</v>
      </c>
      <c r="P71" s="16">
        <v>111</v>
      </c>
      <c r="Q71" s="32"/>
      <c r="R71" s="90"/>
      <c r="S71" s="32"/>
      <c r="T71" s="90"/>
      <c r="U71" s="32"/>
      <c r="V71" s="90"/>
      <c r="W71" s="32" t="s">
        <v>57</v>
      </c>
      <c r="X71" s="90"/>
      <c r="Y71" s="32">
        <v>1</v>
      </c>
      <c r="Z71" s="90"/>
      <c r="AA71" s="57">
        <v>-1.1200000047683716</v>
      </c>
      <c r="AB71" s="58">
        <v>-12.140000343322754</v>
      </c>
      <c r="AC71" s="57">
        <v>3.4100000858306885</v>
      </c>
      <c r="AD71" s="58">
        <v>12.630000114440918</v>
      </c>
      <c r="AE71" s="20"/>
      <c r="AF71" s="114">
        <v>1</v>
      </c>
      <c r="AG71" s="117"/>
      <c r="AH71" s="124"/>
      <c r="AI71" s="124"/>
      <c r="AJ71" s="124"/>
      <c r="AK71" s="113"/>
      <c r="AL71" s="118"/>
      <c r="AM71" s="118"/>
      <c r="AN71" s="117"/>
      <c r="AO71" s="118"/>
      <c r="AP71" s="99"/>
      <c r="AQ71" s="99"/>
      <c r="AR71" s="99"/>
      <c r="AS71" s="99"/>
      <c r="AT71" s="118"/>
      <c r="AU71" s="118"/>
      <c r="AV71" s="118"/>
      <c r="AW71" s="118"/>
      <c r="AX71" s="118"/>
      <c r="AY71" s="117"/>
      <c r="AZ71" s="118"/>
      <c r="BA71" s="99"/>
      <c r="BB71" s="99"/>
      <c r="BC71" s="99"/>
      <c r="BD71" s="99"/>
      <c r="BE71" s="84"/>
      <c r="BF71" s="84"/>
      <c r="BI71" s="117"/>
      <c r="BJ71" s="118"/>
      <c r="BK71" s="118"/>
      <c r="BL71" s="118"/>
      <c r="BM71" s="118"/>
      <c r="BN71" s="118"/>
      <c r="BO71" s="118"/>
      <c r="BP71" s="122"/>
      <c r="BX71" s="120"/>
      <c r="CE71" s="95"/>
      <c r="CF71" s="95"/>
      <c r="CG71" s="95"/>
      <c r="CH71" s="95"/>
      <c r="CI71" s="95"/>
      <c r="CJ71" s="95"/>
      <c r="CK71" s="95"/>
      <c r="CL71" s="95"/>
      <c r="CM71" s="95"/>
      <c r="CN71" s="95"/>
      <c r="CO71" s="95"/>
      <c r="CP71" s="95"/>
      <c r="CQ71" s="95"/>
      <c r="EX71" s="88"/>
      <c r="EY71" s="88"/>
      <c r="FA71" s="88"/>
    </row>
    <row r="72" spans="2:157" x14ac:dyDescent="0.15">
      <c r="Q72" s="7">
        <v>3.4800000190734863</v>
      </c>
      <c r="R72" s="86">
        <v>5.5</v>
      </c>
      <c r="AG72" s="117"/>
      <c r="AH72" s="118"/>
      <c r="AI72" s="118"/>
      <c r="AJ72" s="118"/>
      <c r="AK72" s="113"/>
      <c r="AL72" s="118"/>
      <c r="AN72" s="117"/>
      <c r="AO72" s="118"/>
      <c r="AT72" s="118"/>
      <c r="AU72" s="118"/>
      <c r="AV72" s="118"/>
      <c r="AW72" s="118"/>
      <c r="AY72" s="117"/>
      <c r="AZ72" s="118"/>
      <c r="BI72" s="117"/>
      <c r="BJ72" s="118"/>
      <c r="BK72" s="118"/>
      <c r="BL72" s="118"/>
      <c r="BM72" s="118"/>
      <c r="BN72" s="118"/>
      <c r="BO72" s="118"/>
    </row>
    <row r="73" spans="2:157" s="89" customFormat="1" x14ac:dyDescent="0.15">
      <c r="B73" s="30"/>
      <c r="C73" s="16"/>
      <c r="D73" s="13" t="s">
        <v>17</v>
      </c>
      <c r="E73" s="16">
        <v>13</v>
      </c>
      <c r="F73" s="89">
        <v>1</v>
      </c>
      <c r="G73" s="16">
        <v>1</v>
      </c>
      <c r="K73" s="16">
        <v>1</v>
      </c>
      <c r="M73" s="16">
        <v>1</v>
      </c>
      <c r="O73" s="33" t="s">
        <v>87</v>
      </c>
      <c r="P73" s="16">
        <v>120</v>
      </c>
      <c r="Q73" s="32"/>
      <c r="R73" s="90"/>
      <c r="S73" s="32"/>
      <c r="T73" s="90"/>
      <c r="U73" s="32"/>
      <c r="V73" s="90"/>
      <c r="W73" s="32"/>
      <c r="X73" s="90"/>
      <c r="Y73" s="32"/>
      <c r="Z73" s="90"/>
      <c r="AA73" s="57">
        <v>0.82999998331069946</v>
      </c>
      <c r="AB73" s="58">
        <v>-12.140000343322754</v>
      </c>
      <c r="AC73" s="57">
        <v>-3.1700000762939453</v>
      </c>
      <c r="AD73" s="58">
        <v>12.729999542236328</v>
      </c>
      <c r="AE73" s="16"/>
      <c r="AF73" s="139">
        <v>1</v>
      </c>
      <c r="AG73" s="117"/>
      <c r="AH73" s="118"/>
      <c r="AI73" s="118"/>
      <c r="AJ73" s="118"/>
      <c r="AK73" s="113"/>
      <c r="AL73" s="118"/>
      <c r="AM73" s="99"/>
      <c r="AN73" s="117"/>
      <c r="AO73" s="118"/>
      <c r="AP73" s="99"/>
      <c r="AQ73" s="99"/>
      <c r="AR73" s="99"/>
      <c r="AS73" s="99"/>
      <c r="AT73" s="118"/>
      <c r="AU73" s="118"/>
      <c r="AV73" s="118"/>
      <c r="AW73" s="118"/>
      <c r="AX73" s="99"/>
      <c r="AY73" s="117"/>
      <c r="AZ73" s="118"/>
      <c r="BA73" s="99"/>
      <c r="BB73" s="99"/>
      <c r="BC73" s="99"/>
      <c r="BD73" s="99"/>
      <c r="BE73" s="84"/>
      <c r="BF73" s="84"/>
      <c r="BI73" s="117"/>
      <c r="BJ73" s="118"/>
      <c r="BK73" s="118"/>
      <c r="BL73" s="118"/>
      <c r="BM73" s="118"/>
      <c r="BN73" s="118"/>
      <c r="BO73" s="118"/>
      <c r="BP73" s="121"/>
      <c r="BX73" s="94"/>
      <c r="CE73" s="95"/>
      <c r="CF73" s="95"/>
      <c r="CG73" s="95"/>
      <c r="CH73" s="95"/>
      <c r="CI73" s="95"/>
      <c r="CJ73" s="95"/>
      <c r="CK73" s="95"/>
      <c r="CL73" s="95"/>
      <c r="CM73" s="95"/>
      <c r="CN73" s="95"/>
      <c r="CO73" s="95"/>
      <c r="CP73" s="95"/>
      <c r="CQ73" s="95"/>
      <c r="EX73" s="88"/>
      <c r="EY73" s="88"/>
      <c r="FA73" s="88"/>
    </row>
    <row r="74" spans="2:157" x14ac:dyDescent="0.15">
      <c r="F74" s="88">
        <v>2</v>
      </c>
      <c r="H74" s="88">
        <v>1</v>
      </c>
      <c r="Q74" s="7">
        <v>-0.88999998569488525</v>
      </c>
      <c r="R74" s="86">
        <v>6.1999998092651367</v>
      </c>
      <c r="AA74" s="59">
        <v>-1.7100000381469727</v>
      </c>
      <c r="AB74" s="60">
        <v>12.770000457763672</v>
      </c>
      <c r="AC74" s="59">
        <v>0.54000002145767212</v>
      </c>
      <c r="AD74" s="60">
        <v>-11.800000190734863</v>
      </c>
      <c r="AE74" s="19" t="s">
        <v>95</v>
      </c>
      <c r="AF74" s="114"/>
      <c r="AG74" s="117"/>
      <c r="AH74" s="118"/>
      <c r="AI74" s="118"/>
      <c r="AJ74" s="118"/>
      <c r="AK74" s="113"/>
      <c r="AL74" s="118"/>
      <c r="AM74" s="118"/>
      <c r="AN74" s="117"/>
      <c r="AO74" s="118"/>
      <c r="AT74" s="118"/>
      <c r="AU74" s="118"/>
      <c r="AV74" s="118"/>
      <c r="AW74" s="118"/>
      <c r="AX74" s="118"/>
      <c r="AY74" s="117"/>
      <c r="AZ74" s="118"/>
      <c r="BI74" s="117"/>
      <c r="BJ74" s="118"/>
      <c r="BK74" s="118"/>
      <c r="BL74" s="118"/>
      <c r="BM74" s="118"/>
      <c r="BN74" s="118"/>
      <c r="BO74" s="118"/>
      <c r="BP74" s="119"/>
      <c r="BX74" s="117"/>
    </row>
    <row r="75" spans="2:157" x14ac:dyDescent="0.15">
      <c r="F75" s="86">
        <v>3</v>
      </c>
      <c r="I75" s="88">
        <v>1</v>
      </c>
      <c r="J75" s="88">
        <v>1</v>
      </c>
      <c r="Q75" s="7">
        <v>2.2100000381469727</v>
      </c>
      <c r="R75" s="86">
        <v>-11</v>
      </c>
      <c r="W75" s="7" t="s">
        <v>85</v>
      </c>
      <c r="Y75" s="7">
        <v>1</v>
      </c>
      <c r="AA75" s="59">
        <v>1.9500000476837158</v>
      </c>
      <c r="AB75" s="60">
        <v>-11.949999809265137</v>
      </c>
      <c r="AC75" s="59">
        <v>-0.5899999737739563</v>
      </c>
      <c r="AD75" s="60">
        <v>12.770000457763672</v>
      </c>
      <c r="AE75" s="19" t="s">
        <v>100</v>
      </c>
      <c r="AF75" s="114"/>
      <c r="AG75" s="117"/>
      <c r="AH75" s="118"/>
      <c r="AI75" s="118"/>
      <c r="AJ75" s="118"/>
      <c r="AK75" s="113"/>
      <c r="AL75" s="118"/>
      <c r="AM75" s="118"/>
      <c r="AN75" s="117"/>
      <c r="AO75" s="118"/>
      <c r="AT75" s="118"/>
      <c r="AU75" s="118"/>
      <c r="AV75" s="118"/>
      <c r="AW75" s="118"/>
      <c r="AX75" s="118"/>
      <c r="AY75" s="117"/>
      <c r="AZ75" s="118"/>
      <c r="BI75" s="117"/>
      <c r="BJ75" s="118"/>
      <c r="BK75" s="118"/>
      <c r="BO75" s="118"/>
      <c r="BP75" s="119"/>
      <c r="BX75" s="117"/>
    </row>
    <row r="76" spans="2:157" x14ac:dyDescent="0.15">
      <c r="S76" s="7">
        <v>3.5999999046325684</v>
      </c>
      <c r="T76" s="86">
        <v>6.8899998664855957</v>
      </c>
      <c r="AG76" s="117"/>
      <c r="AH76" s="118"/>
      <c r="AI76" s="118"/>
      <c r="AJ76" s="118"/>
      <c r="AK76" s="113"/>
      <c r="AL76" s="118"/>
      <c r="AN76" s="117"/>
      <c r="AO76" s="118"/>
      <c r="AT76" s="118"/>
      <c r="AU76" s="118"/>
      <c r="AV76" s="118"/>
      <c r="AW76" s="118"/>
      <c r="AY76" s="117"/>
      <c r="AZ76" s="118"/>
      <c r="BI76" s="117"/>
      <c r="BJ76" s="118"/>
      <c r="BK76" s="118"/>
      <c r="BO76" s="118"/>
    </row>
    <row r="77" spans="2:157" s="89" customFormat="1" x14ac:dyDescent="0.15">
      <c r="B77" s="30"/>
      <c r="C77" s="16"/>
      <c r="D77" s="13" t="s">
        <v>18</v>
      </c>
      <c r="E77" s="16">
        <v>14</v>
      </c>
      <c r="F77" s="90">
        <v>1</v>
      </c>
      <c r="G77" s="16">
        <v>1</v>
      </c>
      <c r="K77" s="16">
        <v>1</v>
      </c>
      <c r="M77" s="16"/>
      <c r="N77" s="89">
        <v>1</v>
      </c>
      <c r="O77" s="20" t="s">
        <v>87</v>
      </c>
      <c r="P77" s="16">
        <v>90</v>
      </c>
      <c r="Q77" s="32"/>
      <c r="R77" s="90"/>
      <c r="S77" s="32"/>
      <c r="T77" s="90"/>
      <c r="U77" s="32"/>
      <c r="V77" s="90"/>
      <c r="W77" s="32"/>
      <c r="X77" s="90"/>
      <c r="Y77" s="32"/>
      <c r="Z77" s="90"/>
      <c r="AA77" s="57">
        <v>-1.1200000047683716</v>
      </c>
      <c r="AB77" s="58">
        <v>-12.189999580383301</v>
      </c>
      <c r="AC77" s="57">
        <v>3.4100000858306885</v>
      </c>
      <c r="AD77" s="58">
        <v>11.899999618530273</v>
      </c>
      <c r="AE77" s="16"/>
      <c r="AF77" s="112"/>
      <c r="AG77" s="117"/>
      <c r="AH77" s="118"/>
      <c r="AI77" s="118"/>
      <c r="AJ77" s="118"/>
      <c r="AK77" s="113"/>
      <c r="AL77" s="118"/>
      <c r="AM77" s="99"/>
      <c r="AN77" s="117"/>
      <c r="AO77" s="118"/>
      <c r="AP77" s="99"/>
      <c r="AQ77" s="99"/>
      <c r="AR77" s="99"/>
      <c r="AS77" s="99"/>
      <c r="AT77" s="118"/>
      <c r="AU77" s="118"/>
      <c r="AV77" s="118"/>
      <c r="AW77" s="118"/>
      <c r="AX77" s="99"/>
      <c r="AY77" s="117"/>
      <c r="AZ77" s="118"/>
      <c r="BA77" s="99"/>
      <c r="BB77" s="99"/>
      <c r="BC77" s="99"/>
      <c r="BD77" s="99"/>
      <c r="BE77" s="84"/>
      <c r="BF77" s="84"/>
      <c r="BI77" s="117"/>
      <c r="BJ77" s="118"/>
      <c r="BK77" s="118"/>
      <c r="BL77" s="118"/>
      <c r="BM77" s="118"/>
      <c r="BN77" s="118"/>
      <c r="BO77" s="118"/>
      <c r="BP77" s="121"/>
      <c r="BX77" s="94"/>
      <c r="CE77" s="95"/>
      <c r="CF77" s="95"/>
      <c r="CG77" s="95"/>
      <c r="CH77" s="95"/>
      <c r="CI77" s="95"/>
      <c r="CJ77" s="95"/>
      <c r="CK77" s="95"/>
      <c r="CL77" s="95"/>
      <c r="CM77" s="95"/>
      <c r="CN77" s="95"/>
      <c r="CO77" s="95"/>
      <c r="CP77" s="95"/>
      <c r="CQ77" s="95"/>
      <c r="EX77" s="88"/>
      <c r="EY77" s="88"/>
      <c r="FA77" s="88"/>
    </row>
    <row r="78" spans="2:157" x14ac:dyDescent="0.15">
      <c r="F78" s="86">
        <v>2</v>
      </c>
      <c r="H78" s="88">
        <v>1</v>
      </c>
      <c r="Q78" s="7">
        <v>1.1399999856948853</v>
      </c>
      <c r="R78" s="86">
        <v>4.7399997711181641</v>
      </c>
      <c r="AA78" s="59">
        <v>2.3900001049041748</v>
      </c>
      <c r="AB78" s="60">
        <v>10.920000076293945</v>
      </c>
      <c r="AC78" s="59">
        <v>-0.43999999761581421</v>
      </c>
      <c r="AD78" s="60">
        <v>-11.800000190734863</v>
      </c>
      <c r="AE78" s="19" t="s">
        <v>88</v>
      </c>
      <c r="AF78" s="114"/>
      <c r="AG78" s="117"/>
      <c r="AH78" s="118"/>
      <c r="AI78" s="118"/>
      <c r="AJ78" s="118"/>
      <c r="AK78" s="113"/>
      <c r="AL78" s="118"/>
      <c r="AM78" s="118"/>
      <c r="AN78" s="117"/>
      <c r="AO78" s="118"/>
      <c r="AT78" s="118"/>
      <c r="AU78" s="118"/>
      <c r="AV78" s="118"/>
      <c r="AW78" s="118"/>
      <c r="AX78" s="118"/>
      <c r="AY78" s="117"/>
      <c r="AZ78" s="118"/>
      <c r="BI78" s="117"/>
      <c r="BJ78" s="118"/>
      <c r="BK78" s="118"/>
      <c r="BL78" s="118"/>
      <c r="BM78" s="118"/>
      <c r="BN78" s="118"/>
      <c r="BO78" s="118"/>
      <c r="BP78" s="119"/>
      <c r="BX78" s="117"/>
    </row>
    <row r="79" spans="2:157" x14ac:dyDescent="0.15">
      <c r="F79" s="86">
        <v>3</v>
      </c>
      <c r="I79" s="88">
        <v>1</v>
      </c>
      <c r="Q79" s="7">
        <v>2.0899999141693115</v>
      </c>
      <c r="R79" s="86">
        <v>-8.3500003814697266</v>
      </c>
      <c r="AA79" s="59">
        <v>1.8500000238418579</v>
      </c>
      <c r="AB79" s="60">
        <v>-11.989999771118164</v>
      </c>
      <c r="AC79" s="59">
        <v>-0.10000000149011612</v>
      </c>
      <c r="AD79" s="60">
        <v>11.899999618530273</v>
      </c>
      <c r="AE79" s="19" t="s">
        <v>78</v>
      </c>
      <c r="AF79" s="114"/>
      <c r="AG79" s="117"/>
      <c r="AH79" s="118"/>
      <c r="AI79" s="118"/>
      <c r="AJ79" s="118"/>
      <c r="AK79" s="113"/>
      <c r="AL79" s="118"/>
      <c r="AM79" s="118"/>
      <c r="AN79" s="117"/>
      <c r="AO79" s="118"/>
      <c r="AT79" s="118"/>
      <c r="AU79" s="118"/>
      <c r="AV79" s="118"/>
      <c r="AW79" s="118"/>
      <c r="AX79" s="118"/>
      <c r="AY79" s="117"/>
      <c r="AZ79" s="118"/>
      <c r="BI79" s="117"/>
      <c r="BJ79" s="118"/>
      <c r="BK79" s="118"/>
      <c r="BL79" s="118"/>
      <c r="BM79" s="118"/>
      <c r="BN79" s="118"/>
      <c r="BO79" s="118"/>
      <c r="BP79" s="119"/>
      <c r="BX79" s="117"/>
    </row>
    <row r="80" spans="2:157" x14ac:dyDescent="0.15">
      <c r="F80" s="86">
        <v>4</v>
      </c>
      <c r="I80" s="88">
        <v>1</v>
      </c>
      <c r="J80" s="88">
        <v>1</v>
      </c>
      <c r="Q80" s="7">
        <v>-2.7200000286102295</v>
      </c>
      <c r="R80" s="86">
        <v>9.8000001907348633</v>
      </c>
      <c r="X80" s="86" t="s">
        <v>60</v>
      </c>
      <c r="Y80" s="7">
        <v>1</v>
      </c>
      <c r="AA80" s="59">
        <v>-2.9300000667572021</v>
      </c>
      <c r="AB80" s="60">
        <v>11.949999809265137</v>
      </c>
      <c r="AC80" s="59">
        <v>1.2699999809265137</v>
      </c>
      <c r="AD80" s="60">
        <v>-12.039999961853027</v>
      </c>
      <c r="AE80" s="19" t="s">
        <v>94</v>
      </c>
      <c r="AF80" s="114">
        <v>1</v>
      </c>
      <c r="AG80" s="117"/>
      <c r="AH80" s="118"/>
      <c r="AI80" s="118"/>
      <c r="AJ80" s="118"/>
      <c r="AK80" s="113"/>
      <c r="AL80" s="118"/>
      <c r="AM80" s="118"/>
      <c r="AN80" s="117"/>
      <c r="AO80" s="118"/>
      <c r="AT80" s="118"/>
      <c r="AU80" s="118"/>
      <c r="AV80" s="118"/>
      <c r="AW80" s="118"/>
      <c r="AX80" s="118"/>
      <c r="AY80" s="117"/>
      <c r="AZ80" s="118"/>
      <c r="BI80" s="117"/>
      <c r="BJ80" s="118"/>
      <c r="BK80" s="118"/>
      <c r="BL80" s="118"/>
      <c r="BM80" s="118"/>
      <c r="BN80" s="118"/>
      <c r="BO80" s="118"/>
      <c r="BP80" s="119"/>
      <c r="BX80" s="117"/>
    </row>
    <row r="81" spans="1:157" x14ac:dyDescent="0.15">
      <c r="U81" s="7">
        <v>0.94999998807907104</v>
      </c>
      <c r="V81" s="86">
        <v>-12.329999923706055</v>
      </c>
      <c r="AG81" s="117"/>
      <c r="AH81" s="118"/>
      <c r="AI81" s="118"/>
      <c r="AJ81" s="118"/>
      <c r="AK81" s="113"/>
      <c r="AL81" s="118"/>
      <c r="AN81" s="117"/>
      <c r="AO81" s="118"/>
      <c r="AT81" s="118"/>
      <c r="AU81" s="118"/>
      <c r="AV81" s="118"/>
      <c r="AW81" s="118"/>
      <c r="AY81" s="117"/>
      <c r="AZ81" s="118"/>
      <c r="BI81" s="117"/>
      <c r="BJ81" s="118"/>
      <c r="BK81" s="118"/>
      <c r="BL81" s="118"/>
      <c r="BM81" s="118"/>
      <c r="BN81" s="118"/>
      <c r="BO81" s="118"/>
    </row>
    <row r="82" spans="1:157" s="89" customFormat="1" x14ac:dyDescent="0.15">
      <c r="B82" s="30"/>
      <c r="C82" s="16"/>
      <c r="D82" s="13" t="s">
        <v>25</v>
      </c>
      <c r="E82" s="16">
        <v>15</v>
      </c>
      <c r="F82" s="90">
        <v>1</v>
      </c>
      <c r="G82" s="16">
        <v>1</v>
      </c>
      <c r="K82" s="16">
        <v>1</v>
      </c>
      <c r="M82" s="16">
        <v>1</v>
      </c>
      <c r="O82" s="32" t="s">
        <v>87</v>
      </c>
      <c r="P82" s="16">
        <v>115</v>
      </c>
      <c r="Q82" s="32"/>
      <c r="R82" s="90"/>
      <c r="S82" s="32"/>
      <c r="T82" s="90"/>
      <c r="U82" s="32"/>
      <c r="V82" s="90"/>
      <c r="W82" s="32"/>
      <c r="X82" s="90"/>
      <c r="Y82" s="32"/>
      <c r="Z82" s="90"/>
      <c r="AA82" s="57">
        <v>0.87999999523162842</v>
      </c>
      <c r="AB82" s="58">
        <v>-12.090000152587891</v>
      </c>
      <c r="AC82" s="57">
        <v>-3.559999942779541</v>
      </c>
      <c r="AD82" s="58">
        <v>12.630000114440918</v>
      </c>
      <c r="AE82" s="20"/>
      <c r="AF82" s="114">
        <v>1</v>
      </c>
      <c r="AG82" s="117"/>
      <c r="AH82" s="118"/>
      <c r="AI82" s="118"/>
      <c r="AJ82" s="118"/>
      <c r="AK82" s="113"/>
      <c r="AL82" s="118"/>
      <c r="AM82" s="118"/>
      <c r="AN82" s="117"/>
      <c r="AO82" s="118"/>
      <c r="AP82" s="99"/>
      <c r="AQ82" s="99"/>
      <c r="AR82" s="99"/>
      <c r="AS82" s="99"/>
      <c r="AT82" s="118"/>
      <c r="AU82" s="118"/>
      <c r="AV82" s="118"/>
      <c r="AW82" s="118"/>
      <c r="AX82" s="118"/>
      <c r="AY82" s="117"/>
      <c r="AZ82" s="118"/>
      <c r="BA82" s="99"/>
      <c r="BB82" s="99"/>
      <c r="BC82" s="99"/>
      <c r="BD82" s="99"/>
      <c r="BE82" s="84"/>
      <c r="BF82" s="84"/>
      <c r="BI82" s="117"/>
      <c r="BJ82" s="118"/>
      <c r="BK82" s="118"/>
      <c r="BL82" s="118"/>
      <c r="BM82" s="118"/>
      <c r="BN82" s="118"/>
      <c r="BO82" s="118"/>
      <c r="BP82" s="122"/>
      <c r="BX82" s="120"/>
      <c r="CE82" s="95"/>
      <c r="CF82" s="95"/>
      <c r="CG82" s="95"/>
      <c r="CH82" s="95"/>
      <c r="CI82" s="95"/>
      <c r="CJ82" s="95"/>
      <c r="CK82" s="95"/>
      <c r="CL82" s="95"/>
      <c r="CM82" s="95"/>
      <c r="CN82" s="95"/>
      <c r="CO82" s="95"/>
      <c r="CP82" s="95"/>
      <c r="CQ82" s="95"/>
      <c r="EX82" s="88"/>
      <c r="EY82" s="88"/>
      <c r="FA82" s="88"/>
    </row>
    <row r="83" spans="1:157" x14ac:dyDescent="0.15">
      <c r="B83" s="26"/>
      <c r="C83" s="22"/>
      <c r="D83" s="12"/>
      <c r="F83" s="88">
        <v>2</v>
      </c>
      <c r="H83" s="88">
        <v>1</v>
      </c>
      <c r="J83" s="88">
        <v>1</v>
      </c>
      <c r="Q83" s="7">
        <v>-0.43999999761581421</v>
      </c>
      <c r="R83" s="86">
        <v>6.1999998092651367</v>
      </c>
      <c r="W83" s="7" t="s">
        <v>62</v>
      </c>
      <c r="Y83" s="7">
        <v>1</v>
      </c>
      <c r="AA83" s="59">
        <v>-1.4600000381469727</v>
      </c>
      <c r="AB83" s="60">
        <v>12.819999694824219</v>
      </c>
      <c r="AC83" s="59">
        <v>0.15000000596046448</v>
      </c>
      <c r="AD83" s="60">
        <v>-11.649999618530273</v>
      </c>
      <c r="AE83" s="19" t="s">
        <v>101</v>
      </c>
      <c r="AF83" s="114"/>
      <c r="AG83" s="117"/>
      <c r="AH83" s="118"/>
      <c r="AI83" s="118"/>
      <c r="AJ83" s="118"/>
      <c r="AK83" s="113"/>
      <c r="AL83" s="118"/>
      <c r="AM83" s="118"/>
      <c r="AN83" s="117"/>
      <c r="AO83" s="118"/>
      <c r="AT83" s="118"/>
      <c r="AU83" s="118"/>
      <c r="AV83" s="118"/>
      <c r="AW83" s="118"/>
      <c r="AX83" s="118"/>
      <c r="AY83" s="117"/>
      <c r="AZ83" s="118"/>
      <c r="BI83" s="142"/>
      <c r="BJ83" s="148"/>
      <c r="BK83" s="148"/>
      <c r="BL83" s="148"/>
      <c r="BM83" s="148"/>
      <c r="BN83" s="148"/>
      <c r="BO83" s="148"/>
      <c r="BP83" s="149"/>
      <c r="BX83" s="117"/>
    </row>
    <row r="84" spans="1:157" s="89" customFormat="1" x14ac:dyDescent="0.15">
      <c r="A84" s="15">
        <v>0.19015046296296298</v>
      </c>
      <c r="B84" s="30"/>
      <c r="C84" s="24" t="s">
        <v>36</v>
      </c>
      <c r="D84" s="13" t="s">
        <v>11</v>
      </c>
      <c r="E84" s="16">
        <v>16</v>
      </c>
      <c r="F84" s="90">
        <v>1</v>
      </c>
      <c r="G84" s="16">
        <v>1</v>
      </c>
      <c r="K84" s="16"/>
      <c r="L84" s="89">
        <v>1</v>
      </c>
      <c r="M84" s="16">
        <v>1</v>
      </c>
      <c r="O84" s="20" t="s">
        <v>87</v>
      </c>
      <c r="P84" s="16">
        <v>114</v>
      </c>
      <c r="Q84" s="32"/>
      <c r="R84" s="90"/>
      <c r="S84" s="32"/>
      <c r="T84" s="90"/>
      <c r="U84" s="32"/>
      <c r="V84" s="90"/>
      <c r="W84" s="32"/>
      <c r="X84" s="90"/>
      <c r="Y84" s="32"/>
      <c r="Z84" s="90"/>
      <c r="AA84" s="57">
        <v>-0.77999997138977051</v>
      </c>
      <c r="AB84" s="58">
        <v>-12.039999961853027</v>
      </c>
      <c r="AC84" s="57">
        <v>4.1399998664855957</v>
      </c>
      <c r="AD84" s="58">
        <v>13.800000190734863</v>
      </c>
      <c r="AE84" s="16"/>
      <c r="AF84" s="112"/>
      <c r="AG84" s="117"/>
      <c r="AH84" s="118"/>
      <c r="AI84" s="118"/>
      <c r="AJ84" s="118"/>
      <c r="AK84" s="113"/>
      <c r="AL84" s="118"/>
      <c r="AM84" s="99"/>
      <c r="AN84" s="117"/>
      <c r="AO84" s="118"/>
      <c r="AP84" s="99"/>
      <c r="AQ84" s="99"/>
      <c r="AR84" s="99"/>
      <c r="AS84" s="99"/>
      <c r="AT84" s="118"/>
      <c r="AU84" s="118"/>
      <c r="AV84" s="118"/>
      <c r="AW84" s="118"/>
      <c r="AX84" s="99"/>
      <c r="AY84" s="117"/>
      <c r="AZ84" s="118"/>
      <c r="BA84" s="99"/>
      <c r="BB84" s="99"/>
      <c r="BC84" s="99"/>
      <c r="BD84" s="99"/>
      <c r="BE84" s="84"/>
      <c r="BF84" s="84"/>
      <c r="BI84" s="117"/>
      <c r="BJ84" s="118"/>
      <c r="BK84" s="118"/>
      <c r="BL84" s="118"/>
      <c r="BM84" s="118"/>
      <c r="BN84" s="118"/>
      <c r="BO84" s="118"/>
      <c r="BP84" s="121"/>
      <c r="BX84" s="94"/>
      <c r="CE84" s="95"/>
      <c r="CF84" s="95"/>
      <c r="CG84" s="95"/>
      <c r="CH84" s="95"/>
      <c r="CI84" s="95"/>
      <c r="CJ84" s="95"/>
      <c r="CK84" s="95"/>
      <c r="CL84" s="95"/>
      <c r="CM84" s="95"/>
      <c r="CN84" s="95"/>
      <c r="CO84" s="95"/>
      <c r="CP84" s="95"/>
      <c r="CQ84" s="95"/>
      <c r="EX84" s="88"/>
      <c r="EY84" s="88"/>
      <c r="FA84" s="88"/>
    </row>
    <row r="85" spans="1:157" x14ac:dyDescent="0.15">
      <c r="F85" s="86">
        <v>2</v>
      </c>
      <c r="H85" s="88">
        <v>1</v>
      </c>
      <c r="O85" s="1"/>
      <c r="Q85" s="7">
        <v>1.2599999904632568</v>
      </c>
      <c r="R85" s="86">
        <v>6.1999998092651367</v>
      </c>
      <c r="AA85" s="59">
        <v>3.4600000381469727</v>
      </c>
      <c r="AB85" s="60">
        <v>12.920000076293945</v>
      </c>
      <c r="AC85" s="59">
        <v>-0.49000000953674316</v>
      </c>
      <c r="AD85" s="60">
        <v>-11.899999618530273</v>
      </c>
      <c r="AE85" s="19" t="s">
        <v>88</v>
      </c>
      <c r="AF85" s="114"/>
      <c r="AG85" s="117"/>
      <c r="AH85" s="118"/>
      <c r="AI85" s="118"/>
      <c r="AJ85" s="118"/>
      <c r="AK85" s="113"/>
      <c r="AL85" s="118"/>
      <c r="AM85" s="118"/>
      <c r="AN85" s="117"/>
      <c r="AO85" s="118"/>
      <c r="AT85" s="118"/>
      <c r="AU85" s="118"/>
      <c r="AV85" s="118"/>
      <c r="AW85" s="118"/>
      <c r="AX85" s="118"/>
      <c r="AY85" s="117"/>
      <c r="AZ85" s="118"/>
      <c r="BI85" s="117"/>
      <c r="BJ85" s="118"/>
      <c r="BK85" s="118"/>
      <c r="BL85" s="118"/>
      <c r="BM85" s="118"/>
      <c r="BN85" s="118"/>
      <c r="BO85" s="118"/>
      <c r="BP85" s="119"/>
      <c r="BX85" s="117"/>
    </row>
    <row r="86" spans="1:157" x14ac:dyDescent="0.15">
      <c r="F86" s="86">
        <v>3</v>
      </c>
      <c r="I86" s="88">
        <v>1</v>
      </c>
      <c r="Q86" s="7">
        <v>0.75999999046325684</v>
      </c>
      <c r="R86" s="86">
        <v>-10.239999771118164</v>
      </c>
      <c r="AA86" s="59">
        <v>1.2200000286102295</v>
      </c>
      <c r="AB86" s="60">
        <v>-11.850000381469727</v>
      </c>
      <c r="AC86" s="59">
        <v>0.15000000596046448</v>
      </c>
      <c r="AD86" s="60">
        <v>13.260000228881836</v>
      </c>
      <c r="AE86" s="19" t="s">
        <v>92</v>
      </c>
      <c r="AF86" s="114"/>
      <c r="AG86" s="117"/>
      <c r="AH86" s="118"/>
      <c r="AI86" s="118"/>
      <c r="AJ86" s="118"/>
      <c r="AK86" s="113"/>
      <c r="AL86" s="118"/>
      <c r="AM86" s="118"/>
      <c r="AN86" s="117"/>
      <c r="AO86" s="118"/>
      <c r="AT86" s="118"/>
      <c r="AU86" s="118"/>
      <c r="AV86" s="118"/>
      <c r="AW86" s="118"/>
      <c r="AX86" s="118"/>
      <c r="AY86" s="117"/>
      <c r="AZ86" s="118"/>
      <c r="BI86" s="117"/>
      <c r="BJ86" s="118"/>
      <c r="BK86" s="118"/>
      <c r="BL86" s="118"/>
      <c r="BM86" s="118"/>
      <c r="BN86" s="118"/>
      <c r="BO86" s="118"/>
      <c r="BP86" s="119"/>
      <c r="BX86" s="117"/>
    </row>
    <row r="87" spans="1:157" x14ac:dyDescent="0.15">
      <c r="F87" s="86">
        <v>4</v>
      </c>
      <c r="I87" s="88">
        <v>1</v>
      </c>
      <c r="Q87" s="7">
        <v>-0.81999999284744263</v>
      </c>
      <c r="R87" s="86">
        <v>6.130000114440918</v>
      </c>
      <c r="AA87" s="59">
        <v>-2.0499999523162842</v>
      </c>
      <c r="AB87" s="60">
        <v>11.850000381469727</v>
      </c>
      <c r="AC87" s="59">
        <v>0.93000000715255737</v>
      </c>
      <c r="AD87" s="60">
        <v>-12.869999885559082</v>
      </c>
      <c r="AE87" s="19" t="s">
        <v>92</v>
      </c>
      <c r="AF87" s="114"/>
      <c r="AG87" s="117"/>
      <c r="AH87" s="118"/>
      <c r="AI87" s="118"/>
      <c r="AJ87" s="118"/>
      <c r="AK87" s="113"/>
      <c r="AL87" s="118"/>
      <c r="AM87" s="118"/>
      <c r="AN87" s="117"/>
      <c r="AO87" s="118"/>
      <c r="AT87" s="118"/>
      <c r="AU87" s="118"/>
      <c r="AV87" s="118"/>
      <c r="AW87" s="118"/>
      <c r="AX87" s="118"/>
      <c r="AY87" s="117"/>
      <c r="AZ87" s="118"/>
      <c r="BI87" s="117"/>
      <c r="BJ87" s="118"/>
      <c r="BK87" s="118"/>
      <c r="BL87" s="118"/>
      <c r="BM87" s="118"/>
      <c r="BN87" s="118"/>
      <c r="BO87" s="118"/>
      <c r="BP87" s="119"/>
      <c r="BX87" s="117"/>
    </row>
    <row r="88" spans="1:157" x14ac:dyDescent="0.15">
      <c r="F88" s="86">
        <v>5</v>
      </c>
      <c r="I88" s="88">
        <v>1</v>
      </c>
      <c r="Q88" s="7">
        <v>1.7100000381469727</v>
      </c>
      <c r="R88" s="86">
        <v>-11.569999694824219</v>
      </c>
      <c r="AA88" s="59">
        <v>1.2699999809265137</v>
      </c>
      <c r="AB88" s="60">
        <v>-12.479999542236328</v>
      </c>
      <c r="AC88" s="59">
        <v>-1.4600000381469727</v>
      </c>
      <c r="AD88" s="60">
        <v>11.020000457763672</v>
      </c>
      <c r="AE88" s="19" t="s">
        <v>78</v>
      </c>
      <c r="AF88" s="114"/>
      <c r="AG88" s="117"/>
      <c r="AH88" s="118"/>
      <c r="AI88" s="118"/>
      <c r="AJ88" s="118"/>
      <c r="AK88" s="113"/>
      <c r="AL88" s="118"/>
      <c r="AM88" s="118"/>
      <c r="AN88" s="117"/>
      <c r="AO88" s="118"/>
      <c r="AT88" s="118"/>
      <c r="AU88" s="118"/>
      <c r="AV88" s="118"/>
      <c r="AW88" s="118"/>
      <c r="AX88" s="118"/>
      <c r="AY88" s="117"/>
      <c r="AZ88" s="118"/>
      <c r="BI88" s="117"/>
      <c r="BJ88" s="118"/>
      <c r="BK88" s="118"/>
      <c r="BL88" s="118"/>
      <c r="BM88" s="118"/>
      <c r="BN88" s="118"/>
      <c r="BO88" s="118"/>
      <c r="BP88" s="119"/>
      <c r="BX88" s="117"/>
    </row>
    <row r="89" spans="1:157" x14ac:dyDescent="0.15">
      <c r="F89" s="86">
        <v>6</v>
      </c>
      <c r="I89" s="86">
        <v>1</v>
      </c>
      <c r="J89" s="88">
        <v>1</v>
      </c>
      <c r="Q89" s="7">
        <v>-1.7699999809265137</v>
      </c>
      <c r="R89" s="86">
        <v>9.4200000762939453</v>
      </c>
      <c r="W89" s="7" t="s">
        <v>60</v>
      </c>
      <c r="Z89" s="86">
        <v>1</v>
      </c>
      <c r="AA89" s="59">
        <v>-1.6599999666213989</v>
      </c>
      <c r="AB89" s="60">
        <v>11.949999809265137</v>
      </c>
      <c r="AC89" s="59">
        <v>0.23999999463558197</v>
      </c>
      <c r="AD89" s="60">
        <v>-12.819999694824219</v>
      </c>
      <c r="AE89" s="19" t="s">
        <v>78</v>
      </c>
      <c r="AF89" s="114">
        <v>1</v>
      </c>
      <c r="AG89" s="117"/>
      <c r="AH89" s="118"/>
      <c r="AI89" s="118"/>
      <c r="AJ89" s="118"/>
      <c r="AK89" s="113"/>
      <c r="AL89" s="118"/>
      <c r="AM89" s="118"/>
      <c r="AN89" s="117"/>
      <c r="AO89" s="118"/>
      <c r="AT89" s="118"/>
      <c r="AU89" s="118"/>
      <c r="AV89" s="118"/>
      <c r="AW89" s="118"/>
      <c r="AX89" s="118"/>
      <c r="AY89" s="117"/>
      <c r="AZ89" s="118"/>
      <c r="BI89" s="117"/>
      <c r="BJ89" s="118"/>
      <c r="BK89" s="118"/>
      <c r="BL89" s="118"/>
      <c r="BM89" s="118"/>
      <c r="BN89" s="118"/>
      <c r="BO89" s="118"/>
      <c r="BP89" s="119"/>
      <c r="BX89" s="117"/>
    </row>
    <row r="90" spans="1:157" x14ac:dyDescent="0.15">
      <c r="U90" s="7">
        <v>3.6700000762939453</v>
      </c>
      <c r="V90" s="86">
        <v>-12.579999923706055</v>
      </c>
      <c r="AG90" s="117"/>
      <c r="AH90" s="118"/>
      <c r="AI90" s="118"/>
      <c r="AJ90" s="118"/>
      <c r="AK90" s="113"/>
      <c r="AL90" s="118"/>
      <c r="AN90" s="117"/>
      <c r="AO90" s="118"/>
      <c r="AT90" s="118"/>
      <c r="AU90" s="118"/>
      <c r="AV90" s="118"/>
      <c r="AW90" s="118"/>
      <c r="AY90" s="117"/>
      <c r="AZ90" s="118"/>
      <c r="BI90" s="117"/>
      <c r="BJ90" s="118"/>
      <c r="BK90" s="118"/>
      <c r="BL90" s="118"/>
      <c r="BM90" s="118"/>
      <c r="BN90" s="118"/>
      <c r="BO90" s="118"/>
    </row>
    <row r="91" spans="1:157" s="89" customFormat="1" x14ac:dyDescent="0.15">
      <c r="B91" s="30"/>
      <c r="C91" s="16"/>
      <c r="D91" s="13" t="s">
        <v>17</v>
      </c>
      <c r="E91" s="16">
        <v>17</v>
      </c>
      <c r="F91" s="90">
        <v>1</v>
      </c>
      <c r="G91" s="16">
        <v>1</v>
      </c>
      <c r="K91" s="16"/>
      <c r="L91" s="89">
        <v>1</v>
      </c>
      <c r="M91" s="16">
        <v>1</v>
      </c>
      <c r="O91" s="20" t="s">
        <v>85</v>
      </c>
      <c r="P91" s="16">
        <v>86</v>
      </c>
      <c r="Q91" s="32"/>
      <c r="R91" s="90"/>
      <c r="S91" s="32"/>
      <c r="T91" s="90"/>
      <c r="U91" s="32"/>
      <c r="V91" s="90"/>
      <c r="W91" s="32"/>
      <c r="X91" s="90"/>
      <c r="Y91" s="32"/>
      <c r="Z91" s="90"/>
      <c r="AA91" s="57">
        <v>0.73000001907348633</v>
      </c>
      <c r="AB91" s="58">
        <v>-12.039999961853027</v>
      </c>
      <c r="AC91" s="57">
        <v>-3.75</v>
      </c>
      <c r="AD91" s="58">
        <v>13.119999885559082</v>
      </c>
      <c r="AE91" s="16"/>
      <c r="AF91" s="139">
        <v>1</v>
      </c>
      <c r="AG91" s="117"/>
      <c r="AH91" s="118"/>
      <c r="AI91" s="118"/>
      <c r="AJ91" s="118"/>
      <c r="AK91" s="113"/>
      <c r="AL91" s="118"/>
      <c r="AM91" s="99"/>
      <c r="AN91" s="117"/>
      <c r="AO91" s="118"/>
      <c r="AP91" s="99"/>
      <c r="AQ91" s="99"/>
      <c r="AR91" s="99"/>
      <c r="AS91" s="99"/>
      <c r="AT91" s="118"/>
      <c r="AU91" s="118"/>
      <c r="AV91" s="118"/>
      <c r="AW91" s="118"/>
      <c r="AX91" s="99"/>
      <c r="AY91" s="117"/>
      <c r="AZ91" s="118"/>
      <c r="BA91" s="99"/>
      <c r="BB91" s="99"/>
      <c r="BC91" s="99"/>
      <c r="BD91" s="99"/>
      <c r="BE91" s="84"/>
      <c r="BF91" s="84"/>
      <c r="BI91" s="117"/>
      <c r="BJ91" s="118"/>
      <c r="BK91" s="118"/>
      <c r="BL91" s="118"/>
      <c r="BM91" s="118"/>
      <c r="BN91" s="118"/>
      <c r="BO91" s="118"/>
      <c r="BP91" s="121"/>
      <c r="BX91" s="94"/>
      <c r="CE91" s="95"/>
      <c r="CF91" s="95"/>
      <c r="CG91" s="95"/>
      <c r="CH91" s="95"/>
      <c r="CI91" s="95"/>
      <c r="CJ91" s="95"/>
      <c r="CK91" s="95"/>
      <c r="CL91" s="95"/>
      <c r="CM91" s="95"/>
      <c r="CN91" s="95"/>
      <c r="CO91" s="95"/>
      <c r="CP91" s="95"/>
      <c r="CQ91" s="95"/>
      <c r="EX91" s="88"/>
      <c r="EY91" s="88"/>
      <c r="FA91" s="88"/>
    </row>
    <row r="92" spans="1:157" x14ac:dyDescent="0.15">
      <c r="F92" s="86">
        <v>2</v>
      </c>
      <c r="H92" s="88">
        <v>1</v>
      </c>
      <c r="Q92" s="7">
        <v>-3.6700000762939453</v>
      </c>
      <c r="R92" s="86">
        <v>5.690000057220459</v>
      </c>
      <c r="AA92" s="59">
        <v>-6.2899999618530273</v>
      </c>
      <c r="AB92" s="60">
        <v>12.920000076293945</v>
      </c>
      <c r="AC92" s="59">
        <v>0.54000002145767212</v>
      </c>
      <c r="AD92" s="60">
        <v>-11.460000038146973</v>
      </c>
      <c r="AE92" s="19" t="s">
        <v>78</v>
      </c>
      <c r="AF92" s="114"/>
      <c r="AG92" s="117"/>
      <c r="AH92" s="118"/>
      <c r="AI92" s="118"/>
      <c r="AJ92" s="118"/>
      <c r="AK92" s="113"/>
      <c r="AL92" s="118"/>
      <c r="AM92" s="118"/>
      <c r="AN92" s="117"/>
      <c r="AO92" s="118"/>
      <c r="AT92" s="118"/>
      <c r="AU92" s="118"/>
      <c r="AV92" s="118"/>
      <c r="AW92" s="118"/>
      <c r="AX92" s="118"/>
      <c r="AY92" s="117"/>
      <c r="AZ92" s="118"/>
      <c r="BI92" s="117"/>
      <c r="BJ92" s="118"/>
      <c r="BK92" s="118"/>
      <c r="BL92" s="118"/>
      <c r="BM92" s="118"/>
      <c r="BN92" s="118"/>
      <c r="BO92" s="118"/>
      <c r="BP92" s="119"/>
      <c r="BX92" s="117"/>
    </row>
    <row r="93" spans="1:157" x14ac:dyDescent="0.15">
      <c r="F93" s="86">
        <v>3</v>
      </c>
      <c r="I93" s="88">
        <v>1</v>
      </c>
      <c r="J93" s="88">
        <v>1</v>
      </c>
      <c r="Q93" s="7">
        <v>2.0899999141693115</v>
      </c>
      <c r="R93" s="86">
        <v>-6.6399998664855957</v>
      </c>
      <c r="X93" s="86" t="s">
        <v>59</v>
      </c>
      <c r="Z93" s="86">
        <v>1</v>
      </c>
      <c r="AA93" s="59">
        <v>2.190000057220459</v>
      </c>
      <c r="AB93" s="60">
        <v>-9.6999998092651367</v>
      </c>
      <c r="AC93" s="59">
        <v>-6.7800002098083496</v>
      </c>
      <c r="AD93" s="60">
        <v>12.920000076293945</v>
      </c>
      <c r="AE93" s="19" t="s">
        <v>102</v>
      </c>
      <c r="AF93" s="114"/>
      <c r="AG93" s="117"/>
      <c r="AH93" s="118"/>
      <c r="AI93" s="118"/>
      <c r="AJ93" s="118"/>
      <c r="AK93" s="113"/>
      <c r="AL93" s="118"/>
      <c r="AM93" s="118"/>
      <c r="AN93" s="117"/>
      <c r="AO93" s="118"/>
      <c r="AT93" s="118"/>
      <c r="AU93" s="118"/>
      <c r="AV93" s="118"/>
      <c r="AW93" s="118"/>
      <c r="AX93" s="118"/>
      <c r="AY93" s="117"/>
      <c r="AZ93" s="118"/>
      <c r="BI93" s="117"/>
      <c r="BJ93" s="118"/>
      <c r="BK93" s="118"/>
      <c r="BO93" s="118"/>
      <c r="BP93" s="119"/>
      <c r="BX93" s="117"/>
    </row>
    <row r="94" spans="1:157" x14ac:dyDescent="0.15">
      <c r="S94" s="7">
        <v>3.7899999618530273</v>
      </c>
      <c r="T94" s="86">
        <v>3.3499999046325684</v>
      </c>
      <c r="AG94" s="117"/>
      <c r="AH94" s="118"/>
      <c r="AI94" s="118"/>
      <c r="AJ94" s="118"/>
      <c r="AK94" s="113"/>
      <c r="AL94" s="118"/>
      <c r="AN94" s="117"/>
      <c r="AO94" s="118"/>
      <c r="AT94" s="118"/>
      <c r="AU94" s="118"/>
      <c r="AV94" s="118"/>
      <c r="AW94" s="118"/>
      <c r="AY94" s="117"/>
      <c r="AZ94" s="118"/>
      <c r="BI94" s="117"/>
      <c r="BJ94" s="118"/>
      <c r="BK94" s="118"/>
      <c r="BL94" s="118"/>
      <c r="BM94" s="118"/>
      <c r="BN94" s="118"/>
      <c r="BO94" s="118"/>
    </row>
    <row r="95" spans="1:157" s="89" customFormat="1" x14ac:dyDescent="0.15">
      <c r="B95" s="30"/>
      <c r="C95" s="16"/>
      <c r="D95" s="13" t="s">
        <v>18</v>
      </c>
      <c r="E95" s="16">
        <v>18</v>
      </c>
      <c r="F95" s="90">
        <v>1</v>
      </c>
      <c r="G95" s="16">
        <v>1</v>
      </c>
      <c r="K95" s="16"/>
      <c r="L95" s="89">
        <v>1</v>
      </c>
      <c r="M95" s="16">
        <v>1</v>
      </c>
      <c r="O95" s="32" t="s">
        <v>85</v>
      </c>
      <c r="P95" s="16">
        <v>117</v>
      </c>
      <c r="Q95" s="32"/>
      <c r="R95" s="90"/>
      <c r="S95" s="32"/>
      <c r="T95" s="90"/>
      <c r="U95" s="32"/>
      <c r="V95" s="90"/>
      <c r="W95" s="32"/>
      <c r="X95" s="90"/>
      <c r="Y95" s="32"/>
      <c r="Z95" s="90"/>
      <c r="AA95" s="57">
        <v>-0.73000001907348633</v>
      </c>
      <c r="AB95" s="58">
        <v>-12.090000152587891</v>
      </c>
      <c r="AC95" s="57">
        <v>4.1399998664855957</v>
      </c>
      <c r="AD95" s="58">
        <v>13.460000038146973</v>
      </c>
      <c r="AE95" s="20"/>
      <c r="AF95" s="114">
        <v>1</v>
      </c>
      <c r="AG95" s="117"/>
      <c r="AH95" s="118"/>
      <c r="AI95" s="118"/>
      <c r="AJ95" s="118"/>
      <c r="AK95" s="113"/>
      <c r="AL95" s="118"/>
      <c r="AM95" s="118"/>
      <c r="AN95" s="117"/>
      <c r="AO95" s="118"/>
      <c r="AP95" s="99"/>
      <c r="AQ95" s="99"/>
      <c r="AR95" s="99"/>
      <c r="AS95" s="99"/>
      <c r="AT95" s="118"/>
      <c r="AU95" s="118"/>
      <c r="AV95" s="118"/>
      <c r="AW95" s="118"/>
      <c r="AX95" s="118"/>
      <c r="AY95" s="117"/>
      <c r="AZ95" s="118"/>
      <c r="BA95" s="99"/>
      <c r="BB95" s="99"/>
      <c r="BC95" s="99"/>
      <c r="BD95" s="99"/>
      <c r="BE95" s="84"/>
      <c r="BF95" s="84"/>
      <c r="BI95" s="117"/>
      <c r="BJ95" s="118"/>
      <c r="BK95" s="118"/>
      <c r="BL95" s="118"/>
      <c r="BM95" s="118"/>
      <c r="BN95" s="118"/>
      <c r="BO95" s="118"/>
      <c r="BP95" s="122"/>
      <c r="BX95" s="120"/>
      <c r="CE95" s="95"/>
      <c r="CF95" s="95"/>
      <c r="CG95" s="95"/>
      <c r="CH95" s="95"/>
      <c r="CI95" s="95"/>
      <c r="CJ95" s="95"/>
      <c r="CK95" s="95"/>
      <c r="CL95" s="95"/>
      <c r="CM95" s="95"/>
      <c r="CN95" s="95"/>
      <c r="CO95" s="95"/>
      <c r="CP95" s="95"/>
      <c r="CQ95" s="95"/>
      <c r="EX95" s="88"/>
      <c r="EY95" s="88"/>
      <c r="FA95" s="88"/>
    </row>
    <row r="96" spans="1:157" x14ac:dyDescent="0.15">
      <c r="F96" s="86">
        <v>2</v>
      </c>
      <c r="H96" s="88">
        <v>1</v>
      </c>
      <c r="J96" s="88">
        <v>1</v>
      </c>
      <c r="Q96" s="7">
        <v>2.7799999713897705</v>
      </c>
      <c r="R96" s="86">
        <v>4.429999828338623</v>
      </c>
      <c r="X96" s="86" t="s">
        <v>62</v>
      </c>
      <c r="Z96" s="86">
        <v>1</v>
      </c>
      <c r="AA96" s="59">
        <v>5.2199997901916504</v>
      </c>
      <c r="AB96" s="60">
        <v>12.970000267028809</v>
      </c>
      <c r="AC96" s="59">
        <v>-0.54000002145767212</v>
      </c>
      <c r="AD96" s="60">
        <v>-11.800000190734863</v>
      </c>
      <c r="AE96" s="19" t="s">
        <v>101</v>
      </c>
      <c r="AF96" s="114"/>
      <c r="AG96" s="117"/>
      <c r="AH96" s="118"/>
      <c r="AI96" s="118"/>
      <c r="AJ96" s="118"/>
      <c r="AK96" s="113"/>
      <c r="AL96" s="118"/>
      <c r="AM96" s="118"/>
      <c r="AN96" s="117"/>
      <c r="AO96" s="118"/>
      <c r="AT96" s="118"/>
      <c r="AU96" s="118"/>
      <c r="AV96" s="118"/>
      <c r="AW96" s="118"/>
      <c r="AX96" s="118"/>
      <c r="AY96" s="117"/>
      <c r="AZ96" s="118"/>
      <c r="BI96" s="142"/>
      <c r="BJ96" s="148"/>
      <c r="BK96" s="148"/>
      <c r="BL96" s="148"/>
      <c r="BM96" s="148"/>
      <c r="BN96" s="148"/>
      <c r="BO96" s="148"/>
      <c r="BP96" s="149"/>
      <c r="BX96" s="117"/>
    </row>
    <row r="97" spans="2:157" x14ac:dyDescent="0.15">
      <c r="U97" s="7">
        <v>-2.1500000953674316</v>
      </c>
      <c r="V97" s="86">
        <v>-12.649999618530273</v>
      </c>
      <c r="AG97" s="117"/>
      <c r="AH97" s="118"/>
      <c r="AI97" s="118"/>
      <c r="AJ97" s="118"/>
      <c r="AK97" s="113"/>
      <c r="AL97" s="118"/>
      <c r="AN97" s="117"/>
      <c r="AO97" s="118"/>
      <c r="AT97" s="118"/>
      <c r="AU97" s="118"/>
      <c r="AV97" s="118"/>
      <c r="AW97" s="118"/>
      <c r="AY97" s="117"/>
      <c r="AZ97" s="118"/>
      <c r="BI97" s="117"/>
      <c r="BJ97" s="118"/>
      <c r="BK97" s="118"/>
      <c r="BL97" s="118"/>
      <c r="BM97" s="118"/>
      <c r="BN97" s="118"/>
      <c r="BO97" s="118"/>
    </row>
    <row r="98" spans="2:157" s="89" customFormat="1" x14ac:dyDescent="0.15">
      <c r="B98" s="30"/>
      <c r="C98" s="16"/>
      <c r="D98" s="13" t="s">
        <v>25</v>
      </c>
      <c r="E98" s="16">
        <v>19</v>
      </c>
      <c r="F98" s="89">
        <v>1</v>
      </c>
      <c r="G98" s="16">
        <v>1</v>
      </c>
      <c r="K98" s="16"/>
      <c r="L98" s="89">
        <v>1</v>
      </c>
      <c r="M98" s="16">
        <v>1</v>
      </c>
      <c r="O98" s="20" t="s">
        <v>85</v>
      </c>
      <c r="P98" s="16">
        <v>86</v>
      </c>
      <c r="Q98" s="32"/>
      <c r="R98" s="90"/>
      <c r="S98" s="32"/>
      <c r="T98" s="90"/>
      <c r="U98" s="32"/>
      <c r="V98" s="90"/>
      <c r="W98" s="32"/>
      <c r="X98" s="90"/>
      <c r="Y98" s="32"/>
      <c r="Z98" s="90"/>
      <c r="AA98" s="57">
        <v>0.5899999737739563</v>
      </c>
      <c r="AB98" s="58">
        <v>-12.140000343322754</v>
      </c>
      <c r="AC98" s="57">
        <v>-3.7999999523162842</v>
      </c>
      <c r="AD98" s="58">
        <v>13.359999656677246</v>
      </c>
      <c r="AE98" s="16"/>
      <c r="AF98" s="112"/>
      <c r="AG98" s="117"/>
      <c r="AH98" s="118"/>
      <c r="AI98" s="118"/>
      <c r="AJ98" s="118"/>
      <c r="AK98" s="113"/>
      <c r="AL98" s="118"/>
      <c r="AM98" s="99"/>
      <c r="AN98" s="117"/>
      <c r="AO98" s="118"/>
      <c r="AP98" s="99"/>
      <c r="AQ98" s="99"/>
      <c r="AR98" s="99"/>
      <c r="AS98" s="99"/>
      <c r="AT98" s="118"/>
      <c r="AU98" s="118"/>
      <c r="AV98" s="118"/>
      <c r="AW98" s="118"/>
      <c r="AX98" s="99"/>
      <c r="AY98" s="117"/>
      <c r="AZ98" s="118"/>
      <c r="BA98" s="99"/>
      <c r="BB98" s="99"/>
      <c r="BC98" s="99"/>
      <c r="BD98" s="99"/>
      <c r="BE98" s="84"/>
      <c r="BF98" s="84"/>
      <c r="BI98" s="117"/>
      <c r="BJ98" s="118"/>
      <c r="BK98" s="118"/>
      <c r="BL98" s="118"/>
      <c r="BM98" s="118"/>
      <c r="BN98" s="118"/>
      <c r="BO98" s="118"/>
      <c r="BP98" s="121"/>
      <c r="BX98" s="94"/>
      <c r="CE98" s="95"/>
      <c r="CF98" s="95"/>
      <c r="CG98" s="95"/>
      <c r="CH98" s="95"/>
      <c r="CI98" s="95"/>
      <c r="CJ98" s="95"/>
      <c r="CK98" s="95"/>
      <c r="CL98" s="95"/>
      <c r="CM98" s="95"/>
      <c r="CN98" s="95"/>
      <c r="CO98" s="95"/>
      <c r="CP98" s="95"/>
      <c r="CQ98" s="95"/>
      <c r="EX98" s="88"/>
      <c r="EY98" s="88"/>
      <c r="FA98" s="88"/>
    </row>
    <row r="99" spans="2:157" x14ac:dyDescent="0.15">
      <c r="F99" s="86">
        <v>2</v>
      </c>
      <c r="H99" s="88">
        <v>1</v>
      </c>
      <c r="Q99" s="7">
        <v>-3.5999999046325684</v>
      </c>
      <c r="R99" s="86">
        <v>5.119999885559082</v>
      </c>
      <c r="AA99" s="59">
        <v>-5.6100001335144043</v>
      </c>
      <c r="AB99" s="60">
        <v>12.680000305175781</v>
      </c>
      <c r="AC99" s="59">
        <v>1.0700000524520874</v>
      </c>
      <c r="AD99" s="60">
        <v>-11.899999618530273</v>
      </c>
      <c r="AE99" s="19" t="s">
        <v>88</v>
      </c>
      <c r="AF99" s="138">
        <v>1</v>
      </c>
      <c r="AG99" s="117"/>
      <c r="AH99" s="118"/>
      <c r="AI99" s="118"/>
      <c r="AJ99" s="118"/>
      <c r="AK99" s="113"/>
      <c r="AL99" s="118"/>
      <c r="AM99" s="118"/>
      <c r="AN99" s="117"/>
      <c r="AO99" s="118"/>
      <c r="AT99" s="118"/>
      <c r="AU99" s="118"/>
      <c r="AV99" s="118"/>
      <c r="AW99" s="118"/>
      <c r="AX99" s="118"/>
      <c r="AY99" s="117"/>
      <c r="AZ99" s="118"/>
      <c r="BI99" s="117"/>
      <c r="BJ99" s="118"/>
      <c r="BK99" s="118"/>
      <c r="BL99" s="118"/>
      <c r="BM99" s="118"/>
      <c r="BN99" s="118"/>
      <c r="BO99" s="118"/>
      <c r="BP99" s="119"/>
      <c r="BX99" s="117"/>
    </row>
    <row r="100" spans="2:157" x14ac:dyDescent="0.15">
      <c r="F100" s="86">
        <v>3</v>
      </c>
      <c r="I100" s="88">
        <v>1</v>
      </c>
      <c r="J100" s="88">
        <v>1</v>
      </c>
      <c r="Q100" s="7">
        <v>0.37999999523162842</v>
      </c>
      <c r="R100" s="86">
        <v>-6.8899998664855957</v>
      </c>
      <c r="X100" s="86" t="s">
        <v>63</v>
      </c>
      <c r="Y100" s="7">
        <v>1</v>
      </c>
      <c r="AA100" s="59">
        <v>2.4900000095367432</v>
      </c>
      <c r="AB100" s="60">
        <v>-11.899999618530273</v>
      </c>
      <c r="AC100" s="59">
        <v>-3.9500000476837158</v>
      </c>
      <c r="AD100" s="60">
        <v>13.069999694824219</v>
      </c>
      <c r="AE100" s="19" t="s">
        <v>96</v>
      </c>
      <c r="AF100" s="114"/>
      <c r="AG100" s="117"/>
      <c r="AH100" s="118"/>
      <c r="AI100" s="118"/>
      <c r="AJ100" s="118"/>
      <c r="AK100" s="113"/>
      <c r="AL100" s="118"/>
      <c r="AM100" s="118"/>
      <c r="AN100" s="117"/>
      <c r="AO100" s="118"/>
      <c r="AT100" s="118"/>
      <c r="AU100" s="118"/>
      <c r="AV100" s="118"/>
      <c r="AW100" s="118"/>
      <c r="AX100" s="118"/>
      <c r="AY100" s="117"/>
      <c r="AZ100" s="118"/>
      <c r="BI100" s="117"/>
      <c r="BJ100" s="118"/>
      <c r="BK100" s="118"/>
      <c r="BL100" s="118"/>
      <c r="BM100" s="118"/>
      <c r="BN100" s="118"/>
      <c r="BO100" s="118"/>
      <c r="BP100" s="119"/>
      <c r="BX100" s="117"/>
    </row>
    <row r="101" spans="2:157" x14ac:dyDescent="0.15">
      <c r="U101" s="7">
        <v>4.3600001335144043</v>
      </c>
      <c r="V101" s="86">
        <v>7.4600000381469727</v>
      </c>
      <c r="AG101" s="117"/>
      <c r="AH101" s="118"/>
      <c r="AI101" s="118"/>
      <c r="AJ101" s="118"/>
      <c r="AK101" s="113"/>
      <c r="AL101" s="118"/>
      <c r="AN101" s="117"/>
      <c r="AO101" s="118"/>
      <c r="AT101" s="118"/>
      <c r="AU101" s="118"/>
      <c r="AV101" s="118"/>
      <c r="AW101" s="118"/>
      <c r="AY101" s="117"/>
      <c r="AZ101" s="118"/>
      <c r="BI101" s="117"/>
      <c r="BJ101" s="118"/>
      <c r="BK101" s="118"/>
      <c r="BL101" s="118"/>
      <c r="BM101" s="118"/>
      <c r="BN101" s="118"/>
      <c r="BO101" s="118"/>
    </row>
    <row r="102" spans="2:157" s="89" customFormat="1" x14ac:dyDescent="0.15">
      <c r="B102" s="30"/>
      <c r="C102" s="16"/>
      <c r="D102" s="13" t="s">
        <v>20</v>
      </c>
      <c r="E102" s="16">
        <v>20</v>
      </c>
      <c r="F102" s="90">
        <v>1</v>
      </c>
      <c r="G102" s="16">
        <v>1</v>
      </c>
      <c r="K102" s="16"/>
      <c r="L102" s="89">
        <v>1</v>
      </c>
      <c r="M102" s="16">
        <v>1</v>
      </c>
      <c r="O102" s="20" t="s">
        <v>85</v>
      </c>
      <c r="P102" s="16">
        <v>109</v>
      </c>
      <c r="Q102" s="32"/>
      <c r="R102" s="90"/>
      <c r="S102" s="32"/>
      <c r="T102" s="90"/>
      <c r="U102" s="32"/>
      <c r="V102" s="90"/>
      <c r="W102" s="32"/>
      <c r="X102" s="90"/>
      <c r="Y102" s="32"/>
      <c r="Z102" s="90"/>
      <c r="AA102" s="57">
        <v>-0.77999997138977051</v>
      </c>
      <c r="AB102" s="58">
        <v>-12.090000152587891</v>
      </c>
      <c r="AC102" s="57">
        <v>4.1399998664855957</v>
      </c>
      <c r="AD102" s="58">
        <v>13.359999656677246</v>
      </c>
      <c r="AE102" s="16"/>
      <c r="AF102" s="112"/>
      <c r="AG102" s="117"/>
      <c r="AH102" s="118"/>
      <c r="AI102" s="118"/>
      <c r="AJ102" s="118"/>
      <c r="AK102" s="113"/>
      <c r="AL102" s="118"/>
      <c r="AM102" s="99"/>
      <c r="AN102" s="117"/>
      <c r="AO102" s="118"/>
      <c r="AP102" s="99"/>
      <c r="AQ102" s="99"/>
      <c r="AR102" s="99"/>
      <c r="AS102" s="99"/>
      <c r="AT102" s="118"/>
      <c r="AU102" s="118"/>
      <c r="AV102" s="118"/>
      <c r="AW102" s="118"/>
      <c r="AX102" s="99"/>
      <c r="AY102" s="117"/>
      <c r="AZ102" s="118"/>
      <c r="BA102" s="99"/>
      <c r="BB102" s="99"/>
      <c r="BC102" s="99"/>
      <c r="BD102" s="99"/>
      <c r="BE102" s="84"/>
      <c r="BF102" s="84"/>
      <c r="BI102" s="117"/>
      <c r="BJ102" s="118"/>
      <c r="BK102" s="118"/>
      <c r="BL102" s="118"/>
      <c r="BM102" s="118"/>
      <c r="BN102" s="118"/>
      <c r="BO102" s="118"/>
      <c r="BP102" s="121"/>
      <c r="BX102" s="94"/>
      <c r="CE102" s="95"/>
      <c r="CF102" s="95"/>
      <c r="CG102" s="95"/>
      <c r="CH102" s="95"/>
      <c r="CI102" s="95"/>
      <c r="CJ102" s="95"/>
      <c r="CK102" s="95"/>
      <c r="CL102" s="95"/>
      <c r="CM102" s="95"/>
      <c r="CN102" s="95"/>
      <c r="CO102" s="95"/>
      <c r="CP102" s="95"/>
      <c r="CQ102" s="95"/>
      <c r="EX102" s="88"/>
      <c r="EY102" s="88"/>
      <c r="FA102" s="88"/>
    </row>
    <row r="103" spans="2:157" x14ac:dyDescent="0.15">
      <c r="F103" s="86">
        <v>2</v>
      </c>
      <c r="H103" s="88">
        <v>1</v>
      </c>
      <c r="Q103" s="7">
        <v>3.0299999713897705</v>
      </c>
      <c r="R103" s="86">
        <v>4.619999885559082</v>
      </c>
      <c r="AA103" s="59">
        <v>4.9699997901916504</v>
      </c>
      <c r="AB103" s="60">
        <v>12.189999580383301</v>
      </c>
      <c r="AC103" s="59">
        <v>-0.54000002145767212</v>
      </c>
      <c r="AD103" s="60">
        <v>-9.9499998092651367</v>
      </c>
      <c r="AE103" s="19" t="s">
        <v>95</v>
      </c>
      <c r="AF103" s="138">
        <v>1</v>
      </c>
      <c r="AG103" s="117"/>
      <c r="AH103" s="118"/>
      <c r="AI103" s="118"/>
      <c r="AJ103" s="118"/>
      <c r="AK103" s="113"/>
      <c r="AL103" s="118"/>
      <c r="AM103" s="118"/>
      <c r="AN103" s="117"/>
      <c r="AO103" s="118"/>
      <c r="AT103" s="118"/>
      <c r="AU103" s="118"/>
      <c r="AV103" s="118"/>
      <c r="AW103" s="118"/>
      <c r="AX103" s="118"/>
      <c r="AY103" s="117"/>
      <c r="AZ103" s="118"/>
      <c r="BI103" s="117"/>
      <c r="BJ103" s="118"/>
      <c r="BK103" s="118"/>
      <c r="BL103" s="118"/>
      <c r="BM103" s="118"/>
      <c r="BN103" s="118"/>
      <c r="BO103" s="118"/>
      <c r="BP103" s="119"/>
      <c r="BX103" s="117"/>
    </row>
    <row r="104" spans="2:157" x14ac:dyDescent="0.15">
      <c r="F104" s="86">
        <v>3</v>
      </c>
      <c r="I104" s="88">
        <v>1</v>
      </c>
      <c r="J104" s="88">
        <v>1</v>
      </c>
      <c r="Q104" s="7">
        <v>1.0099999904632568</v>
      </c>
      <c r="R104" s="86">
        <v>-6.6999998092651367</v>
      </c>
      <c r="X104" s="86" t="s">
        <v>61</v>
      </c>
      <c r="Y104" s="7">
        <v>1</v>
      </c>
      <c r="AA104" s="59">
        <v>0.49000000953674316</v>
      </c>
      <c r="AB104" s="60">
        <v>-7.309999942779541</v>
      </c>
      <c r="AC104" s="59">
        <v>4.8299999237060547</v>
      </c>
      <c r="AD104" s="60">
        <v>11.989999771118164</v>
      </c>
      <c r="AE104" s="19" t="s">
        <v>104</v>
      </c>
      <c r="AF104" s="114"/>
      <c r="AG104" s="117"/>
      <c r="AH104" s="118"/>
      <c r="AI104" s="118"/>
      <c r="AJ104" s="118"/>
      <c r="AK104" s="113"/>
      <c r="AL104" s="118"/>
      <c r="AM104" s="118"/>
      <c r="AN104" s="117"/>
      <c r="AO104" s="118"/>
      <c r="AT104" s="118"/>
      <c r="AU104" s="118"/>
      <c r="AV104" s="118"/>
      <c r="AW104" s="118"/>
      <c r="AX104" s="118"/>
      <c r="AY104" s="117"/>
      <c r="AZ104" s="118"/>
      <c r="BI104" s="117"/>
      <c r="BJ104" s="118"/>
      <c r="BK104" s="118"/>
      <c r="BL104" s="118"/>
      <c r="BM104" s="118"/>
      <c r="BN104" s="118"/>
      <c r="BO104" s="118"/>
      <c r="BP104" s="119"/>
      <c r="BX104" s="117"/>
    </row>
    <row r="105" spans="2:157" s="89" customFormat="1" x14ac:dyDescent="0.15">
      <c r="B105" s="30"/>
      <c r="C105" s="16"/>
      <c r="D105" s="13" t="s">
        <v>29</v>
      </c>
      <c r="E105" s="16">
        <v>21</v>
      </c>
      <c r="F105" s="89">
        <v>1</v>
      </c>
      <c r="G105" s="16">
        <v>1</v>
      </c>
      <c r="K105" s="16"/>
      <c r="L105" s="89">
        <v>1</v>
      </c>
      <c r="M105" s="16">
        <v>1</v>
      </c>
      <c r="O105" s="20" t="s">
        <v>85</v>
      </c>
      <c r="P105" s="16">
        <v>123</v>
      </c>
      <c r="Q105" s="32"/>
      <c r="R105" s="90"/>
      <c r="S105" s="32"/>
      <c r="T105" s="90"/>
      <c r="U105" s="32"/>
      <c r="V105" s="90"/>
      <c r="W105" s="32"/>
      <c r="X105" s="90"/>
      <c r="Y105" s="32"/>
      <c r="Z105" s="90"/>
      <c r="AA105" s="57">
        <v>0.77999997138977051</v>
      </c>
      <c r="AB105" s="58">
        <v>-12.090000152587891</v>
      </c>
      <c r="AC105" s="57">
        <v>-3.7999999523162842</v>
      </c>
      <c r="AD105" s="58">
        <v>13.310000419616699</v>
      </c>
      <c r="AE105" s="16"/>
      <c r="AF105" s="112"/>
      <c r="AG105" s="117"/>
      <c r="AH105" s="118"/>
      <c r="AI105" s="118"/>
      <c r="AJ105" s="118"/>
      <c r="AK105" s="113"/>
      <c r="AL105" s="118"/>
      <c r="AM105" s="99"/>
      <c r="AN105" s="117"/>
      <c r="AO105" s="118"/>
      <c r="AP105" s="99"/>
      <c r="AQ105" s="99"/>
      <c r="AR105" s="99"/>
      <c r="AS105" s="99"/>
      <c r="AT105" s="118"/>
      <c r="AU105" s="118"/>
      <c r="AV105" s="118"/>
      <c r="AW105" s="118"/>
      <c r="AX105" s="99"/>
      <c r="AY105" s="117"/>
      <c r="AZ105" s="118"/>
      <c r="BA105" s="99"/>
      <c r="BB105" s="99"/>
      <c r="BC105" s="99"/>
      <c r="BD105" s="99"/>
      <c r="BE105" s="84"/>
      <c r="BF105" s="84"/>
      <c r="BI105" s="117"/>
      <c r="BJ105" s="118"/>
      <c r="BK105" s="118"/>
      <c r="BL105" s="118"/>
      <c r="BM105" s="118"/>
      <c r="BN105" s="118"/>
      <c r="BO105" s="118"/>
      <c r="BP105" s="121"/>
      <c r="BX105" s="94"/>
      <c r="CE105" s="95"/>
      <c r="CF105" s="95"/>
      <c r="CG105" s="95"/>
      <c r="CH105" s="95"/>
      <c r="CI105" s="95"/>
      <c r="CJ105" s="95"/>
      <c r="CK105" s="95"/>
      <c r="CL105" s="95"/>
      <c r="CM105" s="95"/>
      <c r="CN105" s="95"/>
      <c r="CO105" s="95"/>
      <c r="CP105" s="95"/>
      <c r="CQ105" s="95"/>
      <c r="EX105" s="88"/>
      <c r="EY105" s="88"/>
      <c r="FA105" s="88"/>
    </row>
    <row r="106" spans="2:157" x14ac:dyDescent="0.15">
      <c r="F106" s="86">
        <v>2</v>
      </c>
      <c r="H106" s="88">
        <v>1</v>
      </c>
      <c r="Q106" s="7">
        <v>-2.7200000286102295</v>
      </c>
      <c r="R106" s="86">
        <v>5.940000057220459</v>
      </c>
      <c r="AA106" s="59">
        <v>-4.2899999618530273</v>
      </c>
      <c r="AB106" s="60">
        <v>12.770000457763672</v>
      </c>
      <c r="AC106" s="59">
        <v>0.93000000715255737</v>
      </c>
      <c r="AD106" s="60">
        <v>-11.899999618530273</v>
      </c>
      <c r="AE106" s="19" t="s">
        <v>78</v>
      </c>
      <c r="AF106" s="114"/>
      <c r="AG106" s="117"/>
      <c r="AH106" s="118"/>
      <c r="AI106" s="118"/>
      <c r="AJ106" s="118"/>
      <c r="AK106" s="113"/>
      <c r="AL106" s="118"/>
      <c r="AM106" s="118"/>
      <c r="AN106" s="117"/>
      <c r="AO106" s="118"/>
      <c r="AT106" s="118"/>
      <c r="AU106" s="118"/>
      <c r="AV106" s="118"/>
      <c r="AW106" s="118"/>
      <c r="AX106" s="118"/>
      <c r="AY106" s="117"/>
      <c r="AZ106" s="118"/>
      <c r="BI106" s="117"/>
      <c r="BJ106" s="118"/>
      <c r="BK106" s="118"/>
      <c r="BL106" s="118"/>
      <c r="BM106" s="118"/>
      <c r="BN106" s="118"/>
      <c r="BO106" s="118"/>
      <c r="BP106" s="119"/>
      <c r="BX106" s="117"/>
    </row>
    <row r="107" spans="2:157" x14ac:dyDescent="0.15">
      <c r="F107" s="86">
        <v>3</v>
      </c>
      <c r="I107" s="88">
        <v>1</v>
      </c>
      <c r="Q107" s="7">
        <v>3.2200000286102295</v>
      </c>
      <c r="R107" s="86">
        <v>-6.6999998092651367</v>
      </c>
      <c r="AA107" s="59">
        <v>4.0999999046325684</v>
      </c>
      <c r="AB107" s="60">
        <v>-11.949999809265137</v>
      </c>
      <c r="AC107" s="59">
        <v>-3.119999885559082</v>
      </c>
      <c r="AD107" s="60">
        <v>11.899999618530273</v>
      </c>
      <c r="AE107" s="19" t="s">
        <v>83</v>
      </c>
      <c r="AF107" s="114"/>
      <c r="AG107" s="117"/>
      <c r="AH107" s="118"/>
      <c r="AI107" s="118"/>
      <c r="AJ107" s="118"/>
      <c r="AK107" s="113"/>
      <c r="AL107" s="118"/>
      <c r="AM107" s="118"/>
      <c r="AN107" s="117"/>
      <c r="AO107" s="118"/>
      <c r="AT107" s="118"/>
      <c r="AU107" s="118"/>
      <c r="AV107" s="118"/>
      <c r="AW107" s="118"/>
      <c r="AX107" s="118"/>
      <c r="AY107" s="117"/>
      <c r="AZ107" s="118"/>
      <c r="BI107" s="117"/>
      <c r="BJ107" s="118"/>
      <c r="BK107" s="118"/>
      <c r="BL107" s="118"/>
      <c r="BM107" s="118"/>
      <c r="BN107" s="118"/>
      <c r="BO107" s="118"/>
      <c r="BP107" s="119"/>
      <c r="BX107" s="117"/>
    </row>
    <row r="108" spans="2:157" x14ac:dyDescent="0.15">
      <c r="F108" s="86">
        <v>4</v>
      </c>
      <c r="I108" s="88">
        <v>1</v>
      </c>
      <c r="Q108" s="7">
        <v>-1.2599999904632568</v>
      </c>
      <c r="R108" s="86">
        <v>5.880000114440918</v>
      </c>
      <c r="AA108" s="59">
        <v>-4.0500001907348633</v>
      </c>
      <c r="AB108" s="60">
        <v>8.9200000762939453</v>
      </c>
      <c r="AC108" s="59">
        <v>2.7300000190734863</v>
      </c>
      <c r="AD108" s="60">
        <v>-12.380000114440918</v>
      </c>
      <c r="AE108" s="19" t="s">
        <v>80</v>
      </c>
      <c r="AF108" s="114"/>
      <c r="AG108" s="117"/>
      <c r="AH108" s="118"/>
      <c r="AI108" s="118"/>
      <c r="AJ108" s="118"/>
      <c r="AK108" s="113"/>
      <c r="AL108" s="118"/>
      <c r="AM108" s="118"/>
      <c r="AN108" s="117"/>
      <c r="AO108" s="118"/>
      <c r="AT108" s="118"/>
      <c r="AU108" s="118"/>
      <c r="AV108" s="118"/>
      <c r="AW108" s="118"/>
      <c r="AX108" s="118"/>
      <c r="AY108" s="117"/>
      <c r="AZ108" s="118"/>
      <c r="BI108" s="117"/>
      <c r="BJ108" s="118"/>
      <c r="BK108" s="118"/>
      <c r="BL108" s="118"/>
      <c r="BM108" s="118"/>
      <c r="BN108" s="118"/>
      <c r="BO108" s="118"/>
      <c r="BP108" s="119"/>
      <c r="BX108" s="117"/>
    </row>
    <row r="109" spans="2:157" x14ac:dyDescent="0.15">
      <c r="F109" s="86">
        <v>5</v>
      </c>
      <c r="I109" s="86">
        <v>1</v>
      </c>
      <c r="J109" s="88">
        <v>1</v>
      </c>
      <c r="Q109" s="7">
        <v>-3.4100000858306885</v>
      </c>
      <c r="R109" s="86">
        <v>-11.380000114440918</v>
      </c>
      <c r="X109" s="86" t="s">
        <v>61</v>
      </c>
      <c r="Y109" s="7">
        <v>1</v>
      </c>
      <c r="AA109" s="59">
        <v>-3.0199999809265137</v>
      </c>
      <c r="AB109" s="60">
        <v>-12.340000152587891</v>
      </c>
      <c r="AC109" s="59">
        <v>-2.2899999618530273</v>
      </c>
      <c r="AD109" s="60">
        <v>6.630000114440918</v>
      </c>
      <c r="AE109" s="19" t="s">
        <v>81</v>
      </c>
      <c r="AF109" s="114">
        <v>1</v>
      </c>
      <c r="AG109" s="117"/>
      <c r="AH109" s="118"/>
      <c r="AI109" s="118"/>
      <c r="AJ109" s="118"/>
      <c r="AK109" s="113"/>
      <c r="AL109" s="118"/>
      <c r="AM109" s="118"/>
      <c r="AN109" s="117"/>
      <c r="AO109" s="118"/>
      <c r="AT109" s="118"/>
      <c r="AU109" s="118"/>
      <c r="AV109" s="118"/>
      <c r="AW109" s="118"/>
      <c r="AX109" s="118"/>
      <c r="AY109" s="117"/>
      <c r="AZ109" s="118"/>
      <c r="BI109" s="117"/>
      <c r="BJ109" s="118"/>
      <c r="BK109" s="118"/>
      <c r="BL109" s="118"/>
      <c r="BM109" s="118"/>
      <c r="BN109" s="118"/>
      <c r="BO109" s="118"/>
      <c r="BP109" s="119"/>
      <c r="BX109" s="117"/>
    </row>
    <row r="110" spans="2:157" s="89" customFormat="1" x14ac:dyDescent="0.15">
      <c r="B110" s="30"/>
      <c r="C110" s="16"/>
      <c r="D110" s="13" t="s">
        <v>31</v>
      </c>
      <c r="E110" s="16">
        <v>22</v>
      </c>
      <c r="F110" s="90">
        <v>1</v>
      </c>
      <c r="G110" s="16">
        <v>1</v>
      </c>
      <c r="K110" s="16"/>
      <c r="L110" s="89">
        <v>1</v>
      </c>
      <c r="M110" s="16">
        <v>1</v>
      </c>
      <c r="O110" s="20" t="s">
        <v>85</v>
      </c>
      <c r="P110" s="16">
        <v>116</v>
      </c>
      <c r="Q110" s="32"/>
      <c r="R110" s="90"/>
      <c r="S110" s="32"/>
      <c r="T110" s="90"/>
      <c r="U110" s="32"/>
      <c r="V110" s="90"/>
      <c r="W110" s="32"/>
      <c r="X110" s="90"/>
      <c r="Y110" s="32"/>
      <c r="Z110" s="90"/>
      <c r="AA110" s="57">
        <v>-0.62999999523162842</v>
      </c>
      <c r="AB110" s="58">
        <v>-12.090000152587891</v>
      </c>
      <c r="AC110" s="57">
        <v>4.0999999046325684</v>
      </c>
      <c r="AD110" s="58">
        <v>13.210000038146973</v>
      </c>
      <c r="AE110" s="16"/>
      <c r="AF110" s="112"/>
      <c r="AG110" s="117"/>
      <c r="AH110" s="118"/>
      <c r="AI110" s="118"/>
      <c r="AJ110" s="118"/>
      <c r="AK110" s="113"/>
      <c r="AL110" s="118"/>
      <c r="AM110" s="99"/>
      <c r="AN110" s="117"/>
      <c r="AO110" s="118"/>
      <c r="AP110" s="99"/>
      <c r="AQ110" s="99"/>
      <c r="AR110" s="99"/>
      <c r="AS110" s="99"/>
      <c r="AT110" s="118"/>
      <c r="AU110" s="118"/>
      <c r="AV110" s="118"/>
      <c r="AW110" s="118"/>
      <c r="AX110" s="99"/>
      <c r="AY110" s="117"/>
      <c r="AZ110" s="118"/>
      <c r="BA110" s="99"/>
      <c r="BB110" s="99"/>
      <c r="BC110" s="99"/>
      <c r="BD110" s="99"/>
      <c r="BE110" s="84"/>
      <c r="BF110" s="84"/>
      <c r="BI110" s="117"/>
      <c r="BJ110" s="118"/>
      <c r="BK110" s="118"/>
      <c r="BL110" s="118"/>
      <c r="BM110" s="118"/>
      <c r="BN110" s="118"/>
      <c r="BO110" s="118"/>
      <c r="BP110" s="121"/>
      <c r="BX110" s="94"/>
      <c r="CE110" s="95"/>
      <c r="CF110" s="95"/>
      <c r="CG110" s="95"/>
      <c r="CH110" s="95"/>
      <c r="CI110" s="95"/>
      <c r="CJ110" s="95"/>
      <c r="CK110" s="95"/>
      <c r="CL110" s="95"/>
      <c r="CM110" s="95"/>
      <c r="CN110" s="95"/>
      <c r="CO110" s="95"/>
      <c r="CP110" s="95"/>
      <c r="CQ110" s="95"/>
      <c r="EX110" s="88"/>
      <c r="EY110" s="88"/>
      <c r="FA110" s="88"/>
    </row>
    <row r="111" spans="2:157" x14ac:dyDescent="0.15">
      <c r="F111" s="86">
        <v>2</v>
      </c>
      <c r="H111" s="88">
        <v>1</v>
      </c>
      <c r="J111" s="88">
        <v>1</v>
      </c>
      <c r="Q111" s="7">
        <v>3.0999999046325684</v>
      </c>
      <c r="R111" s="86">
        <v>5.369999885559082</v>
      </c>
      <c r="W111" s="7" t="s">
        <v>149</v>
      </c>
      <c r="Y111" s="7">
        <v>1</v>
      </c>
      <c r="AA111" s="59">
        <v>4.4899997711181641</v>
      </c>
      <c r="AB111" s="60">
        <v>12.140000343322754</v>
      </c>
      <c r="AC111" s="59">
        <v>-0.62999999523162842</v>
      </c>
      <c r="AD111" s="60">
        <v>-11.600000381469727</v>
      </c>
      <c r="AE111" s="19" t="s">
        <v>81</v>
      </c>
      <c r="AF111" s="114">
        <v>1</v>
      </c>
      <c r="AG111" s="117"/>
      <c r="AH111" s="118"/>
      <c r="AI111" s="118"/>
      <c r="AJ111" s="118"/>
      <c r="AK111" s="113"/>
      <c r="AL111" s="118"/>
      <c r="AM111" s="118"/>
      <c r="AN111" s="117"/>
      <c r="AO111" s="118"/>
      <c r="AT111" s="118"/>
      <c r="AU111" s="118"/>
      <c r="AV111" s="118"/>
      <c r="AW111" s="118"/>
      <c r="AX111" s="118"/>
      <c r="AY111" s="117"/>
      <c r="AZ111" s="118"/>
      <c r="BI111" s="117"/>
      <c r="BJ111" s="118"/>
      <c r="BK111" s="118"/>
      <c r="BL111" s="118"/>
      <c r="BM111" s="118"/>
      <c r="BN111" s="118"/>
      <c r="BO111" s="118"/>
      <c r="BP111" s="119"/>
      <c r="BX111" s="117"/>
    </row>
    <row r="112" spans="2:157" x14ac:dyDescent="0.15">
      <c r="F112" s="86">
        <v>3</v>
      </c>
      <c r="S112" s="7">
        <v>-3.2899999618530273</v>
      </c>
      <c r="T112" s="86">
        <v>-11.25</v>
      </c>
      <c r="AA112" s="59">
        <v>-3.3599998950958252</v>
      </c>
      <c r="AB112" s="60">
        <v>-12.090000152587891</v>
      </c>
      <c r="AC112" s="59">
        <v>1.1200000047683716</v>
      </c>
      <c r="AD112" s="60">
        <v>12.239999771118164</v>
      </c>
      <c r="AE112" s="31" t="s">
        <v>101</v>
      </c>
      <c r="AF112" s="114"/>
      <c r="AG112" s="117"/>
      <c r="AH112" s="118"/>
      <c r="AI112" s="118"/>
      <c r="AJ112" s="118"/>
      <c r="AK112" s="113"/>
      <c r="AL112" s="118"/>
      <c r="AM112" s="124"/>
      <c r="AN112" s="117"/>
      <c r="AO112" s="118"/>
      <c r="AT112" s="118"/>
      <c r="AU112" s="118"/>
      <c r="AV112" s="118"/>
      <c r="AW112" s="118"/>
      <c r="AX112" s="124"/>
      <c r="AY112" s="117"/>
      <c r="AZ112" s="118"/>
      <c r="BI112" s="117"/>
      <c r="BJ112" s="118"/>
      <c r="BK112" s="118"/>
      <c r="BL112" s="118"/>
      <c r="BM112" s="118"/>
      <c r="BN112" s="118"/>
      <c r="BO112" s="118"/>
      <c r="BP112" s="125"/>
      <c r="BX112" s="123"/>
    </row>
    <row r="113" spans="2:157" s="89" customFormat="1" x14ac:dyDescent="0.15">
      <c r="B113" s="30"/>
      <c r="C113" s="16"/>
      <c r="D113" s="13" t="s">
        <v>33</v>
      </c>
      <c r="E113" s="16">
        <v>23</v>
      </c>
      <c r="F113" s="89">
        <v>1</v>
      </c>
      <c r="G113" s="16">
        <v>1</v>
      </c>
      <c r="K113" s="16"/>
      <c r="L113" s="89">
        <v>1</v>
      </c>
      <c r="M113" s="16"/>
      <c r="N113" s="89">
        <v>1</v>
      </c>
      <c r="O113" s="20" t="s">
        <v>91</v>
      </c>
      <c r="P113" s="16">
        <v>87</v>
      </c>
      <c r="Q113" s="32"/>
      <c r="R113" s="90"/>
      <c r="S113" s="32"/>
      <c r="T113" s="90"/>
      <c r="U113" s="32"/>
      <c r="V113" s="90"/>
      <c r="W113" s="32"/>
      <c r="X113" s="90"/>
      <c r="Y113" s="32"/>
      <c r="Z113" s="90"/>
      <c r="AA113" s="57">
        <v>0.73000001907348633</v>
      </c>
      <c r="AB113" s="58">
        <v>-12.090000152587891</v>
      </c>
      <c r="AC113" s="57">
        <v>-3.6600000858306885</v>
      </c>
      <c r="AD113" s="58">
        <v>11.989999771118164</v>
      </c>
      <c r="AE113" s="16"/>
      <c r="AF113" s="112"/>
      <c r="AG113" s="117"/>
      <c r="AH113" s="118"/>
      <c r="AI113" s="118"/>
      <c r="AJ113" s="118"/>
      <c r="AK113" s="113"/>
      <c r="AL113" s="118"/>
      <c r="AM113" s="99"/>
      <c r="AN113" s="117"/>
      <c r="AO113" s="118"/>
      <c r="AP113" s="99"/>
      <c r="AQ113" s="99"/>
      <c r="AR113" s="99"/>
      <c r="AS113" s="99"/>
      <c r="AT113" s="118"/>
      <c r="AU113" s="118"/>
      <c r="AV113" s="118"/>
      <c r="AW113" s="118"/>
      <c r="AX113" s="99"/>
      <c r="AY113" s="117"/>
      <c r="AZ113" s="118"/>
      <c r="BA113" s="99"/>
      <c r="BB113" s="99"/>
      <c r="BC113" s="99"/>
      <c r="BD113" s="99"/>
      <c r="BE113" s="84"/>
      <c r="BF113" s="84"/>
      <c r="BI113" s="117"/>
      <c r="BJ113" s="118"/>
      <c r="BK113" s="118"/>
      <c r="BL113" s="118"/>
      <c r="BM113" s="118"/>
      <c r="BN113" s="118"/>
      <c r="BO113" s="118"/>
      <c r="BP113" s="121"/>
      <c r="BX113" s="94"/>
      <c r="CE113" s="95"/>
      <c r="CF113" s="95"/>
      <c r="CG113" s="95"/>
      <c r="CH113" s="95"/>
      <c r="CI113" s="95"/>
      <c r="CJ113" s="95"/>
      <c r="CK113" s="95"/>
      <c r="CL113" s="95"/>
      <c r="CM113" s="95"/>
      <c r="CN113" s="95"/>
      <c r="CO113" s="95"/>
      <c r="CP113" s="95"/>
      <c r="CQ113" s="95"/>
      <c r="EX113" s="88"/>
      <c r="EY113" s="88"/>
      <c r="FA113" s="88"/>
    </row>
    <row r="114" spans="2:157" x14ac:dyDescent="0.15">
      <c r="F114" s="86">
        <v>2</v>
      </c>
      <c r="H114" s="88">
        <v>1</v>
      </c>
      <c r="Q114" s="7">
        <v>-2.7799999713897705</v>
      </c>
      <c r="R114" s="86">
        <v>4.4899997711181641</v>
      </c>
      <c r="AA114" s="59">
        <v>-4.190000057220459</v>
      </c>
      <c r="AB114" s="60">
        <v>11.409999847412109</v>
      </c>
      <c r="AC114" s="59">
        <v>1.4099999666213989</v>
      </c>
      <c r="AD114" s="60">
        <v>-11.850000381469727</v>
      </c>
      <c r="AE114" s="19" t="s">
        <v>78</v>
      </c>
      <c r="AF114" s="114"/>
      <c r="AG114" s="117"/>
      <c r="AH114" s="118"/>
      <c r="AI114" s="118"/>
      <c r="AJ114" s="118"/>
      <c r="AK114" s="113"/>
      <c r="AL114" s="118"/>
      <c r="AM114" s="118"/>
      <c r="AN114" s="117"/>
      <c r="AO114" s="118"/>
      <c r="AT114" s="118"/>
      <c r="AU114" s="118"/>
      <c r="AV114" s="118"/>
      <c r="AW114" s="118"/>
      <c r="AX114" s="118"/>
      <c r="AY114" s="117"/>
      <c r="AZ114" s="118"/>
      <c r="BI114" s="117"/>
      <c r="BJ114" s="118"/>
      <c r="BK114" s="118"/>
      <c r="BL114" s="118"/>
      <c r="BM114" s="118"/>
      <c r="BN114" s="118"/>
      <c r="BO114" s="118"/>
      <c r="BP114" s="119"/>
      <c r="BX114" s="117"/>
    </row>
    <row r="115" spans="2:157" x14ac:dyDescent="0.15">
      <c r="F115" s="86">
        <v>3</v>
      </c>
      <c r="I115" s="88">
        <v>1</v>
      </c>
      <c r="Q115" s="7">
        <v>2.5299999713897705</v>
      </c>
      <c r="R115" s="86">
        <v>-10.119999885559082</v>
      </c>
      <c r="AA115" s="59">
        <v>3.0699999332427979</v>
      </c>
      <c r="AB115" s="60">
        <v>-11.800000190734863</v>
      </c>
      <c r="AC115" s="59">
        <v>-4.0500001907348633</v>
      </c>
      <c r="AD115" s="60">
        <v>10.340000152587891</v>
      </c>
      <c r="AE115" s="19" t="s">
        <v>88</v>
      </c>
      <c r="AF115" s="114"/>
      <c r="AG115" s="117"/>
      <c r="AH115" s="118"/>
      <c r="AI115" s="118"/>
      <c r="AJ115" s="118"/>
      <c r="AK115" s="113"/>
      <c r="AL115" s="118"/>
      <c r="AM115" s="118"/>
      <c r="AN115" s="117"/>
      <c r="AO115" s="118"/>
      <c r="AT115" s="118"/>
      <c r="AU115" s="118"/>
      <c r="AV115" s="118"/>
      <c r="AW115" s="118"/>
      <c r="AX115" s="118"/>
      <c r="AY115" s="117"/>
      <c r="AZ115" s="118"/>
      <c r="BI115" s="117"/>
      <c r="BJ115" s="118"/>
      <c r="BK115" s="118"/>
      <c r="BL115" s="118"/>
      <c r="BM115" s="118"/>
      <c r="BN115" s="118"/>
      <c r="BO115" s="118"/>
      <c r="BP115" s="119"/>
      <c r="BX115" s="117"/>
    </row>
    <row r="116" spans="2:157" x14ac:dyDescent="0.15">
      <c r="F116" s="88">
        <v>4</v>
      </c>
      <c r="I116" s="88">
        <v>1</v>
      </c>
      <c r="Q116" s="7">
        <v>1.1399999856948853</v>
      </c>
      <c r="R116" s="86">
        <v>10.430000305175781</v>
      </c>
      <c r="AA116" s="59">
        <v>-0.23999999463558197</v>
      </c>
      <c r="AB116" s="60">
        <v>12.630000114440918</v>
      </c>
      <c r="AC116" s="59">
        <v>0.82999998331069946</v>
      </c>
      <c r="AD116" s="60">
        <v>-12.869999885559082</v>
      </c>
      <c r="AE116" s="19" t="s">
        <v>81</v>
      </c>
      <c r="AF116" s="114"/>
      <c r="AG116" s="117"/>
      <c r="AH116" s="118"/>
      <c r="AI116" s="118"/>
      <c r="AJ116" s="118"/>
      <c r="AK116" s="113"/>
      <c r="AL116" s="118"/>
      <c r="AM116" s="118"/>
      <c r="AN116" s="117"/>
      <c r="AO116" s="118"/>
      <c r="AT116" s="118"/>
      <c r="AU116" s="118"/>
      <c r="AV116" s="118"/>
      <c r="AW116" s="118"/>
      <c r="AX116" s="118"/>
      <c r="AY116" s="117"/>
      <c r="AZ116" s="118"/>
      <c r="BI116" s="117"/>
      <c r="BJ116" s="118"/>
      <c r="BK116" s="118"/>
      <c r="BL116" s="118"/>
      <c r="BM116" s="118"/>
      <c r="BN116" s="118"/>
      <c r="BO116" s="118"/>
      <c r="BP116" s="119"/>
      <c r="BX116" s="117"/>
    </row>
    <row r="117" spans="2:157" x14ac:dyDescent="0.15">
      <c r="F117" s="86">
        <v>5</v>
      </c>
      <c r="I117" s="88">
        <v>1</v>
      </c>
      <c r="Q117" s="7">
        <v>-2.7200000286102295</v>
      </c>
      <c r="R117" s="86">
        <v>-10.369999885559082</v>
      </c>
      <c r="AA117" s="59">
        <v>-2.9300000667572021</v>
      </c>
      <c r="AB117" s="60">
        <v>-13.119999885559082</v>
      </c>
      <c r="AC117" s="59">
        <v>0.34000000357627869</v>
      </c>
      <c r="AD117" s="60">
        <v>13.260000228881836</v>
      </c>
      <c r="AE117" s="19" t="s">
        <v>95</v>
      </c>
      <c r="AF117" s="114"/>
      <c r="AG117" s="117"/>
      <c r="AH117" s="118"/>
      <c r="AI117" s="118"/>
      <c r="AJ117" s="118"/>
      <c r="AK117" s="113"/>
      <c r="AL117" s="118"/>
      <c r="AM117" s="118"/>
      <c r="AN117" s="117"/>
      <c r="AO117" s="118"/>
      <c r="AT117" s="118"/>
      <c r="AU117" s="118"/>
      <c r="AV117" s="118"/>
      <c r="AW117" s="118"/>
      <c r="AX117" s="118"/>
      <c r="AY117" s="117"/>
      <c r="AZ117" s="118"/>
      <c r="BI117" s="117"/>
      <c r="BJ117" s="118"/>
      <c r="BK117" s="118"/>
      <c r="BL117" s="118"/>
      <c r="BM117" s="118"/>
      <c r="BN117" s="118"/>
      <c r="BO117" s="118"/>
      <c r="BP117" s="119"/>
      <c r="BX117" s="117"/>
    </row>
    <row r="118" spans="2:157" x14ac:dyDescent="0.15">
      <c r="F118" s="86">
        <v>6</v>
      </c>
      <c r="I118" s="88">
        <v>1</v>
      </c>
      <c r="Q118" s="7">
        <v>0.75999999046325684</v>
      </c>
      <c r="R118" s="86">
        <v>6.320000171661377</v>
      </c>
      <c r="AA118" s="59">
        <v>1.1200000047683716</v>
      </c>
      <c r="AB118" s="60">
        <v>12.140000343322754</v>
      </c>
      <c r="AC118" s="59">
        <v>-2.5399999618530273</v>
      </c>
      <c r="AD118" s="60">
        <v>-13.260000228881836</v>
      </c>
      <c r="AE118" s="19" t="s">
        <v>95</v>
      </c>
      <c r="AF118" s="114"/>
      <c r="AG118" s="117"/>
      <c r="AH118" s="118"/>
      <c r="AI118" s="118"/>
      <c r="AJ118" s="118"/>
      <c r="AK118" s="113"/>
      <c r="AL118" s="118"/>
      <c r="AM118" s="118"/>
      <c r="AN118" s="117"/>
      <c r="AO118" s="118"/>
      <c r="AT118" s="118"/>
      <c r="AU118" s="118"/>
      <c r="AV118" s="118"/>
      <c r="AW118" s="118"/>
      <c r="AX118" s="118"/>
      <c r="AY118" s="117"/>
      <c r="AZ118" s="118"/>
      <c r="BI118" s="117"/>
      <c r="BJ118" s="118"/>
      <c r="BK118" s="118"/>
      <c r="BL118" s="118"/>
      <c r="BM118" s="118"/>
      <c r="BN118" s="118"/>
      <c r="BO118" s="118"/>
      <c r="BP118" s="119"/>
      <c r="BX118" s="117"/>
    </row>
    <row r="119" spans="2:157" x14ac:dyDescent="0.15">
      <c r="F119" s="88">
        <v>7</v>
      </c>
      <c r="I119" s="88">
        <v>1</v>
      </c>
      <c r="Q119" s="7">
        <v>0.81999999284744263</v>
      </c>
      <c r="R119" s="86">
        <v>-11.130000114440918</v>
      </c>
      <c r="AA119" s="59">
        <v>5.000000074505806E-2</v>
      </c>
      <c r="AB119" s="60">
        <v>-13.260000228881836</v>
      </c>
      <c r="AC119" s="59">
        <v>-5.000000074505806E-2</v>
      </c>
      <c r="AD119" s="60">
        <v>11.989999771118164</v>
      </c>
      <c r="AE119" s="19" t="s">
        <v>83</v>
      </c>
      <c r="AF119" s="114"/>
      <c r="AG119" s="117"/>
      <c r="AH119" s="118"/>
      <c r="AI119" s="118"/>
      <c r="AJ119" s="118"/>
      <c r="AK119" s="113"/>
      <c r="AL119" s="118"/>
      <c r="AM119" s="118"/>
      <c r="AN119" s="117"/>
      <c r="AO119" s="118"/>
      <c r="AT119" s="118"/>
      <c r="AU119" s="118"/>
      <c r="AV119" s="118"/>
      <c r="AW119" s="118"/>
      <c r="AX119" s="118"/>
      <c r="AY119" s="117"/>
      <c r="AZ119" s="118"/>
      <c r="BI119" s="117"/>
      <c r="BJ119" s="118"/>
      <c r="BK119" s="118"/>
      <c r="BL119" s="118"/>
      <c r="BM119" s="118"/>
      <c r="BN119" s="118"/>
      <c r="BO119" s="118"/>
      <c r="BP119" s="119"/>
      <c r="BX119" s="117"/>
    </row>
    <row r="120" spans="2:157" x14ac:dyDescent="0.15">
      <c r="F120" s="86">
        <v>8</v>
      </c>
      <c r="I120" s="88">
        <v>1</v>
      </c>
      <c r="Q120" s="7">
        <v>-2.3399999141693115</v>
      </c>
      <c r="R120" s="86">
        <v>9.1700000762939453</v>
      </c>
      <c r="AA120" s="59">
        <v>-4.5799999237060547</v>
      </c>
      <c r="AB120" s="60">
        <v>11.800000190734863</v>
      </c>
      <c r="AC120" s="59">
        <v>0.93000000715255737</v>
      </c>
      <c r="AD120" s="60">
        <v>-13.310000419616699</v>
      </c>
      <c r="AE120" s="19" t="s">
        <v>96</v>
      </c>
      <c r="AF120" s="114"/>
      <c r="AG120" s="117"/>
      <c r="AH120" s="118"/>
      <c r="AI120" s="118"/>
      <c r="AJ120" s="118"/>
      <c r="AK120" s="113"/>
      <c r="AL120" s="118"/>
      <c r="AM120" s="118"/>
      <c r="AN120" s="117"/>
      <c r="AO120" s="118"/>
      <c r="AT120" s="118"/>
      <c r="AU120" s="118"/>
      <c r="AV120" s="118"/>
      <c r="AW120" s="118"/>
      <c r="AX120" s="118"/>
      <c r="AY120" s="117"/>
      <c r="AZ120" s="118"/>
      <c r="BI120" s="117"/>
      <c r="BJ120" s="118"/>
      <c r="BK120" s="118"/>
      <c r="BL120" s="118"/>
      <c r="BM120" s="118"/>
      <c r="BN120" s="118"/>
      <c r="BO120" s="118"/>
      <c r="BP120" s="119"/>
      <c r="BX120" s="117"/>
    </row>
    <row r="121" spans="2:157" x14ac:dyDescent="0.15">
      <c r="C121" s="16"/>
      <c r="F121" s="86">
        <v>9</v>
      </c>
      <c r="I121" s="88">
        <v>1</v>
      </c>
      <c r="Q121" s="7">
        <v>2.7799999713897705</v>
      </c>
      <c r="R121" s="86">
        <v>-10.119999885559082</v>
      </c>
      <c r="AA121" s="59">
        <v>3.7999999523162842</v>
      </c>
      <c r="AB121" s="60">
        <v>-13.069999694824219</v>
      </c>
      <c r="AC121" s="59">
        <v>-2.880000114440918</v>
      </c>
      <c r="AD121" s="60">
        <v>11.899999618530273</v>
      </c>
      <c r="AE121" s="19" t="s">
        <v>78</v>
      </c>
      <c r="AF121" s="114"/>
      <c r="AG121" s="117"/>
      <c r="AH121" s="118"/>
      <c r="AI121" s="118"/>
      <c r="AJ121" s="118"/>
      <c r="AK121" s="113"/>
      <c r="AL121" s="118"/>
      <c r="AM121" s="118"/>
      <c r="AN121" s="117"/>
      <c r="AO121" s="118"/>
      <c r="AT121" s="118"/>
      <c r="AU121" s="118"/>
      <c r="AV121" s="118"/>
      <c r="AW121" s="118"/>
      <c r="AX121" s="118"/>
      <c r="AY121" s="117"/>
      <c r="AZ121" s="118"/>
      <c r="BI121" s="117"/>
      <c r="BJ121" s="118"/>
      <c r="BK121" s="118"/>
      <c r="BL121" s="118"/>
      <c r="BM121" s="118"/>
      <c r="BN121" s="118"/>
      <c r="BO121" s="118"/>
      <c r="BP121" s="119"/>
      <c r="BX121" s="117"/>
    </row>
    <row r="122" spans="2:157" x14ac:dyDescent="0.15">
      <c r="F122" s="88">
        <v>10</v>
      </c>
      <c r="I122" s="88">
        <v>1</v>
      </c>
      <c r="Q122" s="7">
        <v>-1.7699999809265137</v>
      </c>
      <c r="R122" s="86">
        <v>5.25</v>
      </c>
      <c r="AA122" s="59">
        <v>-2.7799999713897705</v>
      </c>
      <c r="AB122" s="60">
        <v>10.479999542236328</v>
      </c>
      <c r="AC122" s="59">
        <v>2.0999999046325684</v>
      </c>
      <c r="AD122" s="60">
        <v>-13.260000228881836</v>
      </c>
      <c r="AE122" s="19" t="s">
        <v>88</v>
      </c>
      <c r="AF122" s="114"/>
      <c r="AG122" s="117"/>
      <c r="AH122" s="118"/>
      <c r="AI122" s="118"/>
      <c r="AJ122" s="118"/>
      <c r="AK122" s="113"/>
      <c r="AL122" s="118"/>
      <c r="AM122" s="118"/>
      <c r="AN122" s="117"/>
      <c r="AO122" s="118"/>
      <c r="AT122" s="118"/>
      <c r="AU122" s="118"/>
      <c r="AV122" s="118"/>
      <c r="AW122" s="118"/>
      <c r="AX122" s="118"/>
      <c r="AY122" s="117"/>
      <c r="AZ122" s="118"/>
      <c r="BI122" s="117"/>
      <c r="BJ122" s="118"/>
      <c r="BK122" s="118"/>
      <c r="BL122" s="118"/>
      <c r="BM122" s="118"/>
      <c r="BN122" s="118"/>
      <c r="BO122" s="118"/>
      <c r="BP122" s="119"/>
      <c r="BX122" s="117"/>
    </row>
    <row r="123" spans="2:157" x14ac:dyDescent="0.15">
      <c r="B123" s="26"/>
      <c r="C123" s="22"/>
      <c r="D123" s="12"/>
      <c r="F123" s="86">
        <v>11</v>
      </c>
      <c r="I123" s="86">
        <v>1</v>
      </c>
      <c r="J123" s="88">
        <v>1</v>
      </c>
      <c r="Q123" s="7">
        <v>-2.0199999809265137</v>
      </c>
      <c r="R123" s="86">
        <v>-7.1399998664855957</v>
      </c>
      <c r="X123" s="86" t="s">
        <v>61</v>
      </c>
      <c r="Y123" s="7">
        <v>1</v>
      </c>
      <c r="AA123" s="59">
        <v>-0.34000000357627869</v>
      </c>
      <c r="AB123" s="60">
        <v>-13.310000419616699</v>
      </c>
      <c r="AC123" s="59">
        <v>-1.8500000238418579</v>
      </c>
      <c r="AD123" s="60">
        <v>7.1700000762939453</v>
      </c>
      <c r="AE123" s="19" t="s">
        <v>95</v>
      </c>
      <c r="AF123" s="114">
        <v>1</v>
      </c>
      <c r="AG123" s="117"/>
      <c r="AH123" s="118"/>
      <c r="AI123" s="118"/>
      <c r="AJ123" s="118"/>
      <c r="AK123" s="113"/>
      <c r="AL123" s="118"/>
      <c r="AM123" s="118"/>
      <c r="AN123" s="117"/>
      <c r="AO123" s="118"/>
      <c r="AT123" s="118"/>
      <c r="AU123" s="118"/>
      <c r="AV123" s="118"/>
      <c r="AW123" s="118"/>
      <c r="AX123" s="118"/>
      <c r="AY123" s="117"/>
      <c r="AZ123" s="118"/>
      <c r="BI123" s="117"/>
      <c r="BJ123" s="118"/>
      <c r="BK123" s="118"/>
      <c r="BL123" s="118"/>
      <c r="BM123" s="118"/>
      <c r="BN123" s="118"/>
      <c r="BO123" s="118"/>
      <c r="BP123" s="119"/>
      <c r="BX123" s="117"/>
    </row>
    <row r="124" spans="2:157" s="89" customFormat="1" x14ac:dyDescent="0.15">
      <c r="B124" s="30"/>
      <c r="C124" s="24" t="s">
        <v>64</v>
      </c>
      <c r="D124" s="13" t="s">
        <v>11</v>
      </c>
      <c r="E124" s="16">
        <v>24</v>
      </c>
      <c r="F124" s="90">
        <v>1</v>
      </c>
      <c r="G124" s="16">
        <v>1</v>
      </c>
      <c r="K124" s="16">
        <v>1</v>
      </c>
      <c r="M124" s="16"/>
      <c r="N124" s="89">
        <v>1</v>
      </c>
      <c r="O124" s="20" t="s">
        <v>87</v>
      </c>
      <c r="P124" s="16">
        <v>98</v>
      </c>
      <c r="Q124" s="32"/>
      <c r="R124" s="90"/>
      <c r="S124" s="32"/>
      <c r="T124" s="90"/>
      <c r="U124" s="32"/>
      <c r="V124" s="90"/>
      <c r="W124" s="32"/>
      <c r="X124" s="90"/>
      <c r="Y124" s="32"/>
      <c r="Z124" s="90"/>
      <c r="AA124" s="57">
        <v>0.82999998331069946</v>
      </c>
      <c r="AB124" s="58">
        <v>12.039999961853027</v>
      </c>
      <c r="AC124" s="57">
        <v>-4.0500001907348633</v>
      </c>
      <c r="AD124" s="58">
        <v>-13.800000190734863</v>
      </c>
      <c r="AE124" s="16"/>
      <c r="AF124" s="112"/>
      <c r="AG124" s="117"/>
      <c r="AH124" s="118"/>
      <c r="AI124" s="118"/>
      <c r="AJ124" s="118"/>
      <c r="AK124" s="113"/>
      <c r="AL124" s="118"/>
      <c r="AM124" s="99"/>
      <c r="AN124" s="117"/>
      <c r="AO124" s="118"/>
      <c r="AP124" s="99"/>
      <c r="AQ124" s="99"/>
      <c r="AR124" s="99"/>
      <c r="AS124" s="99"/>
      <c r="AT124" s="118"/>
      <c r="AU124" s="118"/>
      <c r="AV124" s="118"/>
      <c r="AW124" s="118"/>
      <c r="AX124" s="99"/>
      <c r="AY124" s="117"/>
      <c r="AZ124" s="118"/>
      <c r="BA124" s="99"/>
      <c r="BB124" s="99"/>
      <c r="BC124" s="99"/>
      <c r="BD124" s="99"/>
      <c r="BE124" s="84"/>
      <c r="BF124" s="84"/>
      <c r="BI124" s="117"/>
      <c r="BJ124" s="118"/>
      <c r="BK124" s="118"/>
      <c r="BL124" s="118"/>
      <c r="BM124" s="118"/>
      <c r="BN124" s="118"/>
      <c r="BO124" s="118"/>
      <c r="BP124" s="121"/>
      <c r="BX124" s="94"/>
      <c r="CE124" s="95"/>
      <c r="CF124" s="95"/>
      <c r="CG124" s="95"/>
      <c r="CH124" s="95"/>
      <c r="CI124" s="95"/>
      <c r="CJ124" s="95"/>
      <c r="CK124" s="95"/>
      <c r="CL124" s="95"/>
      <c r="CM124" s="95"/>
      <c r="CN124" s="95"/>
      <c r="CO124" s="95"/>
      <c r="CP124" s="95"/>
      <c r="CQ124" s="95"/>
      <c r="EX124" s="88"/>
      <c r="EY124" s="88"/>
      <c r="FA124" s="88"/>
    </row>
    <row r="125" spans="2:157" x14ac:dyDescent="0.15">
      <c r="F125" s="86">
        <v>2</v>
      </c>
      <c r="H125" s="88">
        <v>1</v>
      </c>
      <c r="Q125" s="7">
        <v>-0.56999999284744263</v>
      </c>
      <c r="R125" s="86">
        <v>-4.9899997711181641</v>
      </c>
      <c r="AA125" s="59">
        <v>-2.0999999046325684</v>
      </c>
      <c r="AB125" s="60">
        <v>-14.289999961853027</v>
      </c>
      <c r="AC125" s="59">
        <v>-0.10000000149011612</v>
      </c>
      <c r="AD125" s="60">
        <v>11.600000381469727</v>
      </c>
      <c r="AE125" s="19" t="s">
        <v>88</v>
      </c>
      <c r="AF125" s="114"/>
      <c r="AG125" s="117"/>
      <c r="AH125" s="118"/>
      <c r="AI125" s="118"/>
      <c r="AJ125" s="118"/>
      <c r="AK125" s="113"/>
      <c r="AL125" s="118"/>
      <c r="AM125" s="118"/>
      <c r="AN125" s="117"/>
      <c r="AO125" s="118"/>
      <c r="AT125" s="118"/>
      <c r="AU125" s="118"/>
      <c r="AV125" s="118"/>
      <c r="AW125" s="118"/>
      <c r="AX125" s="118"/>
      <c r="AY125" s="117"/>
      <c r="AZ125" s="118"/>
      <c r="BI125" s="117"/>
      <c r="BJ125" s="118"/>
      <c r="BK125" s="118"/>
      <c r="BL125" s="118"/>
      <c r="BM125" s="118"/>
      <c r="BN125" s="118"/>
      <c r="BO125" s="118"/>
      <c r="BP125" s="119"/>
      <c r="BX125" s="117"/>
    </row>
    <row r="126" spans="2:157" x14ac:dyDescent="0.15">
      <c r="F126" s="86">
        <v>3</v>
      </c>
      <c r="I126" s="88">
        <v>1</v>
      </c>
      <c r="Q126" s="7">
        <v>1.3300000429153442</v>
      </c>
      <c r="R126" s="86">
        <v>10.810000419616699</v>
      </c>
      <c r="AA126" s="59">
        <v>0.15000000596046448</v>
      </c>
      <c r="AB126" s="60">
        <v>12.680000305175781</v>
      </c>
      <c r="AC126" s="59">
        <v>-0.10000000149011612</v>
      </c>
      <c r="AD126" s="60">
        <v>-14.039999961853027</v>
      </c>
      <c r="AE126" s="19" t="s">
        <v>95</v>
      </c>
      <c r="AF126" s="114"/>
      <c r="AG126" s="117"/>
      <c r="AH126" s="118"/>
      <c r="AI126" s="118"/>
      <c r="AJ126" s="118"/>
      <c r="AK126" s="113"/>
      <c r="AL126" s="118"/>
      <c r="AM126" s="118"/>
      <c r="AN126" s="117"/>
      <c r="AO126" s="118"/>
      <c r="AT126" s="118"/>
      <c r="AU126" s="118"/>
      <c r="AV126" s="118"/>
      <c r="AW126" s="118"/>
      <c r="AX126" s="118"/>
      <c r="AY126" s="117"/>
      <c r="AZ126" s="118"/>
      <c r="BI126" s="117"/>
      <c r="BJ126" s="118"/>
      <c r="BK126" s="118"/>
      <c r="BL126" s="118"/>
      <c r="BM126" s="118"/>
      <c r="BN126" s="118"/>
      <c r="BO126" s="118"/>
      <c r="BP126" s="119"/>
      <c r="BX126" s="117"/>
    </row>
    <row r="127" spans="2:157" x14ac:dyDescent="0.15">
      <c r="F127" s="86">
        <v>4</v>
      </c>
      <c r="I127" s="88">
        <v>1</v>
      </c>
      <c r="Q127" s="7">
        <v>1.5199999809265137</v>
      </c>
      <c r="R127" s="86">
        <v>-7.9699997901916504</v>
      </c>
      <c r="AA127" s="59">
        <v>0.77999997138977051</v>
      </c>
      <c r="AB127" s="60">
        <v>-13.600000381469727</v>
      </c>
      <c r="AC127" s="59">
        <v>-0.87999999523162842</v>
      </c>
      <c r="AD127" s="60">
        <v>13.020000457763672</v>
      </c>
      <c r="AE127" s="19" t="s">
        <v>88</v>
      </c>
      <c r="AF127" s="114"/>
      <c r="AG127" s="117"/>
      <c r="AH127" s="118"/>
      <c r="AI127" s="118"/>
      <c r="AJ127" s="118"/>
      <c r="AK127" s="113"/>
      <c r="AL127" s="118"/>
      <c r="AM127" s="118"/>
      <c r="AN127" s="117"/>
      <c r="AO127" s="118"/>
      <c r="AT127" s="118"/>
      <c r="AU127" s="118"/>
      <c r="AV127" s="118"/>
      <c r="AW127" s="118"/>
      <c r="AX127" s="118"/>
      <c r="AY127" s="117"/>
      <c r="AZ127" s="118"/>
      <c r="BI127" s="117"/>
      <c r="BJ127" s="118"/>
      <c r="BK127" s="118"/>
      <c r="BL127" s="118"/>
      <c r="BM127" s="118"/>
      <c r="BN127" s="118"/>
      <c r="BO127" s="118"/>
      <c r="BP127" s="119"/>
      <c r="BX127" s="117"/>
    </row>
    <row r="128" spans="2:157" x14ac:dyDescent="0.15">
      <c r="F128" s="86">
        <v>5</v>
      </c>
      <c r="I128" s="88">
        <v>1</v>
      </c>
      <c r="Q128" s="7">
        <v>1.6399999856948853</v>
      </c>
      <c r="R128" s="86">
        <v>8.6599998474121094</v>
      </c>
      <c r="AA128" s="59">
        <v>0.20000000298023224</v>
      </c>
      <c r="AB128" s="60">
        <v>12.729999542236328</v>
      </c>
      <c r="AC128" s="59">
        <v>-0.10000000149011612</v>
      </c>
      <c r="AD128" s="60">
        <v>-13.159999847412109</v>
      </c>
      <c r="AE128" s="19" t="s">
        <v>93</v>
      </c>
      <c r="AF128" s="114"/>
      <c r="AG128" s="117"/>
      <c r="AH128" s="118"/>
      <c r="AI128" s="118"/>
      <c r="AJ128" s="118"/>
      <c r="AK128" s="113"/>
      <c r="AL128" s="118"/>
      <c r="AM128" s="118"/>
      <c r="AN128" s="117"/>
      <c r="AO128" s="118"/>
      <c r="AT128" s="118"/>
      <c r="AU128" s="118"/>
      <c r="AV128" s="118"/>
      <c r="AW128" s="118"/>
      <c r="AX128" s="118"/>
      <c r="AY128" s="117"/>
      <c r="AZ128" s="118"/>
      <c r="BI128" s="117"/>
      <c r="BJ128" s="118"/>
      <c r="BK128" s="118"/>
      <c r="BL128" s="118"/>
      <c r="BM128" s="118"/>
      <c r="BN128" s="118"/>
      <c r="BO128" s="118"/>
      <c r="BP128" s="119"/>
      <c r="BX128" s="117"/>
    </row>
    <row r="129" spans="2:157" x14ac:dyDescent="0.15">
      <c r="F129" s="86">
        <v>6</v>
      </c>
      <c r="I129" s="88">
        <v>1</v>
      </c>
      <c r="Q129" s="7">
        <v>2.9700000286102295</v>
      </c>
      <c r="R129" s="86">
        <v>-7.0199999809265137</v>
      </c>
      <c r="AA129" s="59">
        <v>3.3599998950958252</v>
      </c>
      <c r="AB129" s="60">
        <v>-12.729999542236328</v>
      </c>
      <c r="AC129" s="59">
        <v>-1.1699999570846558</v>
      </c>
      <c r="AD129" s="60">
        <v>12.630000114440918</v>
      </c>
      <c r="AE129" s="19" t="s">
        <v>83</v>
      </c>
      <c r="AF129" s="114"/>
      <c r="AG129" s="117"/>
      <c r="AH129" s="118"/>
      <c r="AI129" s="118"/>
      <c r="AJ129" s="118"/>
      <c r="AK129" s="113"/>
      <c r="AL129" s="118"/>
      <c r="AM129" s="118"/>
      <c r="AN129" s="117"/>
      <c r="AO129" s="118"/>
      <c r="AT129" s="118"/>
      <c r="AU129" s="118"/>
      <c r="AV129" s="118"/>
      <c r="AW129" s="118"/>
      <c r="AX129" s="118"/>
      <c r="AY129" s="117"/>
      <c r="AZ129" s="118"/>
      <c r="BI129" s="117"/>
      <c r="BJ129" s="118"/>
      <c r="BK129" s="118"/>
      <c r="BL129" s="118"/>
      <c r="BM129" s="118"/>
      <c r="BN129" s="118"/>
      <c r="BO129" s="118"/>
      <c r="BP129" s="119"/>
      <c r="BX129" s="117"/>
    </row>
    <row r="130" spans="2:157" x14ac:dyDescent="0.15">
      <c r="F130" s="86">
        <v>7</v>
      </c>
      <c r="I130" s="88">
        <v>1</v>
      </c>
      <c r="Q130" s="7">
        <v>-1.7100000381469727</v>
      </c>
      <c r="R130" s="86">
        <v>6.9600000381469727</v>
      </c>
      <c r="AA130" s="59">
        <v>-4.190000057220459</v>
      </c>
      <c r="AB130" s="60">
        <v>11.510000228881836</v>
      </c>
      <c r="AC130" s="59">
        <v>0.98000001907348633</v>
      </c>
      <c r="AD130" s="60">
        <v>-13.600000381469727</v>
      </c>
      <c r="AE130" s="19" t="s">
        <v>105</v>
      </c>
      <c r="AF130" s="114"/>
      <c r="AG130" s="117"/>
      <c r="AH130" s="118"/>
      <c r="AI130" s="118"/>
      <c r="AJ130" s="118"/>
      <c r="AK130" s="113"/>
      <c r="AL130" s="118"/>
      <c r="AM130" s="118"/>
      <c r="AN130" s="117"/>
      <c r="AO130" s="118"/>
      <c r="AT130" s="118"/>
      <c r="AU130" s="118"/>
      <c r="AV130" s="118"/>
      <c r="AW130" s="118"/>
      <c r="AX130" s="118"/>
      <c r="AY130" s="117"/>
      <c r="AZ130" s="118"/>
      <c r="BI130" s="117"/>
      <c r="BJ130" s="118"/>
      <c r="BK130" s="118"/>
      <c r="BL130" s="118"/>
      <c r="BM130" s="118"/>
      <c r="BN130" s="118"/>
      <c r="BO130" s="118"/>
      <c r="BP130" s="119"/>
      <c r="BX130" s="117"/>
    </row>
    <row r="131" spans="2:157" x14ac:dyDescent="0.15">
      <c r="F131" s="86">
        <v>8</v>
      </c>
      <c r="I131" s="88">
        <v>1</v>
      </c>
      <c r="Q131" s="7">
        <v>2.8499999046325684</v>
      </c>
      <c r="R131" s="86">
        <v>-11.25</v>
      </c>
      <c r="AA131" s="59">
        <v>3.0699999332427979</v>
      </c>
      <c r="AB131" s="60">
        <v>-13.020000457763672</v>
      </c>
      <c r="AC131" s="59">
        <v>-2.6800000667572021</v>
      </c>
      <c r="AD131" s="60">
        <v>11.649999618530273</v>
      </c>
      <c r="AE131" s="19" t="s">
        <v>84</v>
      </c>
      <c r="AF131" s="114"/>
      <c r="AG131" s="117"/>
      <c r="AH131" s="118"/>
      <c r="AI131" s="118"/>
      <c r="AJ131" s="118"/>
      <c r="AK131" s="113"/>
      <c r="AL131" s="118"/>
      <c r="AM131" s="118"/>
      <c r="AN131" s="117"/>
      <c r="AO131" s="118"/>
      <c r="AT131" s="118"/>
      <c r="AU131" s="118"/>
      <c r="AV131" s="118"/>
      <c r="AW131" s="118"/>
      <c r="AX131" s="118"/>
      <c r="AY131" s="117"/>
      <c r="AZ131" s="118"/>
      <c r="BI131" s="117"/>
      <c r="BJ131" s="118"/>
      <c r="BK131" s="118"/>
      <c r="BL131" s="118"/>
      <c r="BM131" s="118"/>
      <c r="BN131" s="118"/>
      <c r="BO131" s="118"/>
      <c r="BP131" s="119"/>
      <c r="BX131" s="117"/>
    </row>
    <row r="132" spans="2:157" x14ac:dyDescent="0.15">
      <c r="F132" s="86">
        <v>9</v>
      </c>
      <c r="I132" s="88">
        <v>1</v>
      </c>
      <c r="Q132" s="7">
        <v>2.4000000953674316</v>
      </c>
      <c r="R132" s="86">
        <v>5.820000171661377</v>
      </c>
      <c r="AA132" s="59">
        <v>0.34000000357627869</v>
      </c>
      <c r="AB132" s="60">
        <v>11.600000381469727</v>
      </c>
      <c r="AC132" s="59">
        <v>1.0700000524520874</v>
      </c>
      <c r="AD132" s="60">
        <v>-12.920000076293945</v>
      </c>
      <c r="AE132" s="19" t="s">
        <v>81</v>
      </c>
      <c r="AF132" s="114"/>
      <c r="AG132" s="117"/>
      <c r="AH132" s="118"/>
      <c r="AI132" s="118"/>
      <c r="AJ132" s="118"/>
      <c r="AK132" s="113"/>
      <c r="AL132" s="118"/>
      <c r="AM132" s="118"/>
      <c r="AN132" s="117"/>
      <c r="AO132" s="118"/>
      <c r="AT132" s="118"/>
      <c r="AU132" s="118"/>
      <c r="AV132" s="118"/>
      <c r="AW132" s="118"/>
      <c r="AX132" s="118"/>
      <c r="AY132" s="117"/>
      <c r="AZ132" s="118"/>
      <c r="BI132" s="117"/>
      <c r="BJ132" s="118"/>
      <c r="BK132" s="118"/>
      <c r="BL132" s="118"/>
      <c r="BM132" s="118"/>
      <c r="BN132" s="118"/>
      <c r="BO132" s="118"/>
      <c r="BP132" s="119"/>
      <c r="BX132" s="117"/>
    </row>
    <row r="133" spans="2:157" x14ac:dyDescent="0.15">
      <c r="F133" s="86">
        <v>10</v>
      </c>
      <c r="I133" s="86">
        <v>1</v>
      </c>
      <c r="J133" s="88">
        <v>1</v>
      </c>
      <c r="Q133" s="7">
        <v>-2.1500000953674316</v>
      </c>
      <c r="R133" s="86">
        <v>-6.070000171661377</v>
      </c>
      <c r="X133" s="86" t="s">
        <v>60</v>
      </c>
      <c r="Y133" s="7">
        <v>1</v>
      </c>
      <c r="AA133" s="59">
        <v>-2.880000114440918</v>
      </c>
      <c r="AB133" s="60">
        <v>-12.869999885559082</v>
      </c>
      <c r="AC133" s="59">
        <v>0.68000000715255737</v>
      </c>
      <c r="AD133" s="60">
        <v>11.600000381469727</v>
      </c>
      <c r="AE133" s="19" t="s">
        <v>81</v>
      </c>
      <c r="AF133" s="114">
        <v>1</v>
      </c>
      <c r="AG133" s="117"/>
      <c r="AH133" s="118"/>
      <c r="AI133" s="118"/>
      <c r="AJ133" s="118"/>
      <c r="AK133" s="113"/>
      <c r="AL133" s="118"/>
      <c r="AM133" s="118"/>
      <c r="AN133" s="117"/>
      <c r="AO133" s="118"/>
      <c r="AT133" s="118"/>
      <c r="AU133" s="118"/>
      <c r="AV133" s="118"/>
      <c r="AW133" s="118"/>
      <c r="AX133" s="118"/>
      <c r="AY133" s="117"/>
      <c r="AZ133" s="118"/>
      <c r="BI133" s="117"/>
      <c r="BJ133" s="118"/>
      <c r="BK133" s="118"/>
      <c r="BL133" s="118"/>
      <c r="BM133" s="118"/>
      <c r="BN133" s="118"/>
      <c r="BO133" s="118"/>
      <c r="BP133" s="119"/>
      <c r="BX133" s="117"/>
    </row>
    <row r="134" spans="2:157" x14ac:dyDescent="0.15">
      <c r="U134" s="7">
        <v>2.5299999713897705</v>
      </c>
      <c r="V134" s="86">
        <v>15.739999771118164</v>
      </c>
      <c r="AG134" s="117"/>
      <c r="AH134" s="118"/>
      <c r="AI134" s="118"/>
      <c r="AJ134" s="118"/>
      <c r="AK134" s="113"/>
      <c r="AL134" s="118"/>
      <c r="AN134" s="117"/>
      <c r="AO134" s="118"/>
      <c r="AT134" s="118"/>
      <c r="AU134" s="118"/>
      <c r="AV134" s="118"/>
      <c r="AW134" s="118"/>
      <c r="AY134" s="117"/>
      <c r="AZ134" s="118"/>
      <c r="BI134" s="117"/>
      <c r="BJ134" s="118"/>
      <c r="BK134" s="118"/>
      <c r="BL134" s="118"/>
      <c r="BM134" s="118"/>
      <c r="BN134" s="118"/>
      <c r="BO134" s="118"/>
    </row>
    <row r="135" spans="2:157" s="89" customFormat="1" x14ac:dyDescent="0.15">
      <c r="B135" s="30"/>
      <c r="C135" s="16"/>
      <c r="D135" s="13" t="s">
        <v>17</v>
      </c>
      <c r="E135" s="16">
        <v>25</v>
      </c>
      <c r="F135" s="90">
        <v>1</v>
      </c>
      <c r="G135" s="16">
        <v>1</v>
      </c>
      <c r="K135" s="16">
        <v>1</v>
      </c>
      <c r="M135" s="16"/>
      <c r="N135" s="89">
        <v>1</v>
      </c>
      <c r="O135" s="20" t="s">
        <v>87</v>
      </c>
      <c r="P135" s="16">
        <v>93</v>
      </c>
      <c r="Q135" s="32"/>
      <c r="R135" s="90"/>
      <c r="S135" s="32"/>
      <c r="T135" s="90"/>
      <c r="U135" s="32"/>
      <c r="V135" s="90"/>
      <c r="W135" s="32"/>
      <c r="X135" s="90"/>
      <c r="Y135" s="32"/>
      <c r="Z135" s="90"/>
      <c r="AA135" s="57">
        <v>-0.77999997138977051</v>
      </c>
      <c r="AB135" s="58">
        <v>11.989999771118164</v>
      </c>
      <c r="AC135" s="57">
        <v>3.559999942779541</v>
      </c>
      <c r="AD135" s="58">
        <v>-13.550000190734863</v>
      </c>
      <c r="AE135" s="16"/>
      <c r="AF135" s="112"/>
      <c r="AG135" s="117"/>
      <c r="AH135" s="118"/>
      <c r="AI135" s="118"/>
      <c r="AJ135" s="118"/>
      <c r="AK135" s="113"/>
      <c r="AL135" s="118"/>
      <c r="AM135" s="99"/>
      <c r="AN135" s="117"/>
      <c r="AO135" s="118"/>
      <c r="AP135" s="99"/>
      <c r="AQ135" s="99"/>
      <c r="AR135" s="99"/>
      <c r="AS135" s="99"/>
      <c r="AT135" s="118"/>
      <c r="AU135" s="118"/>
      <c r="AV135" s="118"/>
      <c r="AW135" s="118"/>
      <c r="AX135" s="99"/>
      <c r="AY135" s="117"/>
      <c r="AZ135" s="118"/>
      <c r="BA135" s="99"/>
      <c r="BB135" s="99"/>
      <c r="BC135" s="99"/>
      <c r="BD135" s="99"/>
      <c r="BE135" s="84"/>
      <c r="BF135" s="84"/>
      <c r="BI135" s="117"/>
      <c r="BJ135" s="118"/>
      <c r="BK135" s="118"/>
      <c r="BL135" s="118"/>
      <c r="BM135" s="118"/>
      <c r="BN135" s="118"/>
      <c r="BO135" s="118"/>
      <c r="BP135" s="121"/>
      <c r="BX135" s="94"/>
      <c r="CE135" s="95"/>
      <c r="CF135" s="95"/>
      <c r="CG135" s="95"/>
      <c r="CH135" s="95"/>
      <c r="CI135" s="95"/>
      <c r="CJ135" s="95"/>
      <c r="CK135" s="95"/>
      <c r="CL135" s="95"/>
      <c r="CM135" s="95"/>
      <c r="CN135" s="95"/>
      <c r="CO135" s="95"/>
      <c r="CP135" s="95"/>
      <c r="CQ135" s="95"/>
      <c r="EX135" s="88"/>
      <c r="EY135" s="88"/>
      <c r="FA135" s="88"/>
    </row>
    <row r="136" spans="2:157" x14ac:dyDescent="0.15">
      <c r="F136" s="86">
        <v>2</v>
      </c>
      <c r="H136" s="88">
        <v>1</v>
      </c>
      <c r="Q136" s="7">
        <v>0.94999998807907104</v>
      </c>
      <c r="R136" s="86">
        <v>-4.5500001907348633</v>
      </c>
      <c r="AA136" s="59">
        <v>2.0999999046325684</v>
      </c>
      <c r="AB136" s="60">
        <v>-13.899999618530273</v>
      </c>
      <c r="AC136" s="59">
        <v>-0.98000001907348633</v>
      </c>
      <c r="AD136" s="60">
        <v>11.170000076293945</v>
      </c>
      <c r="AE136" s="19" t="s">
        <v>95</v>
      </c>
      <c r="AF136" s="138">
        <v>1</v>
      </c>
      <c r="AG136" s="117"/>
      <c r="AH136" s="118"/>
      <c r="AI136" s="118"/>
      <c r="AJ136" s="118"/>
      <c r="AK136" s="113"/>
      <c r="AL136" s="118"/>
      <c r="AM136" s="118"/>
      <c r="AN136" s="117"/>
      <c r="AO136" s="118"/>
      <c r="AT136" s="118"/>
      <c r="AU136" s="118"/>
      <c r="AV136" s="118"/>
      <c r="AW136" s="118"/>
      <c r="AX136" s="118"/>
      <c r="AY136" s="117"/>
      <c r="AZ136" s="118"/>
      <c r="BI136" s="117"/>
      <c r="BJ136" s="118"/>
      <c r="BK136" s="118"/>
      <c r="BL136" s="118"/>
      <c r="BM136" s="118"/>
      <c r="BN136" s="118"/>
      <c r="BO136" s="118"/>
      <c r="BP136" s="119"/>
      <c r="BX136" s="117"/>
    </row>
    <row r="137" spans="2:157" x14ac:dyDescent="0.15">
      <c r="F137" s="86">
        <v>3</v>
      </c>
      <c r="I137" s="88">
        <v>1</v>
      </c>
      <c r="J137" s="88">
        <v>1</v>
      </c>
      <c r="Q137" s="7">
        <v>0.12999999523162842</v>
      </c>
      <c r="R137" s="86">
        <v>10.050000190734863</v>
      </c>
      <c r="W137" s="7" t="s">
        <v>60</v>
      </c>
      <c r="Z137" s="86">
        <v>1</v>
      </c>
      <c r="AA137" s="59">
        <v>-1.6100000143051147</v>
      </c>
      <c r="AB137" s="60">
        <v>13.409999847412109</v>
      </c>
      <c r="AC137" s="59">
        <v>0</v>
      </c>
      <c r="AD137" s="60">
        <v>-13.159999847412109</v>
      </c>
      <c r="AE137" s="19" t="s">
        <v>95</v>
      </c>
      <c r="AF137" s="114"/>
      <c r="AG137" s="117"/>
      <c r="AH137" s="118"/>
      <c r="AI137" s="118"/>
      <c r="AJ137" s="118"/>
      <c r="AK137" s="113"/>
      <c r="AL137" s="118"/>
      <c r="AM137" s="118"/>
      <c r="AN137" s="117"/>
      <c r="AO137" s="118"/>
      <c r="AT137" s="118"/>
      <c r="AU137" s="118"/>
      <c r="AV137" s="118"/>
      <c r="AW137" s="118"/>
      <c r="AX137" s="118"/>
      <c r="AY137" s="117"/>
      <c r="AZ137" s="118"/>
      <c r="BI137" s="117"/>
      <c r="BJ137" s="118"/>
      <c r="BK137" s="118"/>
      <c r="BL137" s="118"/>
      <c r="BM137" s="118"/>
      <c r="BN137" s="118"/>
      <c r="BO137" s="118"/>
      <c r="BP137" s="119"/>
      <c r="BX137" s="117"/>
    </row>
    <row r="138" spans="2:157" x14ac:dyDescent="0.15">
      <c r="U138" s="7">
        <v>-1.5800000429153442</v>
      </c>
      <c r="V138" s="86">
        <v>-13.340000152587891</v>
      </c>
      <c r="AG138" s="117"/>
      <c r="AH138" s="118"/>
      <c r="AI138" s="118"/>
      <c r="AJ138" s="118"/>
      <c r="AK138" s="113"/>
      <c r="AL138" s="118"/>
      <c r="AN138" s="117"/>
      <c r="AO138" s="118"/>
      <c r="AT138" s="118"/>
      <c r="AU138" s="118"/>
      <c r="AV138" s="118"/>
      <c r="AW138" s="118"/>
      <c r="AY138" s="117"/>
      <c r="AZ138" s="118"/>
      <c r="BI138" s="117"/>
      <c r="BJ138" s="118"/>
      <c r="BK138" s="118"/>
      <c r="BL138" s="118"/>
      <c r="BM138" s="118"/>
      <c r="BN138" s="118"/>
      <c r="BO138" s="118"/>
    </row>
    <row r="139" spans="2:157" s="89" customFormat="1" x14ac:dyDescent="0.15">
      <c r="B139" s="30"/>
      <c r="C139" s="16"/>
      <c r="D139" s="13" t="s">
        <v>22</v>
      </c>
      <c r="E139" s="16">
        <v>26</v>
      </c>
      <c r="F139" s="90">
        <v>1</v>
      </c>
      <c r="G139" s="16">
        <v>1</v>
      </c>
      <c r="K139" s="16">
        <v>1</v>
      </c>
      <c r="M139" s="16"/>
      <c r="N139" s="89">
        <v>1</v>
      </c>
      <c r="O139" s="20" t="s">
        <v>87</v>
      </c>
      <c r="P139" s="16">
        <v>89</v>
      </c>
      <c r="Q139" s="32"/>
      <c r="R139" s="90"/>
      <c r="S139" s="32"/>
      <c r="T139" s="90"/>
      <c r="U139" s="32"/>
      <c r="V139" s="90"/>
      <c r="W139" s="32"/>
      <c r="X139" s="90"/>
      <c r="Y139" s="32"/>
      <c r="Z139" s="90"/>
      <c r="AA139" s="57">
        <v>0.93000000715255737</v>
      </c>
      <c r="AB139" s="58">
        <v>12.039999961853027</v>
      </c>
      <c r="AC139" s="57">
        <v>-3.6600000858306885</v>
      </c>
      <c r="AD139" s="58">
        <v>-12.039999961853027</v>
      </c>
      <c r="AE139" s="16"/>
      <c r="AF139" s="112"/>
      <c r="AG139" s="117"/>
      <c r="AH139" s="118"/>
      <c r="AI139" s="118"/>
      <c r="AJ139" s="118"/>
      <c r="AK139" s="113"/>
      <c r="AL139" s="118"/>
      <c r="AM139" s="99"/>
      <c r="AN139" s="117"/>
      <c r="AO139" s="118"/>
      <c r="AP139" s="99"/>
      <c r="AQ139" s="99"/>
      <c r="AR139" s="99"/>
      <c r="AS139" s="99"/>
      <c r="AT139" s="118"/>
      <c r="AU139" s="118"/>
      <c r="AV139" s="118"/>
      <c r="AW139" s="118"/>
      <c r="AX139" s="99"/>
      <c r="AY139" s="117"/>
      <c r="AZ139" s="118"/>
      <c r="BA139" s="99"/>
      <c r="BB139" s="99"/>
      <c r="BC139" s="99"/>
      <c r="BD139" s="99"/>
      <c r="BE139" s="84"/>
      <c r="BF139" s="84"/>
      <c r="BI139" s="117"/>
      <c r="BJ139" s="118"/>
      <c r="BK139" s="118"/>
      <c r="BL139" s="118"/>
      <c r="BM139" s="118"/>
      <c r="BN139" s="118"/>
      <c r="BO139" s="118"/>
      <c r="BP139" s="121"/>
      <c r="BX139" s="94"/>
      <c r="CE139" s="95"/>
      <c r="CF139" s="95"/>
      <c r="CG139" s="95"/>
      <c r="CH139" s="95"/>
      <c r="CI139" s="95"/>
      <c r="CJ139" s="95"/>
      <c r="CK139" s="95"/>
      <c r="CL139" s="95"/>
      <c r="CM139" s="95"/>
      <c r="CN139" s="95"/>
      <c r="CO139" s="95"/>
      <c r="CP139" s="95"/>
      <c r="CQ139" s="95"/>
      <c r="EX139" s="88"/>
      <c r="EY139" s="88"/>
      <c r="FA139" s="88"/>
    </row>
    <row r="140" spans="2:157" x14ac:dyDescent="0.15">
      <c r="E140" s="16"/>
      <c r="F140" s="86">
        <v>2</v>
      </c>
      <c r="H140" s="88">
        <v>1</v>
      </c>
      <c r="Q140" s="7">
        <v>-0.75999999046325684</v>
      </c>
      <c r="R140" s="86">
        <v>-4.429999828338623</v>
      </c>
      <c r="AA140" s="59">
        <v>-2.190000057220459</v>
      </c>
      <c r="AB140" s="60">
        <v>-11.119999885559082</v>
      </c>
      <c r="AC140" s="59">
        <v>0.38999998569488525</v>
      </c>
      <c r="AD140" s="60">
        <v>11.850000381469727</v>
      </c>
      <c r="AE140" s="19" t="s">
        <v>106</v>
      </c>
      <c r="AF140" s="138">
        <v>1</v>
      </c>
      <c r="AG140" s="117"/>
      <c r="AH140" s="118"/>
      <c r="AI140" s="118"/>
      <c r="AJ140" s="118"/>
      <c r="AK140" s="113"/>
      <c r="AL140" s="118"/>
      <c r="AM140" s="118"/>
      <c r="AN140" s="117"/>
      <c r="AO140" s="118"/>
      <c r="AT140" s="118"/>
      <c r="AU140" s="118"/>
      <c r="AV140" s="118"/>
      <c r="AW140" s="118"/>
      <c r="AX140" s="118"/>
      <c r="AY140" s="117"/>
      <c r="AZ140" s="118"/>
      <c r="BI140" s="117"/>
      <c r="BJ140" s="118"/>
      <c r="BK140" s="118"/>
      <c r="BL140" s="118"/>
      <c r="BM140" s="118"/>
      <c r="BN140" s="118"/>
      <c r="BO140" s="118"/>
      <c r="BP140" s="119"/>
      <c r="BX140" s="117"/>
    </row>
    <row r="141" spans="2:157" x14ac:dyDescent="0.15">
      <c r="F141" s="86">
        <v>3</v>
      </c>
      <c r="I141" s="88">
        <v>1</v>
      </c>
      <c r="J141" s="88">
        <v>1</v>
      </c>
      <c r="Q141" s="7">
        <v>-1.5800000429153442</v>
      </c>
      <c r="R141" s="86">
        <v>8.7899999618530273</v>
      </c>
      <c r="W141" s="7" t="s">
        <v>61</v>
      </c>
      <c r="Z141" s="86">
        <v>1</v>
      </c>
      <c r="AA141" s="59">
        <v>-2.3399999141693115</v>
      </c>
      <c r="AB141" s="60">
        <v>11.800000190734863</v>
      </c>
      <c r="AC141" s="59">
        <v>-0.5899999737739563</v>
      </c>
      <c r="AD141" s="60">
        <v>-4.7300000190734863</v>
      </c>
      <c r="AE141" s="19" t="s">
        <v>88</v>
      </c>
      <c r="AF141" s="114"/>
      <c r="AG141" s="117"/>
      <c r="AH141" s="118"/>
      <c r="AI141" s="118"/>
      <c r="AJ141" s="118"/>
      <c r="AK141" s="113"/>
      <c r="AL141" s="118"/>
      <c r="AM141" s="118"/>
      <c r="AN141" s="117"/>
      <c r="AO141" s="118"/>
      <c r="AT141" s="118"/>
      <c r="AU141" s="118"/>
      <c r="AV141" s="118"/>
      <c r="AW141" s="118"/>
      <c r="AX141" s="118"/>
      <c r="AY141" s="117"/>
      <c r="AZ141" s="118"/>
      <c r="BI141" s="117"/>
      <c r="BJ141" s="118"/>
      <c r="BK141" s="118"/>
      <c r="BL141" s="118"/>
      <c r="BM141" s="118"/>
      <c r="BN141" s="118"/>
      <c r="BO141" s="118"/>
      <c r="BP141" s="119"/>
      <c r="BX141" s="117"/>
    </row>
    <row r="142" spans="2:157" s="89" customFormat="1" x14ac:dyDescent="0.15">
      <c r="B142" s="30"/>
      <c r="C142" s="16"/>
      <c r="D142" s="13" t="s">
        <v>23</v>
      </c>
      <c r="E142" s="16">
        <v>27</v>
      </c>
      <c r="F142" s="90">
        <v>1</v>
      </c>
      <c r="G142" s="16">
        <v>1</v>
      </c>
      <c r="K142" s="16">
        <v>1</v>
      </c>
      <c r="M142" s="16"/>
      <c r="N142" s="89">
        <v>1</v>
      </c>
      <c r="O142" s="20" t="s">
        <v>91</v>
      </c>
      <c r="P142" s="16">
        <v>80</v>
      </c>
      <c r="Q142" s="32"/>
      <c r="R142" s="90"/>
      <c r="S142" s="32"/>
      <c r="T142" s="90"/>
      <c r="U142" s="32"/>
      <c r="V142" s="90"/>
      <c r="W142" s="32"/>
      <c r="X142" s="90"/>
      <c r="Y142" s="32"/>
      <c r="Z142" s="90"/>
      <c r="AA142" s="57">
        <v>-0.87999999523162842</v>
      </c>
      <c r="AB142" s="58">
        <v>11.989999771118164</v>
      </c>
      <c r="AC142" s="57">
        <v>3.4100000858306885</v>
      </c>
      <c r="AD142" s="58">
        <v>-11.989999771118164</v>
      </c>
      <c r="AE142" s="16"/>
      <c r="AF142" s="112"/>
      <c r="AG142" s="117"/>
      <c r="AH142" s="118"/>
      <c r="AI142" s="118"/>
      <c r="AJ142" s="118"/>
      <c r="AK142" s="113"/>
      <c r="AL142" s="118"/>
      <c r="AM142" s="99"/>
      <c r="AN142" s="117"/>
      <c r="AO142" s="118"/>
      <c r="AP142" s="99"/>
      <c r="AQ142" s="99"/>
      <c r="AR142" s="99"/>
      <c r="AS142" s="99"/>
      <c r="AT142" s="118"/>
      <c r="AU142" s="118"/>
      <c r="AV142" s="118"/>
      <c r="AW142" s="118"/>
      <c r="AX142" s="99"/>
      <c r="AY142" s="117"/>
      <c r="AZ142" s="118"/>
      <c r="BA142" s="99"/>
      <c r="BB142" s="99"/>
      <c r="BC142" s="99"/>
      <c r="BD142" s="99"/>
      <c r="BE142" s="84"/>
      <c r="BF142" s="84"/>
      <c r="BI142" s="117"/>
      <c r="BJ142" s="118"/>
      <c r="BK142" s="118"/>
      <c r="BL142" s="118"/>
      <c r="BM142" s="118"/>
      <c r="BN142" s="118"/>
      <c r="BO142" s="118"/>
      <c r="BP142" s="121"/>
      <c r="BX142" s="94"/>
      <c r="CE142" s="95"/>
      <c r="CF142" s="95"/>
      <c r="CG142" s="95"/>
      <c r="CH142" s="95"/>
      <c r="CI142" s="95"/>
      <c r="CJ142" s="95"/>
      <c r="CK142" s="95"/>
      <c r="CL142" s="95"/>
      <c r="CM142" s="95"/>
      <c r="CN142" s="95"/>
      <c r="CO142" s="95"/>
      <c r="CP142" s="95"/>
      <c r="CQ142" s="95"/>
      <c r="EX142" s="88"/>
      <c r="EY142" s="88"/>
      <c r="FA142" s="88"/>
    </row>
    <row r="143" spans="2:157" x14ac:dyDescent="0.15">
      <c r="F143" s="86">
        <v>2</v>
      </c>
      <c r="H143" s="88">
        <v>1</v>
      </c>
      <c r="Q143" s="7">
        <v>2.4000000953674316</v>
      </c>
      <c r="R143" s="86">
        <v>-4.7399997711181641</v>
      </c>
      <c r="AA143" s="59">
        <v>3.5099999904632568</v>
      </c>
      <c r="AB143" s="60">
        <v>-11.560000419616699</v>
      </c>
      <c r="AC143" s="59">
        <v>-1.4600000381469727</v>
      </c>
      <c r="AD143" s="60">
        <v>11.649999618530273</v>
      </c>
      <c r="AE143" s="19" t="s">
        <v>83</v>
      </c>
      <c r="AF143" s="114"/>
      <c r="AG143" s="117"/>
      <c r="AH143" s="118"/>
      <c r="AI143" s="118"/>
      <c r="AJ143" s="118"/>
      <c r="AK143" s="113"/>
      <c r="AL143" s="118"/>
      <c r="AM143" s="118"/>
      <c r="AN143" s="117"/>
      <c r="AO143" s="118"/>
      <c r="AT143" s="118"/>
      <c r="AU143" s="118"/>
      <c r="AV143" s="118"/>
      <c r="AW143" s="118"/>
      <c r="AX143" s="118"/>
      <c r="AY143" s="117"/>
      <c r="AZ143" s="118"/>
      <c r="BI143" s="117"/>
      <c r="BJ143" s="118"/>
      <c r="BK143" s="118"/>
      <c r="BL143" s="118"/>
      <c r="BM143" s="118"/>
      <c r="BN143" s="118"/>
      <c r="BO143" s="118"/>
      <c r="BP143" s="119"/>
      <c r="BX143" s="117"/>
    </row>
    <row r="144" spans="2:157" x14ac:dyDescent="0.15">
      <c r="F144" s="86">
        <v>3</v>
      </c>
      <c r="I144" s="88">
        <v>1</v>
      </c>
      <c r="Q144" s="7">
        <v>-2.4000000953674316</v>
      </c>
      <c r="R144" s="86">
        <v>8.8500003814697266</v>
      </c>
      <c r="AA144" s="59">
        <v>-5.070000171661377</v>
      </c>
      <c r="AB144" s="60">
        <v>12.039999961853027</v>
      </c>
      <c r="AC144" s="59">
        <v>0.68000000715255737</v>
      </c>
      <c r="AD144" s="60">
        <v>-12.729999542236328</v>
      </c>
      <c r="AE144" s="19" t="s">
        <v>96</v>
      </c>
      <c r="AF144" s="114"/>
      <c r="AG144" s="117"/>
      <c r="AH144" s="118"/>
      <c r="AI144" s="118"/>
      <c r="AJ144" s="118"/>
      <c r="AK144" s="113"/>
      <c r="AL144" s="118"/>
      <c r="AM144" s="118"/>
      <c r="AN144" s="117"/>
      <c r="AO144" s="118"/>
      <c r="AT144" s="118"/>
      <c r="AU144" s="118"/>
      <c r="AV144" s="118"/>
      <c r="AW144" s="118"/>
      <c r="AX144" s="118"/>
      <c r="AY144" s="117"/>
      <c r="AZ144" s="118"/>
      <c r="BI144" s="117"/>
      <c r="BJ144" s="118"/>
      <c r="BK144" s="118"/>
      <c r="BL144" s="118"/>
      <c r="BM144" s="118"/>
      <c r="BN144" s="118"/>
      <c r="BO144" s="118"/>
      <c r="BP144" s="119"/>
      <c r="BX144" s="117"/>
    </row>
    <row r="145" spans="2:157" x14ac:dyDescent="0.15">
      <c r="F145" s="86">
        <v>4</v>
      </c>
      <c r="I145" s="88">
        <v>1</v>
      </c>
      <c r="Q145" s="7">
        <v>1.4500000476837158</v>
      </c>
      <c r="R145" s="86">
        <v>-4.869999885559082</v>
      </c>
      <c r="AA145" s="59">
        <v>3.2699999809265137</v>
      </c>
      <c r="AB145" s="60">
        <v>-12.430000305175781</v>
      </c>
      <c r="AC145" s="59">
        <v>-3.6600000858306885</v>
      </c>
      <c r="AD145" s="60">
        <v>12.140000343322754</v>
      </c>
      <c r="AE145" s="19" t="s">
        <v>107</v>
      </c>
      <c r="AF145" s="114"/>
      <c r="AG145" s="117"/>
      <c r="AH145" s="118"/>
      <c r="AI145" s="118"/>
      <c r="AJ145" s="118"/>
      <c r="AK145" s="113"/>
      <c r="AL145" s="118"/>
      <c r="AM145" s="118"/>
      <c r="AN145" s="117"/>
      <c r="AO145" s="118"/>
      <c r="AT145" s="118"/>
      <c r="AU145" s="118"/>
      <c r="AV145" s="118"/>
      <c r="AW145" s="118"/>
      <c r="AX145" s="118"/>
      <c r="AY145" s="117"/>
      <c r="AZ145" s="118"/>
      <c r="BI145" s="117"/>
      <c r="BJ145" s="118"/>
      <c r="BK145" s="118"/>
      <c r="BL145" s="118"/>
      <c r="BM145" s="118"/>
      <c r="BN145" s="118"/>
      <c r="BO145" s="118"/>
      <c r="BP145" s="119"/>
      <c r="BX145" s="117"/>
    </row>
    <row r="146" spans="2:157" x14ac:dyDescent="0.15">
      <c r="F146" s="86">
        <v>5</v>
      </c>
      <c r="I146" s="88">
        <v>1</v>
      </c>
      <c r="Q146" s="7">
        <v>1.6399999856948853</v>
      </c>
      <c r="R146" s="86">
        <v>7.2100000381469727</v>
      </c>
      <c r="AA146" s="59">
        <v>0.43999999761581421</v>
      </c>
      <c r="AB146" s="60">
        <v>11.069999694824219</v>
      </c>
      <c r="AC146" s="59">
        <v>0.43999999761581421</v>
      </c>
      <c r="AD146" s="60">
        <v>-12.579999923706055</v>
      </c>
      <c r="AE146" s="19" t="s">
        <v>93</v>
      </c>
      <c r="AF146" s="114"/>
      <c r="AG146" s="117"/>
      <c r="AH146" s="118"/>
      <c r="AI146" s="118"/>
      <c r="AJ146" s="118"/>
      <c r="AK146" s="113"/>
      <c r="AL146" s="118"/>
      <c r="AM146" s="118"/>
      <c r="AN146" s="117"/>
      <c r="AO146" s="118"/>
      <c r="AT146" s="118"/>
      <c r="AU146" s="118"/>
      <c r="AV146" s="118"/>
      <c r="AW146" s="118"/>
      <c r="AX146" s="118"/>
      <c r="AY146" s="117"/>
      <c r="AZ146" s="118"/>
      <c r="BI146" s="117"/>
      <c r="BJ146" s="118"/>
      <c r="BK146" s="118"/>
      <c r="BL146" s="118"/>
      <c r="BM146" s="118"/>
      <c r="BN146" s="118"/>
      <c r="BO146" s="118"/>
      <c r="BP146" s="119"/>
      <c r="BX146" s="117"/>
    </row>
    <row r="147" spans="2:157" x14ac:dyDescent="0.15">
      <c r="F147" s="86">
        <v>6</v>
      </c>
      <c r="I147" s="86">
        <v>1</v>
      </c>
      <c r="J147" s="88">
        <v>1</v>
      </c>
      <c r="Q147" s="7">
        <v>2.8499999046325684</v>
      </c>
      <c r="R147" s="86">
        <v>-7.5900001525878906</v>
      </c>
      <c r="X147" s="86" t="s">
        <v>61</v>
      </c>
      <c r="Y147" s="7">
        <v>1</v>
      </c>
      <c r="AA147" s="59">
        <v>3.3199999332427979</v>
      </c>
      <c r="AB147" s="60">
        <v>-12.630000114440918</v>
      </c>
      <c r="AC147" s="59">
        <v>0.82999998331069946</v>
      </c>
      <c r="AD147" s="60">
        <v>7.4099998474121094</v>
      </c>
      <c r="AE147" s="19" t="s">
        <v>83</v>
      </c>
      <c r="AF147" s="114">
        <v>1</v>
      </c>
      <c r="AG147" s="117"/>
      <c r="AH147" s="118"/>
      <c r="AI147" s="118"/>
      <c r="AJ147" s="118"/>
      <c r="AK147" s="113"/>
      <c r="AL147" s="118"/>
      <c r="AM147" s="118"/>
      <c r="AN147" s="117"/>
      <c r="AO147" s="118"/>
      <c r="AT147" s="118"/>
      <c r="AU147" s="118"/>
      <c r="AV147" s="118"/>
      <c r="AW147" s="118"/>
      <c r="AX147" s="118"/>
      <c r="AY147" s="117"/>
      <c r="AZ147" s="118"/>
      <c r="BI147" s="117"/>
      <c r="BJ147" s="118"/>
      <c r="BK147" s="118"/>
      <c r="BL147" s="118"/>
      <c r="BM147" s="118"/>
      <c r="BN147" s="118"/>
      <c r="BO147" s="118"/>
      <c r="BP147" s="119"/>
      <c r="BX147" s="117"/>
    </row>
    <row r="148" spans="2:157" s="89" customFormat="1" x14ac:dyDescent="0.15">
      <c r="B148" s="30"/>
      <c r="C148" s="16"/>
      <c r="D148" s="13" t="s">
        <v>28</v>
      </c>
      <c r="E148" s="16">
        <v>28</v>
      </c>
      <c r="F148" s="90">
        <v>1</v>
      </c>
      <c r="G148" s="16">
        <v>1</v>
      </c>
      <c r="K148" s="16">
        <v>1</v>
      </c>
      <c r="M148" s="16">
        <v>1</v>
      </c>
      <c r="O148" s="20" t="s">
        <v>85</v>
      </c>
      <c r="P148" s="16">
        <v>114</v>
      </c>
      <c r="Q148" s="32"/>
      <c r="R148" s="90"/>
      <c r="S148" s="32"/>
      <c r="T148" s="90"/>
      <c r="U148" s="32"/>
      <c r="V148" s="90"/>
      <c r="W148" s="32"/>
      <c r="X148" s="90"/>
      <c r="Y148" s="32"/>
      <c r="Z148" s="90"/>
      <c r="AA148" s="57">
        <v>1.0700000524520874</v>
      </c>
      <c r="AB148" s="58">
        <v>12.039999961853027</v>
      </c>
      <c r="AC148" s="57">
        <v>-3.7999999523162842</v>
      </c>
      <c r="AD148" s="58">
        <v>-12.819999694824219</v>
      </c>
      <c r="AE148" s="16"/>
      <c r="AF148" s="112"/>
      <c r="AG148" s="117"/>
      <c r="AH148" s="118"/>
      <c r="AI148" s="118"/>
      <c r="AJ148" s="118"/>
      <c r="AK148" s="113"/>
      <c r="AL148" s="118"/>
      <c r="AM148" s="99"/>
      <c r="AN148" s="117"/>
      <c r="AO148" s="118"/>
      <c r="AP148" s="99"/>
      <c r="AQ148" s="99"/>
      <c r="AR148" s="99"/>
      <c r="AS148" s="99"/>
      <c r="AT148" s="118"/>
      <c r="AU148" s="118"/>
      <c r="AV148" s="118"/>
      <c r="AW148" s="118"/>
      <c r="AX148" s="99"/>
      <c r="AY148" s="117"/>
      <c r="AZ148" s="118"/>
      <c r="BA148" s="99"/>
      <c r="BB148" s="99"/>
      <c r="BC148" s="99"/>
      <c r="BD148" s="99"/>
      <c r="BE148" s="84"/>
      <c r="BF148" s="84"/>
      <c r="BI148" s="117"/>
      <c r="BJ148" s="118"/>
      <c r="BK148" s="118"/>
      <c r="BL148" s="118"/>
      <c r="BM148" s="118"/>
      <c r="BN148" s="118"/>
      <c r="BO148" s="118"/>
      <c r="BP148" s="121"/>
      <c r="BX148" s="94"/>
      <c r="CE148" s="95"/>
      <c r="CF148" s="95"/>
      <c r="CG148" s="95"/>
      <c r="CH148" s="95"/>
      <c r="CI148" s="95"/>
      <c r="CJ148" s="95"/>
      <c r="CK148" s="95"/>
      <c r="CL148" s="95"/>
      <c r="CM148" s="95"/>
      <c r="CN148" s="95"/>
      <c r="CO148" s="95"/>
      <c r="CP148" s="95"/>
      <c r="CQ148" s="95"/>
      <c r="EX148" s="88"/>
      <c r="EY148" s="88"/>
      <c r="FA148" s="88"/>
    </row>
    <row r="149" spans="2:157" x14ac:dyDescent="0.15">
      <c r="F149" s="86">
        <v>2</v>
      </c>
      <c r="H149" s="88">
        <v>1</v>
      </c>
      <c r="Q149" s="7">
        <v>-3.2899999618530273</v>
      </c>
      <c r="R149" s="86">
        <v>-6.130000114440918</v>
      </c>
      <c r="AA149" s="59">
        <v>-4.630000114440918</v>
      </c>
      <c r="AB149" s="60">
        <v>-12.239999771118164</v>
      </c>
      <c r="AC149" s="59">
        <v>0.54000002145767212</v>
      </c>
      <c r="AD149" s="60">
        <v>11.600000381469727</v>
      </c>
      <c r="AE149" s="19" t="s">
        <v>95</v>
      </c>
      <c r="AF149" s="138">
        <v>1</v>
      </c>
      <c r="AG149" s="117"/>
      <c r="AH149" s="118"/>
      <c r="AI149" s="118"/>
      <c r="AJ149" s="118"/>
      <c r="AK149" s="113"/>
      <c r="AL149" s="118"/>
      <c r="AM149" s="118"/>
      <c r="AN149" s="117"/>
      <c r="AO149" s="118"/>
      <c r="AT149" s="118"/>
      <c r="AU149" s="118"/>
      <c r="AV149" s="118"/>
      <c r="AW149" s="118"/>
      <c r="AX149" s="118"/>
      <c r="AY149" s="117"/>
      <c r="AZ149" s="118"/>
      <c r="BI149" s="117"/>
      <c r="BJ149" s="118"/>
      <c r="BK149" s="118"/>
      <c r="BL149" s="118"/>
      <c r="BM149" s="118"/>
      <c r="BN149" s="118"/>
      <c r="BO149" s="118"/>
      <c r="BP149" s="119"/>
      <c r="BX149" s="117"/>
    </row>
    <row r="150" spans="2:157" x14ac:dyDescent="0.15">
      <c r="F150" s="86">
        <v>3</v>
      </c>
      <c r="I150" s="86">
        <v>1</v>
      </c>
      <c r="J150" s="88">
        <v>1</v>
      </c>
      <c r="Q150" s="7">
        <v>-1.6399999856948853</v>
      </c>
      <c r="R150" s="86">
        <v>8.0299997329711914</v>
      </c>
      <c r="W150" s="7" t="s">
        <v>60</v>
      </c>
      <c r="Z150" s="86">
        <v>1</v>
      </c>
      <c r="AA150" s="59">
        <v>-0.10000000149011612</v>
      </c>
      <c r="AB150" s="60">
        <v>11.359999656677246</v>
      </c>
      <c r="AC150" s="59">
        <v>-3.559999942779541</v>
      </c>
      <c r="AD150" s="60">
        <v>-11.899999618530273</v>
      </c>
      <c r="AE150" s="19" t="s">
        <v>78</v>
      </c>
      <c r="AF150" s="114"/>
      <c r="AG150" s="117"/>
      <c r="AH150" s="118"/>
      <c r="AI150" s="118"/>
      <c r="AJ150" s="118"/>
      <c r="AK150" s="113"/>
      <c r="AL150" s="118"/>
      <c r="AM150" s="118"/>
      <c r="AN150" s="117"/>
      <c r="AO150" s="118"/>
      <c r="AT150" s="118"/>
      <c r="AU150" s="118"/>
      <c r="AV150" s="118"/>
      <c r="AW150" s="118"/>
      <c r="AX150" s="118"/>
      <c r="AY150" s="117"/>
      <c r="AZ150" s="118"/>
      <c r="BI150" s="117"/>
      <c r="BJ150" s="118"/>
      <c r="BK150" s="118"/>
      <c r="BL150" s="118"/>
      <c r="BM150" s="118"/>
      <c r="BN150" s="118"/>
      <c r="BO150" s="118"/>
      <c r="BP150" s="119"/>
      <c r="BX150" s="117"/>
    </row>
    <row r="151" spans="2:157" x14ac:dyDescent="0.15">
      <c r="U151" s="7">
        <v>3.9200000762939453</v>
      </c>
      <c r="V151" s="86">
        <v>-12.390000343322754</v>
      </c>
      <c r="AG151" s="117"/>
      <c r="AH151" s="118"/>
      <c r="AI151" s="118"/>
      <c r="AJ151" s="118"/>
      <c r="AK151" s="113"/>
      <c r="AL151" s="118"/>
      <c r="AN151" s="117"/>
      <c r="AO151" s="118"/>
      <c r="AT151" s="118"/>
      <c r="AU151" s="118"/>
      <c r="AV151" s="118"/>
      <c r="AW151" s="118"/>
      <c r="AY151" s="117"/>
      <c r="AZ151" s="118"/>
      <c r="BI151" s="117"/>
      <c r="BJ151" s="118"/>
      <c r="BK151" s="118"/>
      <c r="BL151" s="118"/>
      <c r="BM151" s="118"/>
      <c r="BN151" s="118"/>
      <c r="BO151" s="118"/>
    </row>
    <row r="152" spans="2:157" s="89" customFormat="1" x14ac:dyDescent="0.15">
      <c r="B152" s="30"/>
      <c r="C152" s="16"/>
      <c r="D152" s="13" t="s">
        <v>32</v>
      </c>
      <c r="E152" s="16">
        <v>29</v>
      </c>
      <c r="F152" s="90">
        <v>1</v>
      </c>
      <c r="G152" s="16">
        <v>1</v>
      </c>
      <c r="K152" s="16">
        <v>1</v>
      </c>
      <c r="M152" s="16">
        <v>1</v>
      </c>
      <c r="O152" s="20" t="s">
        <v>85</v>
      </c>
      <c r="P152" s="16">
        <v>119</v>
      </c>
      <c r="Q152" s="32"/>
      <c r="R152" s="90"/>
      <c r="S152" s="32"/>
      <c r="T152" s="90"/>
      <c r="U152" s="32"/>
      <c r="V152" s="90"/>
      <c r="W152" s="32"/>
      <c r="X152" s="90"/>
      <c r="Y152" s="32"/>
      <c r="Z152" s="90"/>
      <c r="AA152" s="57">
        <v>-0.93000000715255704</v>
      </c>
      <c r="AB152" s="58">
        <v>11.989999771118164</v>
      </c>
      <c r="AC152" s="57">
        <v>3.2699999809265137</v>
      </c>
      <c r="AD152" s="58">
        <v>-12.729999542236328</v>
      </c>
      <c r="AE152" s="16"/>
      <c r="AF152" s="112"/>
      <c r="AG152" s="117"/>
      <c r="AH152" s="118"/>
      <c r="AI152" s="118"/>
      <c r="AJ152" s="118"/>
      <c r="AK152" s="113"/>
      <c r="AL152" s="118"/>
      <c r="AM152" s="99"/>
      <c r="AN152" s="117"/>
      <c r="AO152" s="118"/>
      <c r="AP152" s="99"/>
      <c r="AQ152" s="99"/>
      <c r="AR152" s="99"/>
      <c r="AS152" s="99"/>
      <c r="AT152" s="118"/>
      <c r="AU152" s="118"/>
      <c r="AV152" s="118"/>
      <c r="AW152" s="118"/>
      <c r="AX152" s="99"/>
      <c r="AY152" s="117"/>
      <c r="AZ152" s="118"/>
      <c r="BA152" s="99"/>
      <c r="BB152" s="99"/>
      <c r="BC152" s="99"/>
      <c r="BD152" s="99"/>
      <c r="BE152" s="84"/>
      <c r="BF152" s="84"/>
      <c r="BI152" s="117"/>
      <c r="BJ152" s="118"/>
      <c r="BK152" s="118"/>
      <c r="BL152" s="118"/>
      <c r="BM152" s="118"/>
      <c r="BN152" s="118"/>
      <c r="BO152" s="118"/>
      <c r="BP152" s="121"/>
      <c r="BX152" s="94"/>
      <c r="CE152" s="95"/>
      <c r="CF152" s="95"/>
      <c r="CG152" s="95"/>
      <c r="CH152" s="95"/>
      <c r="CI152" s="95"/>
      <c r="CJ152" s="95"/>
      <c r="CK152" s="95"/>
      <c r="CL152" s="95"/>
      <c r="CM152" s="95"/>
      <c r="CN152" s="95"/>
      <c r="CO152" s="95"/>
      <c r="CP152" s="95"/>
      <c r="CQ152" s="95"/>
      <c r="EX152" s="88"/>
      <c r="EY152" s="88"/>
      <c r="FA152" s="88"/>
    </row>
    <row r="153" spans="2:157" x14ac:dyDescent="0.15">
      <c r="E153" s="1" t="s">
        <v>152</v>
      </c>
      <c r="F153" s="86">
        <v>2</v>
      </c>
      <c r="H153" s="88">
        <v>1</v>
      </c>
      <c r="Q153" s="7">
        <v>2.7200000286102295</v>
      </c>
      <c r="R153" s="86">
        <v>-5.440000057220459</v>
      </c>
      <c r="AA153" s="59">
        <v>3.6600000858306885</v>
      </c>
      <c r="AB153" s="60">
        <v>-12.140000343322754</v>
      </c>
      <c r="AC153" s="59">
        <v>-0.82999998331069946</v>
      </c>
      <c r="AD153" s="60">
        <v>11.210000038146973</v>
      </c>
      <c r="AE153" s="19" t="s">
        <v>106</v>
      </c>
      <c r="AF153" s="114"/>
      <c r="AG153" s="117"/>
      <c r="AH153" s="118"/>
      <c r="AI153" s="118"/>
      <c r="AJ153" s="118"/>
      <c r="AK153" s="113"/>
      <c r="AL153" s="118"/>
      <c r="AM153" s="118"/>
      <c r="AN153" s="117"/>
      <c r="AO153" s="118"/>
      <c r="AT153" s="118"/>
      <c r="AU153" s="118"/>
      <c r="AV153" s="118"/>
      <c r="AW153" s="118"/>
      <c r="AX153" s="118"/>
      <c r="AY153" s="117"/>
      <c r="AZ153" s="118"/>
      <c r="BI153" s="117"/>
      <c r="BJ153" s="118"/>
      <c r="BK153" s="118"/>
      <c r="BL153" s="118"/>
      <c r="BM153" s="118"/>
      <c r="BN153" s="118"/>
      <c r="BO153" s="118"/>
      <c r="BP153" s="119"/>
      <c r="BX153" s="117"/>
    </row>
    <row r="154" spans="2:157" x14ac:dyDescent="0.15">
      <c r="E154" s="1" t="s">
        <v>152</v>
      </c>
      <c r="F154" s="86">
        <v>3</v>
      </c>
      <c r="I154" s="88">
        <v>1</v>
      </c>
      <c r="Q154" s="7">
        <v>2.1500000953674316</v>
      </c>
      <c r="R154" s="86">
        <v>6.8899998664855957</v>
      </c>
      <c r="AA154" s="59">
        <v>0.15000000596046448</v>
      </c>
      <c r="AB154" s="60">
        <v>9.6000003814697266</v>
      </c>
      <c r="AC154" s="59">
        <v>0.38999998569488525</v>
      </c>
      <c r="AD154" s="60">
        <v>-13.159999847412109</v>
      </c>
      <c r="AE154" s="19" t="s">
        <v>81</v>
      </c>
      <c r="AF154" s="114"/>
      <c r="AG154" s="117"/>
      <c r="AH154" s="118"/>
      <c r="AI154" s="118"/>
      <c r="AJ154" s="118"/>
      <c r="AK154" s="113"/>
      <c r="AL154" s="118"/>
      <c r="AM154" s="118"/>
      <c r="AN154" s="117"/>
      <c r="AO154" s="118"/>
      <c r="AT154" s="118"/>
      <c r="AU154" s="118"/>
      <c r="AV154" s="118"/>
      <c r="AW154" s="118"/>
      <c r="AX154" s="118"/>
      <c r="AY154" s="117"/>
      <c r="AZ154" s="118"/>
      <c r="BI154" s="117"/>
      <c r="BJ154" s="118"/>
      <c r="BK154" s="118"/>
      <c r="BL154" s="118"/>
      <c r="BM154" s="118"/>
      <c r="BN154" s="118"/>
      <c r="BO154" s="118"/>
      <c r="BP154" s="119"/>
      <c r="BX154" s="117"/>
    </row>
    <row r="155" spans="2:157" x14ac:dyDescent="0.15">
      <c r="E155" s="1" t="s">
        <v>152</v>
      </c>
      <c r="F155" s="86">
        <v>4</v>
      </c>
      <c r="I155" s="88">
        <v>1</v>
      </c>
      <c r="Q155" s="7">
        <v>-2.9100000858306885</v>
      </c>
      <c r="R155" s="86">
        <v>-10.239999771118164</v>
      </c>
      <c r="AA155" s="59">
        <v>-3.3599998950958252</v>
      </c>
      <c r="AB155" s="60">
        <v>-13.800000190734863</v>
      </c>
      <c r="AC155" s="59">
        <v>5.000000074505806E-2</v>
      </c>
      <c r="AD155" s="60">
        <v>6.8299999237060547</v>
      </c>
      <c r="AE155" s="19" t="s">
        <v>108</v>
      </c>
      <c r="AF155" s="114"/>
      <c r="AG155" s="117"/>
      <c r="AH155" s="118"/>
      <c r="AI155" s="118"/>
      <c r="AJ155" s="118"/>
      <c r="AK155" s="113"/>
      <c r="AL155" s="118"/>
      <c r="AM155" s="118"/>
      <c r="AN155" s="117"/>
      <c r="AO155" s="118"/>
      <c r="AT155" s="118"/>
      <c r="AU155" s="118"/>
      <c r="AV155" s="118"/>
      <c r="AW155" s="118"/>
      <c r="AX155" s="118"/>
      <c r="AY155" s="117"/>
      <c r="AZ155" s="118"/>
      <c r="BI155" s="117"/>
      <c r="BJ155" s="118"/>
      <c r="BK155" s="118"/>
      <c r="BL155" s="118"/>
      <c r="BM155" s="118"/>
      <c r="BN155" s="118"/>
      <c r="BO155" s="118"/>
      <c r="BP155" s="119"/>
      <c r="BX155" s="117"/>
    </row>
    <row r="156" spans="2:157" x14ac:dyDescent="0.15">
      <c r="E156" s="1" t="s">
        <v>152</v>
      </c>
      <c r="F156" s="86">
        <v>5</v>
      </c>
      <c r="I156" s="88">
        <v>1</v>
      </c>
      <c r="Q156" s="7">
        <v>-3.3599998950958252</v>
      </c>
      <c r="R156" s="86">
        <v>-13.800000190734863</v>
      </c>
      <c r="AA156" s="59">
        <v>1.1699999570846558</v>
      </c>
      <c r="AB156" s="60">
        <v>6.2899999618530273</v>
      </c>
      <c r="AC156" s="59">
        <v>-5.000000074505806E-2</v>
      </c>
      <c r="AD156" s="60">
        <v>-14.920000076293945</v>
      </c>
      <c r="AE156" s="19" t="s">
        <v>109</v>
      </c>
      <c r="AF156" s="114"/>
      <c r="AG156" s="117"/>
      <c r="AH156" s="118"/>
      <c r="AI156" s="118"/>
      <c r="AJ156" s="118"/>
      <c r="AK156" s="113"/>
      <c r="AL156" s="118"/>
      <c r="AM156" s="118"/>
      <c r="AN156" s="117"/>
      <c r="AO156" s="118"/>
      <c r="AT156" s="118"/>
      <c r="AU156" s="118"/>
      <c r="AV156" s="118"/>
      <c r="AW156" s="118"/>
      <c r="AX156" s="118"/>
      <c r="AY156" s="117"/>
      <c r="AZ156" s="118"/>
      <c r="BI156" s="117"/>
      <c r="BJ156" s="118"/>
      <c r="BK156" s="118"/>
      <c r="BL156" s="118"/>
      <c r="BM156" s="118"/>
      <c r="BN156" s="118"/>
      <c r="BO156" s="118"/>
      <c r="BP156" s="119"/>
      <c r="BX156" s="117"/>
    </row>
    <row r="157" spans="2:157" x14ac:dyDescent="0.15">
      <c r="E157" s="1" t="s">
        <v>152</v>
      </c>
      <c r="F157" s="86">
        <v>6</v>
      </c>
      <c r="I157" s="86">
        <v>1</v>
      </c>
      <c r="Q157" s="7">
        <v>1.4500000476837158</v>
      </c>
      <c r="R157" s="86">
        <v>-6.6999998092651367</v>
      </c>
      <c r="AA157" s="59">
        <v>0.77999997138977051</v>
      </c>
      <c r="AB157" s="60">
        <v>-15.409999847412109</v>
      </c>
      <c r="AC157" s="59">
        <v>0.62999999523162842</v>
      </c>
      <c r="AD157" s="60">
        <v>5.8000001907348633</v>
      </c>
      <c r="AE157" s="19" t="s">
        <v>110</v>
      </c>
      <c r="AF157" s="114"/>
      <c r="AG157" s="117"/>
      <c r="AH157" s="118"/>
      <c r="AI157" s="118"/>
      <c r="AJ157" s="118"/>
      <c r="AK157" s="113"/>
      <c r="AL157" s="118"/>
      <c r="AM157" s="118"/>
      <c r="AN157" s="117"/>
      <c r="AO157" s="118"/>
      <c r="AT157" s="118"/>
      <c r="AU157" s="118"/>
      <c r="AV157" s="118"/>
      <c r="AW157" s="118"/>
      <c r="AX157" s="118"/>
      <c r="AY157" s="117"/>
      <c r="AZ157" s="118"/>
      <c r="BI157" s="117"/>
      <c r="BJ157" s="118"/>
      <c r="BK157" s="118"/>
      <c r="BL157" s="118"/>
      <c r="BM157" s="118"/>
      <c r="BN157" s="118"/>
      <c r="BO157" s="118"/>
      <c r="BP157" s="119"/>
      <c r="BX157" s="117"/>
    </row>
    <row r="158" spans="2:157" x14ac:dyDescent="0.15">
      <c r="E158" s="1" t="s">
        <v>152</v>
      </c>
      <c r="F158" s="86">
        <v>7</v>
      </c>
      <c r="I158" s="86">
        <v>1</v>
      </c>
      <c r="J158" s="88">
        <v>1</v>
      </c>
      <c r="Q158" s="7">
        <v>0.28999999165534973</v>
      </c>
      <c r="R158" s="86">
        <v>2.880000114440918</v>
      </c>
      <c r="W158" s="7" t="s">
        <v>85</v>
      </c>
      <c r="Y158" s="7">
        <v>1</v>
      </c>
      <c r="AA158" s="59">
        <v>0.28999999165534973</v>
      </c>
      <c r="AB158" s="60">
        <v>2.880000114440918</v>
      </c>
      <c r="AC158" s="59">
        <v>0.93000000715255737</v>
      </c>
      <c r="AD158" s="60">
        <v>-14.039999961853027</v>
      </c>
      <c r="AE158" s="19" t="s">
        <v>111</v>
      </c>
      <c r="AG158" s="117"/>
      <c r="AH158" s="118"/>
      <c r="AI158" s="118"/>
      <c r="AJ158" s="118"/>
      <c r="AK158" s="113"/>
      <c r="AL158" s="118"/>
      <c r="AM158" s="118"/>
      <c r="AN158" s="117"/>
      <c r="AO158" s="118"/>
      <c r="AT158" s="118"/>
      <c r="AU158" s="118"/>
      <c r="AV158" s="118"/>
      <c r="AW158" s="118"/>
      <c r="AX158" s="118"/>
      <c r="AY158" s="117"/>
      <c r="AZ158" s="118"/>
      <c r="BI158" s="117"/>
      <c r="BJ158" s="118"/>
      <c r="BK158" s="118"/>
      <c r="BO158" s="118"/>
      <c r="BP158" s="119"/>
      <c r="BX158" s="117"/>
    </row>
    <row r="159" spans="2:157" x14ac:dyDescent="0.15">
      <c r="E159" s="1" t="s">
        <v>152</v>
      </c>
      <c r="S159" s="7">
        <v>-1.0700000524520801</v>
      </c>
      <c r="T159" s="86">
        <v>-6.0100002288818359</v>
      </c>
      <c r="AF159" s="141">
        <v>1</v>
      </c>
      <c r="AG159" s="117"/>
      <c r="AH159" s="118"/>
      <c r="AI159" s="118"/>
      <c r="AJ159" s="118"/>
      <c r="AK159" s="113"/>
      <c r="AL159" s="118"/>
      <c r="AN159" s="117"/>
      <c r="AO159" s="118"/>
      <c r="AT159" s="118"/>
      <c r="AU159" s="118"/>
      <c r="AV159" s="118"/>
      <c r="AW159" s="118"/>
      <c r="AY159" s="117"/>
      <c r="AZ159" s="118"/>
      <c r="BI159" s="117"/>
      <c r="BJ159" s="118"/>
      <c r="BK159" s="118"/>
      <c r="BL159" s="118"/>
      <c r="BM159" s="118"/>
      <c r="BN159" s="118"/>
      <c r="BO159" s="118"/>
    </row>
    <row r="160" spans="2:157" s="89" customFormat="1" x14ac:dyDescent="0.15">
      <c r="B160" s="30"/>
      <c r="C160" s="16"/>
      <c r="D160" s="13" t="s">
        <v>31</v>
      </c>
      <c r="E160" s="16">
        <v>30</v>
      </c>
      <c r="F160" s="89">
        <v>1</v>
      </c>
      <c r="G160" s="16">
        <v>1</v>
      </c>
      <c r="K160" s="16">
        <v>1</v>
      </c>
      <c r="M160" s="16"/>
      <c r="O160" s="20" t="s">
        <v>87</v>
      </c>
      <c r="P160" s="16"/>
      <c r="Q160" s="32"/>
      <c r="R160" s="90"/>
      <c r="S160" s="32"/>
      <c r="T160" s="90"/>
      <c r="U160" s="32"/>
      <c r="V160" s="90"/>
      <c r="W160" s="32"/>
      <c r="X160" s="90"/>
      <c r="Y160" s="32"/>
      <c r="Z160" s="90"/>
      <c r="AA160" s="57">
        <v>0.93000000715255737</v>
      </c>
      <c r="AB160" s="58">
        <v>11.989999771118164</v>
      </c>
      <c r="AC160" s="57">
        <v>-3.8499999046325684</v>
      </c>
      <c r="AD160" s="58">
        <v>-12.770000457763672</v>
      </c>
      <c r="AE160" s="16"/>
      <c r="AF160" s="114">
        <v>1</v>
      </c>
      <c r="AG160" s="117"/>
      <c r="AH160" s="118"/>
      <c r="AI160" s="118"/>
      <c r="AJ160" s="118"/>
      <c r="AK160" s="113"/>
      <c r="AL160" s="118"/>
      <c r="AM160" s="99"/>
      <c r="AN160" s="117"/>
      <c r="AO160" s="118"/>
      <c r="AP160" s="99"/>
      <c r="AQ160" s="99"/>
      <c r="AR160" s="99"/>
      <c r="AS160" s="99"/>
      <c r="AT160" s="118"/>
      <c r="AU160" s="118"/>
      <c r="AV160" s="118"/>
      <c r="AW160" s="118"/>
      <c r="AX160" s="99"/>
      <c r="AY160" s="117"/>
      <c r="AZ160" s="118"/>
      <c r="BA160" s="99"/>
      <c r="BB160" s="99"/>
      <c r="BC160" s="99"/>
      <c r="BD160" s="99"/>
      <c r="BE160" s="84"/>
      <c r="BF160" s="84"/>
      <c r="BI160" s="117"/>
      <c r="BJ160" s="118"/>
      <c r="BK160" s="118"/>
      <c r="BL160" s="118"/>
      <c r="BM160" s="118"/>
      <c r="BN160" s="118"/>
      <c r="BO160" s="118"/>
      <c r="BP160" s="121"/>
      <c r="BX160" s="94"/>
      <c r="CE160" s="95"/>
      <c r="CF160" s="95"/>
      <c r="CG160" s="95"/>
      <c r="CH160" s="95"/>
      <c r="CI160" s="95"/>
      <c r="CJ160" s="95"/>
      <c r="CK160" s="95"/>
      <c r="CL160" s="95"/>
      <c r="CM160" s="95"/>
      <c r="CN160" s="95"/>
      <c r="CO160" s="95"/>
      <c r="CP160" s="95"/>
      <c r="CQ160" s="95"/>
      <c r="EX160" s="88"/>
      <c r="EY160" s="88"/>
      <c r="FA160" s="88"/>
    </row>
    <row r="161" spans="1:157" x14ac:dyDescent="0.15">
      <c r="B161" s="26"/>
      <c r="C161" s="22"/>
      <c r="D161" s="12"/>
      <c r="E161" s="1" t="s">
        <v>152</v>
      </c>
      <c r="F161" s="88">
        <v>2</v>
      </c>
      <c r="H161" s="88">
        <v>1</v>
      </c>
      <c r="J161" s="88">
        <v>1</v>
      </c>
      <c r="M161" s="1">
        <v>1</v>
      </c>
      <c r="P161" s="1">
        <v>127</v>
      </c>
      <c r="Q161" s="7">
        <v>-0.62999999523162842</v>
      </c>
      <c r="R161" s="86">
        <v>-4.9899997711181641</v>
      </c>
      <c r="W161" s="7" t="s">
        <v>62</v>
      </c>
      <c r="Y161" s="7">
        <v>1</v>
      </c>
      <c r="AA161" s="59">
        <v>-2.7799999713897705</v>
      </c>
      <c r="AB161" s="60">
        <v>-12.039999961853027</v>
      </c>
      <c r="AC161" s="59">
        <v>0.5899999737739563</v>
      </c>
      <c r="AD161" s="60">
        <v>11.119999885559082</v>
      </c>
      <c r="AE161" s="19" t="s">
        <v>106</v>
      </c>
      <c r="AF161" s="114"/>
      <c r="AG161" s="117"/>
      <c r="AH161" s="118"/>
      <c r="AI161" s="118"/>
      <c r="AJ161" s="118"/>
      <c r="AK161" s="113"/>
      <c r="AL161" s="118"/>
      <c r="AM161" s="118"/>
      <c r="AN161" s="117"/>
      <c r="AO161" s="118"/>
      <c r="AT161" s="118"/>
      <c r="AU161" s="118"/>
      <c r="AV161" s="118"/>
      <c r="AW161" s="118"/>
      <c r="AX161" s="118"/>
      <c r="AY161" s="117"/>
      <c r="AZ161" s="118"/>
      <c r="BI161" s="142"/>
      <c r="BJ161" s="148"/>
      <c r="BK161" s="148"/>
      <c r="BL161" s="148"/>
      <c r="BM161" s="148"/>
      <c r="BN161" s="148"/>
      <c r="BO161" s="148"/>
      <c r="BP161" s="119"/>
      <c r="BX161" s="117"/>
    </row>
    <row r="162" spans="1:157" s="89" customFormat="1" x14ac:dyDescent="0.15">
      <c r="B162" s="28"/>
      <c r="C162" s="24"/>
      <c r="D162" s="13" t="s">
        <v>33</v>
      </c>
      <c r="E162" s="16">
        <v>31</v>
      </c>
      <c r="F162" s="89">
        <v>1</v>
      </c>
      <c r="G162" s="16">
        <v>1</v>
      </c>
      <c r="K162" s="16">
        <v>1</v>
      </c>
      <c r="M162" s="16">
        <v>1</v>
      </c>
      <c r="O162" s="20" t="s">
        <v>85</v>
      </c>
      <c r="P162" s="16">
        <v>128</v>
      </c>
      <c r="Q162" s="32"/>
      <c r="R162" s="90"/>
      <c r="S162" s="32"/>
      <c r="T162" s="90"/>
      <c r="U162" s="32"/>
      <c r="V162" s="90"/>
      <c r="W162" s="32"/>
      <c r="X162" s="90"/>
      <c r="Y162" s="32"/>
      <c r="Z162" s="90"/>
      <c r="AA162" s="57">
        <v>-0.93000000715255737</v>
      </c>
      <c r="AB162" s="58">
        <v>12.039999961853027</v>
      </c>
      <c r="AC162" s="57">
        <v>3.559999942779541</v>
      </c>
      <c r="AD162" s="58">
        <v>-13.069999694824219</v>
      </c>
      <c r="AE162" s="16"/>
      <c r="AF162" s="114">
        <v>1</v>
      </c>
      <c r="AG162" s="117"/>
      <c r="AH162" s="118"/>
      <c r="AI162" s="118"/>
      <c r="AJ162" s="118"/>
      <c r="AK162" s="113"/>
      <c r="AL162" s="118"/>
      <c r="AM162" s="99"/>
      <c r="AN162" s="117"/>
      <c r="AO162" s="118"/>
      <c r="AP162" s="99"/>
      <c r="AQ162" s="99"/>
      <c r="AR162" s="99"/>
      <c r="AS162" s="99"/>
      <c r="AT162" s="118"/>
      <c r="AU162" s="118"/>
      <c r="AV162" s="118"/>
      <c r="AW162" s="118"/>
      <c r="AX162" s="99"/>
      <c r="AY162" s="117"/>
      <c r="AZ162" s="118"/>
      <c r="BA162" s="99"/>
      <c r="BB162" s="99"/>
      <c r="BC162" s="99"/>
      <c r="BD162" s="99"/>
      <c r="BE162" s="84"/>
      <c r="BF162" s="84"/>
      <c r="BI162" s="117"/>
      <c r="BJ162" s="118"/>
      <c r="BK162" s="118"/>
      <c r="BL162" s="118"/>
      <c r="BM162" s="118"/>
      <c r="BN162" s="118"/>
      <c r="BO162" s="118"/>
      <c r="BP162" s="121"/>
      <c r="BX162" s="94"/>
      <c r="CE162" s="95"/>
      <c r="CF162" s="95"/>
      <c r="CG162" s="95"/>
      <c r="CH162" s="95"/>
      <c r="CI162" s="95"/>
      <c r="CJ162" s="95"/>
      <c r="CK162" s="95"/>
      <c r="CL162" s="95"/>
      <c r="CM162" s="95"/>
      <c r="CN162" s="95"/>
      <c r="CO162" s="95"/>
      <c r="CP162" s="95"/>
      <c r="CQ162" s="95"/>
      <c r="EX162" s="88"/>
      <c r="EY162" s="88"/>
      <c r="FA162" s="88"/>
    </row>
    <row r="163" spans="1:157" x14ac:dyDescent="0.15">
      <c r="B163" s="26"/>
      <c r="C163" s="22"/>
      <c r="D163" s="12"/>
      <c r="E163" s="1" t="s">
        <v>152</v>
      </c>
      <c r="F163" s="88">
        <v>2</v>
      </c>
      <c r="H163" s="88">
        <v>1</v>
      </c>
      <c r="J163" s="88">
        <v>1</v>
      </c>
      <c r="Q163" s="7">
        <v>3.1600000858306885</v>
      </c>
      <c r="R163" s="86">
        <v>-5.119999885559082</v>
      </c>
      <c r="W163" s="7" t="s">
        <v>62</v>
      </c>
      <c r="Y163" s="7">
        <v>1</v>
      </c>
      <c r="AA163" s="59">
        <v>4.5300002098083496</v>
      </c>
      <c r="AB163" s="60">
        <v>-12.289999961853027</v>
      </c>
      <c r="AC163" s="59">
        <v>-1.0700000524520874</v>
      </c>
      <c r="AD163" s="60">
        <v>10.680000305175781</v>
      </c>
      <c r="AE163" s="19" t="s">
        <v>106</v>
      </c>
      <c r="AF163" s="114"/>
      <c r="AG163" s="117"/>
      <c r="AH163" s="118"/>
      <c r="AI163" s="118"/>
      <c r="AJ163" s="118"/>
      <c r="AK163" s="113"/>
      <c r="AL163" s="118"/>
      <c r="AM163" s="118"/>
      <c r="AN163" s="117"/>
      <c r="AO163" s="118"/>
      <c r="AT163" s="118"/>
      <c r="AU163" s="118"/>
      <c r="AV163" s="118"/>
      <c r="AW163" s="118"/>
      <c r="AX163" s="118"/>
      <c r="AY163" s="117"/>
      <c r="AZ163" s="118"/>
      <c r="BI163" s="142"/>
      <c r="BJ163" s="148"/>
      <c r="BK163" s="148"/>
      <c r="BL163" s="148"/>
      <c r="BM163" s="148"/>
      <c r="BN163" s="148"/>
      <c r="BO163" s="148"/>
      <c r="BP163" s="119"/>
      <c r="BX163" s="117"/>
    </row>
    <row r="164" spans="1:157" s="89" customFormat="1" x14ac:dyDescent="0.15">
      <c r="A164" s="15">
        <v>0.19649305555555555</v>
      </c>
      <c r="B164" s="30"/>
      <c r="C164" s="24" t="s">
        <v>65</v>
      </c>
      <c r="D164" s="13" t="s">
        <v>11</v>
      </c>
      <c r="E164" s="16">
        <v>32</v>
      </c>
      <c r="F164" s="90">
        <v>1</v>
      </c>
      <c r="G164" s="16">
        <v>1</v>
      </c>
      <c r="K164" s="16"/>
      <c r="L164" s="89">
        <v>1</v>
      </c>
      <c r="M164" s="16">
        <v>1</v>
      </c>
      <c r="O164" s="20" t="s">
        <v>85</v>
      </c>
      <c r="P164" s="16">
        <v>111</v>
      </c>
      <c r="Q164" s="32"/>
      <c r="R164" s="90"/>
      <c r="S164" s="32"/>
      <c r="T164" s="90"/>
      <c r="U164" s="32"/>
      <c r="V164" s="90"/>
      <c r="W164" s="32"/>
      <c r="X164" s="90"/>
      <c r="Y164" s="32"/>
      <c r="Z164" s="90"/>
      <c r="AA164" s="57">
        <v>0.77999997138977051</v>
      </c>
      <c r="AB164" s="58">
        <v>12.039999961853027</v>
      </c>
      <c r="AC164" s="57">
        <v>-3.8499999046325684</v>
      </c>
      <c r="AD164" s="58">
        <v>-12.869999885559082</v>
      </c>
      <c r="AE164" s="16"/>
      <c r="AF164" s="114">
        <v>1</v>
      </c>
      <c r="AG164" s="117"/>
      <c r="AH164" s="118"/>
      <c r="AI164" s="118"/>
      <c r="AJ164" s="118"/>
      <c r="AK164" s="113"/>
      <c r="AL164" s="118"/>
      <c r="AM164" s="99"/>
      <c r="AN164" s="117"/>
      <c r="AO164" s="118"/>
      <c r="AP164" s="99"/>
      <c r="AQ164" s="99"/>
      <c r="AR164" s="99"/>
      <c r="AS164" s="99"/>
      <c r="AT164" s="118"/>
      <c r="AU164" s="118"/>
      <c r="AV164" s="118"/>
      <c r="AW164" s="118"/>
      <c r="AX164" s="99"/>
      <c r="AY164" s="117"/>
      <c r="AZ164" s="118"/>
      <c r="BA164" s="99"/>
      <c r="BB164" s="99"/>
      <c r="BC164" s="99"/>
      <c r="BD164" s="99"/>
      <c r="BE164" s="84"/>
      <c r="BF164" s="84"/>
      <c r="BI164" s="117"/>
      <c r="BJ164" s="118"/>
      <c r="BK164" s="118"/>
      <c r="BL164" s="118"/>
      <c r="BM164" s="118"/>
      <c r="BN164" s="118"/>
      <c r="BO164" s="118"/>
      <c r="BP164" s="121"/>
      <c r="BX164" s="94"/>
      <c r="CE164" s="95"/>
      <c r="CF164" s="95"/>
      <c r="CG164" s="95"/>
      <c r="CH164" s="95"/>
      <c r="CI164" s="95"/>
      <c r="CJ164" s="95"/>
      <c r="CK164" s="95"/>
      <c r="CL164" s="95"/>
      <c r="CM164" s="95"/>
      <c r="CN164" s="95"/>
      <c r="CO164" s="95"/>
      <c r="CP164" s="95"/>
      <c r="CQ164" s="95"/>
      <c r="EX164" s="88"/>
      <c r="EY164" s="88"/>
      <c r="FA164" s="88"/>
    </row>
    <row r="165" spans="1:157" x14ac:dyDescent="0.15">
      <c r="E165" s="1" t="s">
        <v>152</v>
      </c>
      <c r="F165" s="86">
        <v>2</v>
      </c>
      <c r="H165" s="88">
        <v>1</v>
      </c>
      <c r="J165" s="88">
        <v>1</v>
      </c>
      <c r="Q165" s="7">
        <v>-3.8599998950958252</v>
      </c>
      <c r="R165" s="86">
        <v>-4.429999828338623</v>
      </c>
      <c r="X165" s="86" t="s">
        <v>62</v>
      </c>
      <c r="Z165" s="86">
        <v>1</v>
      </c>
      <c r="AA165" s="59">
        <v>-4.9699997901916504</v>
      </c>
      <c r="AB165" s="60">
        <v>-12.090000152587891</v>
      </c>
      <c r="AC165" s="59">
        <v>0.38999998569488525</v>
      </c>
      <c r="AD165" s="60">
        <v>11.600000381469727</v>
      </c>
      <c r="AE165" s="19" t="s">
        <v>95</v>
      </c>
      <c r="AF165" s="114"/>
      <c r="AG165" s="117"/>
      <c r="AH165" s="118"/>
      <c r="AI165" s="118"/>
      <c r="AJ165" s="118"/>
      <c r="AK165" s="113"/>
      <c r="AL165" s="118"/>
      <c r="AM165" s="118"/>
      <c r="AN165" s="117"/>
      <c r="AO165" s="118"/>
      <c r="AT165" s="118"/>
      <c r="AU165" s="118"/>
      <c r="AV165" s="118"/>
      <c r="AW165" s="118"/>
      <c r="AX165" s="118"/>
      <c r="AY165" s="117"/>
      <c r="AZ165" s="118"/>
      <c r="BI165" s="142"/>
      <c r="BJ165" s="148"/>
      <c r="BK165" s="148"/>
      <c r="BL165" s="148"/>
      <c r="BM165" s="148"/>
      <c r="BN165" s="148"/>
      <c r="BO165" s="148"/>
      <c r="BP165" s="119"/>
      <c r="BX165" s="117"/>
    </row>
    <row r="166" spans="1:157" s="89" customFormat="1" x14ac:dyDescent="0.15">
      <c r="B166" s="30"/>
      <c r="C166" s="16"/>
      <c r="D166" s="13" t="s">
        <v>12</v>
      </c>
      <c r="E166" s="16">
        <v>33</v>
      </c>
      <c r="F166" s="90">
        <v>1</v>
      </c>
      <c r="G166" s="16">
        <v>1</v>
      </c>
      <c r="K166" s="16"/>
      <c r="L166" s="89">
        <v>1</v>
      </c>
      <c r="M166" s="16"/>
      <c r="N166" s="89">
        <v>1</v>
      </c>
      <c r="O166" s="20" t="s">
        <v>91</v>
      </c>
      <c r="P166" s="16">
        <v>92</v>
      </c>
      <c r="Q166" s="32"/>
      <c r="R166" s="90"/>
      <c r="S166" s="32"/>
      <c r="T166" s="90"/>
      <c r="U166" s="32"/>
      <c r="V166" s="90"/>
      <c r="W166" s="32"/>
      <c r="X166" s="90"/>
      <c r="Y166" s="32"/>
      <c r="Z166" s="90"/>
      <c r="AA166" s="57">
        <v>-0.82999998331069946</v>
      </c>
      <c r="AB166" s="58">
        <v>11.989999771118164</v>
      </c>
      <c r="AC166" s="57">
        <v>3.559999942779541</v>
      </c>
      <c r="AD166" s="58">
        <v>-12.430000305175781</v>
      </c>
      <c r="AE166" s="16"/>
      <c r="AF166" s="112"/>
      <c r="AG166" s="117"/>
      <c r="AH166" s="118"/>
      <c r="AI166" s="118"/>
      <c r="AJ166" s="118"/>
      <c r="AK166" s="113"/>
      <c r="AL166" s="118"/>
      <c r="AM166" s="99"/>
      <c r="AN166" s="117"/>
      <c r="AO166" s="118"/>
      <c r="AP166" s="99"/>
      <c r="AQ166" s="99"/>
      <c r="AR166" s="99"/>
      <c r="AS166" s="99"/>
      <c r="AT166" s="118"/>
      <c r="AU166" s="118"/>
      <c r="AV166" s="118"/>
      <c r="AW166" s="118"/>
      <c r="AX166" s="99"/>
      <c r="AY166" s="117"/>
      <c r="AZ166" s="118"/>
      <c r="BA166" s="99"/>
      <c r="BB166" s="99"/>
      <c r="BC166" s="99"/>
      <c r="BD166" s="99"/>
      <c r="BE166" s="84"/>
      <c r="BF166" s="84"/>
      <c r="BI166" s="117"/>
      <c r="BJ166" s="118"/>
      <c r="BK166" s="118"/>
      <c r="BL166" s="118"/>
      <c r="BM166" s="118"/>
      <c r="BN166" s="118"/>
      <c r="BO166" s="118"/>
      <c r="BP166" s="121"/>
      <c r="BX166" s="94"/>
      <c r="CE166" s="95"/>
      <c r="CF166" s="95"/>
      <c r="CG166" s="95"/>
      <c r="CH166" s="95"/>
      <c r="CI166" s="95"/>
      <c r="CJ166" s="95"/>
      <c r="CK166" s="95"/>
      <c r="CL166" s="95"/>
      <c r="CM166" s="95"/>
      <c r="CN166" s="95"/>
      <c r="CO166" s="95"/>
      <c r="CP166" s="95"/>
      <c r="CQ166" s="95"/>
      <c r="EX166" s="88"/>
      <c r="EY166" s="88"/>
      <c r="FA166" s="88"/>
    </row>
    <row r="167" spans="1:157" x14ac:dyDescent="0.15">
      <c r="E167" s="1" t="s">
        <v>152</v>
      </c>
      <c r="F167" s="86">
        <v>2</v>
      </c>
      <c r="H167" s="88">
        <v>1</v>
      </c>
      <c r="Q167" s="7">
        <v>2.1500000953674316</v>
      </c>
      <c r="R167" s="86">
        <v>-4.619999885559082</v>
      </c>
      <c r="AA167" s="59">
        <v>3.0199999809265137</v>
      </c>
      <c r="AB167" s="60">
        <v>-11.899999618530273</v>
      </c>
      <c r="AC167" s="59">
        <v>-0.98000001907348633</v>
      </c>
      <c r="AD167" s="60">
        <v>11.560000419616699</v>
      </c>
      <c r="AE167" s="19" t="s">
        <v>88</v>
      </c>
      <c r="AF167" s="114"/>
      <c r="AG167" s="117"/>
      <c r="AH167" s="118"/>
      <c r="AI167" s="118"/>
      <c r="AJ167" s="118"/>
      <c r="AK167" s="113"/>
      <c r="AL167" s="118"/>
      <c r="AM167" s="118"/>
      <c r="AN167" s="117"/>
      <c r="AO167" s="118"/>
      <c r="AT167" s="118"/>
      <c r="AU167" s="118"/>
      <c r="AV167" s="118"/>
      <c r="AW167" s="118"/>
      <c r="AX167" s="118"/>
      <c r="AY167" s="117"/>
      <c r="AZ167" s="118"/>
      <c r="BI167" s="117"/>
      <c r="BJ167" s="118"/>
      <c r="BK167" s="118"/>
      <c r="BL167" s="118"/>
      <c r="BM167" s="118"/>
      <c r="BN167" s="118"/>
      <c r="BO167" s="118"/>
      <c r="BP167" s="119"/>
      <c r="BX167" s="117"/>
    </row>
    <row r="168" spans="1:157" x14ac:dyDescent="0.15">
      <c r="E168" s="1" t="s">
        <v>152</v>
      </c>
      <c r="F168" s="86">
        <v>3</v>
      </c>
      <c r="I168" s="88">
        <v>1</v>
      </c>
      <c r="Q168" s="7">
        <v>1.5199999809265137</v>
      </c>
      <c r="R168" s="86">
        <v>9.2899999618530273</v>
      </c>
      <c r="AA168" s="59">
        <v>-0.20000000298023224</v>
      </c>
      <c r="AB168" s="60">
        <v>12.140000343322754</v>
      </c>
      <c r="AC168" s="59">
        <v>0.87999999523162842</v>
      </c>
      <c r="AD168" s="60">
        <v>-12.039999961853027</v>
      </c>
      <c r="AE168" s="19" t="s">
        <v>93</v>
      </c>
      <c r="AF168" s="114"/>
      <c r="AG168" s="117"/>
      <c r="AH168" s="118"/>
      <c r="AI168" s="118"/>
      <c r="AJ168" s="118"/>
      <c r="AK168" s="113"/>
      <c r="AL168" s="118"/>
      <c r="AM168" s="118"/>
      <c r="AN168" s="117"/>
      <c r="AO168" s="118"/>
      <c r="AT168" s="118"/>
      <c r="AU168" s="118"/>
      <c r="AV168" s="118"/>
      <c r="AW168" s="118"/>
      <c r="AX168" s="118"/>
      <c r="AY168" s="117"/>
      <c r="AZ168" s="118"/>
      <c r="BI168" s="117"/>
      <c r="BJ168" s="118"/>
      <c r="BK168" s="118"/>
      <c r="BL168" s="118"/>
      <c r="BM168" s="118"/>
      <c r="BN168" s="118"/>
      <c r="BO168" s="118"/>
      <c r="BP168" s="119"/>
      <c r="BX168" s="117"/>
    </row>
    <row r="169" spans="1:157" x14ac:dyDescent="0.15">
      <c r="E169" s="1" t="s">
        <v>152</v>
      </c>
      <c r="F169" s="86">
        <v>4</v>
      </c>
      <c r="I169" s="88">
        <v>1</v>
      </c>
      <c r="Q169" s="7">
        <v>2.7799999713897705</v>
      </c>
      <c r="R169" s="86">
        <v>-11.380000114440918</v>
      </c>
      <c r="AA169" s="59">
        <v>3.0699999332427979</v>
      </c>
      <c r="AB169" s="60">
        <v>-12.039999961853027</v>
      </c>
      <c r="AC169" s="59">
        <v>-0.93000000715255737</v>
      </c>
      <c r="AD169" s="60">
        <v>12.239999771118164</v>
      </c>
      <c r="AE169" s="19" t="s">
        <v>106</v>
      </c>
      <c r="AF169" s="114"/>
      <c r="AG169" s="117"/>
      <c r="AH169" s="118"/>
      <c r="AI169" s="118"/>
      <c r="AJ169" s="118"/>
      <c r="AK169" s="113"/>
      <c r="AL169" s="118"/>
      <c r="AM169" s="118"/>
      <c r="AN169" s="117"/>
      <c r="AO169" s="118"/>
      <c r="AT169" s="118"/>
      <c r="AU169" s="118"/>
      <c r="AV169" s="118"/>
      <c r="AW169" s="118"/>
      <c r="AX169" s="118"/>
      <c r="AY169" s="117"/>
      <c r="AZ169" s="118"/>
      <c r="BI169" s="117"/>
      <c r="BJ169" s="118"/>
      <c r="BK169" s="118"/>
      <c r="BL169" s="118"/>
      <c r="BM169" s="118"/>
      <c r="BN169" s="118"/>
      <c r="BO169" s="118"/>
      <c r="BP169" s="119"/>
      <c r="BX169" s="117"/>
    </row>
    <row r="170" spans="1:157" x14ac:dyDescent="0.15">
      <c r="E170" s="1" t="s">
        <v>152</v>
      </c>
      <c r="F170" s="86">
        <v>5</v>
      </c>
      <c r="I170" s="88">
        <v>1</v>
      </c>
      <c r="J170" s="88">
        <v>1</v>
      </c>
      <c r="Q170" s="7">
        <v>0.94999998807907104</v>
      </c>
      <c r="R170" s="86">
        <v>6.2600002288818359</v>
      </c>
      <c r="X170" s="86" t="s">
        <v>61</v>
      </c>
      <c r="Y170" s="7">
        <v>1</v>
      </c>
      <c r="AA170" s="59">
        <v>-0.93000000715255737</v>
      </c>
      <c r="AB170" s="60">
        <v>10.770000457763672</v>
      </c>
      <c r="AC170" s="59">
        <v>0.62999999523162842</v>
      </c>
      <c r="AD170" s="60">
        <v>-13.069999694824219</v>
      </c>
      <c r="AE170" s="19" t="s">
        <v>93</v>
      </c>
      <c r="AF170" s="114">
        <v>1</v>
      </c>
      <c r="AG170" s="117"/>
      <c r="AH170" s="118"/>
      <c r="AI170" s="118"/>
      <c r="AJ170" s="118"/>
      <c r="AK170" s="113"/>
      <c r="AL170" s="118"/>
      <c r="AM170" s="118"/>
      <c r="AN170" s="117"/>
      <c r="AO170" s="118"/>
      <c r="AT170" s="118"/>
      <c r="AU170" s="118"/>
      <c r="AV170" s="118"/>
      <c r="AW170" s="118"/>
      <c r="AX170" s="118"/>
      <c r="AY170" s="117"/>
      <c r="AZ170" s="118"/>
      <c r="BI170" s="117"/>
      <c r="BJ170" s="118"/>
      <c r="BK170" s="118"/>
      <c r="BL170" s="118"/>
      <c r="BM170" s="118"/>
      <c r="BN170" s="118"/>
      <c r="BO170" s="118"/>
      <c r="BP170" s="119"/>
      <c r="BX170" s="117"/>
    </row>
    <row r="171" spans="1:157" s="89" customFormat="1" x14ac:dyDescent="0.15">
      <c r="B171" s="30"/>
      <c r="C171" s="16"/>
      <c r="D171" s="13" t="s">
        <v>22</v>
      </c>
      <c r="E171" s="16">
        <v>34</v>
      </c>
      <c r="F171" s="90">
        <v>1</v>
      </c>
      <c r="G171" s="16">
        <v>1</v>
      </c>
      <c r="K171" s="16"/>
      <c r="L171" s="89">
        <v>1</v>
      </c>
      <c r="M171" s="16">
        <v>1</v>
      </c>
      <c r="O171" s="20" t="s">
        <v>87</v>
      </c>
      <c r="P171" s="16">
        <v>126</v>
      </c>
      <c r="Q171" s="32"/>
      <c r="R171" s="90"/>
      <c r="S171" s="32"/>
      <c r="T171" s="90"/>
      <c r="U171" s="32"/>
      <c r="V171" s="90"/>
      <c r="W171" s="32"/>
      <c r="X171" s="90"/>
      <c r="Y171" s="32"/>
      <c r="Z171" s="90"/>
      <c r="AA171" s="57">
        <v>1.1200000047683716</v>
      </c>
      <c r="AB171" s="58">
        <v>11.989999771118164</v>
      </c>
      <c r="AC171" s="57">
        <v>-4</v>
      </c>
      <c r="AD171" s="58">
        <v>-13.260000228881836</v>
      </c>
      <c r="AE171" s="16"/>
      <c r="AF171" s="114">
        <v>1</v>
      </c>
      <c r="AG171" s="117"/>
      <c r="AH171" s="118"/>
      <c r="AI171" s="118"/>
      <c r="AJ171" s="118"/>
      <c r="AK171" s="113"/>
      <c r="AL171" s="118"/>
      <c r="AM171" s="99"/>
      <c r="AN171" s="117"/>
      <c r="AO171" s="118"/>
      <c r="AP171" s="99"/>
      <c r="AQ171" s="99"/>
      <c r="AR171" s="99"/>
      <c r="AS171" s="99"/>
      <c r="AT171" s="118"/>
      <c r="AU171" s="118"/>
      <c r="AV171" s="118"/>
      <c r="AW171" s="118"/>
      <c r="AX171" s="99"/>
      <c r="AY171" s="117"/>
      <c r="AZ171" s="118"/>
      <c r="BA171" s="99"/>
      <c r="BB171" s="99"/>
      <c r="BC171" s="99"/>
      <c r="BD171" s="99"/>
      <c r="BE171" s="84"/>
      <c r="BF171" s="84"/>
      <c r="BI171" s="117"/>
      <c r="BJ171" s="118"/>
      <c r="BK171" s="118"/>
      <c r="BL171" s="118"/>
      <c r="BM171" s="118"/>
      <c r="BN171" s="118"/>
      <c r="BO171" s="118"/>
      <c r="BP171" s="121"/>
      <c r="BX171" s="94"/>
      <c r="CE171" s="95"/>
      <c r="CF171" s="95"/>
      <c r="CG171" s="95"/>
      <c r="CH171" s="95"/>
      <c r="CI171" s="95"/>
      <c r="CJ171" s="95"/>
      <c r="CK171" s="95"/>
      <c r="CL171" s="95"/>
      <c r="CM171" s="95"/>
      <c r="CN171" s="95"/>
      <c r="CO171" s="95"/>
      <c r="CP171" s="95"/>
      <c r="CQ171" s="95"/>
      <c r="EX171" s="88"/>
      <c r="EY171" s="88"/>
      <c r="FA171" s="88"/>
    </row>
    <row r="172" spans="1:157" x14ac:dyDescent="0.15">
      <c r="E172" s="1" t="s">
        <v>152</v>
      </c>
      <c r="F172" s="86">
        <v>2</v>
      </c>
      <c r="H172" s="88">
        <v>1</v>
      </c>
      <c r="J172" s="88">
        <v>1</v>
      </c>
      <c r="Q172" s="7">
        <v>-1.2000000476837158</v>
      </c>
      <c r="R172" s="86">
        <v>-4.4899997711181641</v>
      </c>
      <c r="X172" s="86" t="s">
        <v>62</v>
      </c>
      <c r="Z172" s="86">
        <v>1</v>
      </c>
      <c r="AA172" s="59">
        <v>-3.3599998950958252</v>
      </c>
      <c r="AB172" s="60">
        <v>-13.119999885559082</v>
      </c>
      <c r="AC172" s="59">
        <v>0.20000000298023224</v>
      </c>
      <c r="AD172" s="60">
        <v>11.020000457763672</v>
      </c>
      <c r="AE172" s="19" t="s">
        <v>106</v>
      </c>
      <c r="AF172" s="114"/>
      <c r="AG172" s="117"/>
      <c r="AH172" s="118"/>
      <c r="AI172" s="118"/>
      <c r="AJ172" s="118"/>
      <c r="AK172" s="113"/>
      <c r="AL172" s="118"/>
      <c r="AM172" s="118"/>
      <c r="AN172" s="117"/>
      <c r="AO172" s="118"/>
      <c r="AT172" s="118"/>
      <c r="AU172" s="118"/>
      <c r="AV172" s="118"/>
      <c r="AW172" s="118"/>
      <c r="AX172" s="118"/>
      <c r="AY172" s="117"/>
      <c r="AZ172" s="118"/>
      <c r="BI172" s="117"/>
      <c r="BJ172" s="118"/>
      <c r="BK172" s="118"/>
      <c r="BL172" s="118"/>
      <c r="BM172" s="118"/>
      <c r="BN172" s="118"/>
      <c r="BO172" s="118"/>
      <c r="BP172" s="119"/>
      <c r="BX172" s="117"/>
    </row>
    <row r="173" spans="1:157" x14ac:dyDescent="0.15">
      <c r="E173" s="1" t="s">
        <v>152</v>
      </c>
      <c r="U173" s="7">
        <v>-0.50999999046325684</v>
      </c>
      <c r="V173" s="86">
        <v>12.520000457763672</v>
      </c>
      <c r="AG173" s="117"/>
      <c r="AH173" s="118"/>
      <c r="AI173" s="118"/>
      <c r="AJ173" s="118"/>
      <c r="AK173" s="113"/>
      <c r="AL173" s="118"/>
      <c r="AN173" s="117"/>
      <c r="AO173" s="118"/>
      <c r="AT173" s="118"/>
      <c r="AU173" s="118"/>
      <c r="AV173" s="118"/>
      <c r="AW173" s="118"/>
      <c r="AY173" s="117"/>
      <c r="AZ173" s="118"/>
      <c r="BI173" s="117"/>
      <c r="BJ173" s="118"/>
      <c r="BK173" s="118"/>
      <c r="BL173" s="118"/>
      <c r="BM173" s="118"/>
      <c r="BN173" s="118"/>
      <c r="BO173" s="118"/>
    </row>
    <row r="174" spans="1:157" s="89" customFormat="1" x14ac:dyDescent="0.15">
      <c r="A174" s="75"/>
      <c r="B174" s="30"/>
      <c r="C174" s="16"/>
      <c r="D174" s="13" t="s">
        <v>23</v>
      </c>
      <c r="E174" s="16">
        <v>35</v>
      </c>
      <c r="F174" s="89">
        <v>1</v>
      </c>
      <c r="G174" s="16">
        <v>1</v>
      </c>
      <c r="K174" s="16"/>
      <c r="L174" s="89">
        <v>1</v>
      </c>
      <c r="M174" s="16"/>
      <c r="N174" s="89">
        <v>1</v>
      </c>
      <c r="O174" s="20" t="s">
        <v>91</v>
      </c>
      <c r="P174" s="16">
        <v>85</v>
      </c>
      <c r="Q174" s="32"/>
      <c r="R174" s="90"/>
      <c r="S174" s="32"/>
      <c r="T174" s="90"/>
      <c r="U174" s="32"/>
      <c r="V174" s="90"/>
      <c r="W174" s="32"/>
      <c r="X174" s="90"/>
      <c r="Y174" s="32"/>
      <c r="Z174" s="90"/>
      <c r="AA174" s="57">
        <v>-0.77999997138977051</v>
      </c>
      <c r="AB174" s="58">
        <v>11.989999771118164</v>
      </c>
      <c r="AC174" s="57">
        <v>3.6600000858306885</v>
      </c>
      <c r="AD174" s="58">
        <v>-12.039999961853027</v>
      </c>
      <c r="AE174" s="16"/>
      <c r="AF174" s="112"/>
      <c r="AG174" s="117"/>
      <c r="AH174" s="118"/>
      <c r="AI174" s="118"/>
      <c r="AJ174" s="118"/>
      <c r="AK174" s="113"/>
      <c r="AL174" s="118"/>
      <c r="AM174" s="99"/>
      <c r="AN174" s="117"/>
      <c r="AO174" s="118"/>
      <c r="AP174" s="99"/>
      <c r="AQ174" s="99"/>
      <c r="AR174" s="99"/>
      <c r="AS174" s="99"/>
      <c r="AT174" s="118"/>
      <c r="AU174" s="118"/>
      <c r="AV174" s="118"/>
      <c r="AW174" s="118"/>
      <c r="AX174" s="99"/>
      <c r="AY174" s="117"/>
      <c r="AZ174" s="118"/>
      <c r="BA174" s="99"/>
      <c r="BB174" s="99"/>
      <c r="BC174" s="99"/>
      <c r="BD174" s="99"/>
      <c r="BE174" s="84"/>
      <c r="BF174" s="84"/>
      <c r="BI174" s="117"/>
      <c r="BJ174" s="118"/>
      <c r="BK174" s="118"/>
      <c r="BL174" s="118"/>
      <c r="BM174" s="118"/>
      <c r="BN174" s="118"/>
      <c r="BO174" s="118"/>
      <c r="BP174" s="121"/>
      <c r="BX174" s="94"/>
      <c r="CE174" s="95"/>
      <c r="CF174" s="95"/>
      <c r="CG174" s="95"/>
      <c r="CH174" s="95"/>
      <c r="CI174" s="95"/>
      <c r="CJ174" s="95"/>
      <c r="CK174" s="95"/>
      <c r="CL174" s="95"/>
      <c r="CM174" s="95"/>
      <c r="CN174" s="95"/>
      <c r="CO174" s="95"/>
      <c r="CP174" s="95"/>
      <c r="CQ174" s="95"/>
      <c r="EX174" s="88"/>
      <c r="EY174" s="88"/>
      <c r="FA174" s="88"/>
    </row>
    <row r="175" spans="1:157" x14ac:dyDescent="0.15">
      <c r="A175" s="109"/>
      <c r="E175" s="1" t="s">
        <v>152</v>
      </c>
      <c r="F175" s="86">
        <v>2</v>
      </c>
      <c r="H175" s="88">
        <v>1</v>
      </c>
      <c r="Q175" s="7">
        <v>2.0899999141693115</v>
      </c>
      <c r="R175" s="86">
        <v>-4.4899997711181641</v>
      </c>
      <c r="AA175" s="59">
        <v>3.4100000858306885</v>
      </c>
      <c r="AB175" s="60">
        <v>-11.699999809265137</v>
      </c>
      <c r="AC175" s="59">
        <v>-0.98000001907348633</v>
      </c>
      <c r="AD175" s="60">
        <v>11.510000228881836</v>
      </c>
      <c r="AE175" s="19" t="s">
        <v>88</v>
      </c>
      <c r="AF175" s="114"/>
      <c r="AG175" s="117"/>
      <c r="AH175" s="118"/>
      <c r="AI175" s="118"/>
      <c r="AJ175" s="118"/>
      <c r="AK175" s="113"/>
      <c r="AL175" s="118"/>
      <c r="AM175" s="118"/>
      <c r="AN175" s="117"/>
      <c r="AO175" s="118"/>
      <c r="AT175" s="118"/>
      <c r="AU175" s="118"/>
      <c r="AV175" s="118"/>
      <c r="AW175" s="118"/>
      <c r="AX175" s="118"/>
      <c r="AY175" s="117"/>
      <c r="AZ175" s="118"/>
      <c r="BI175" s="117"/>
      <c r="BJ175" s="118"/>
      <c r="BK175" s="118"/>
      <c r="BL175" s="118"/>
      <c r="BM175" s="118"/>
      <c r="BN175" s="118"/>
      <c r="BO175" s="118"/>
      <c r="BP175" s="119"/>
      <c r="BX175" s="117"/>
    </row>
    <row r="176" spans="1:157" x14ac:dyDescent="0.15">
      <c r="A176" s="109"/>
      <c r="E176" s="1" t="s">
        <v>152</v>
      </c>
      <c r="F176" s="86">
        <v>3</v>
      </c>
      <c r="I176" s="88">
        <v>1</v>
      </c>
      <c r="Q176" s="7">
        <v>-0.75999999046325684</v>
      </c>
      <c r="R176" s="86">
        <v>9.2899999618530273</v>
      </c>
      <c r="AA176" s="59">
        <v>-2.1500000953674316</v>
      </c>
      <c r="AB176" s="60">
        <v>11.850000381469727</v>
      </c>
      <c r="AC176" s="59">
        <v>0.68000000715255737</v>
      </c>
      <c r="AD176" s="60">
        <v>-11.949999809265137</v>
      </c>
      <c r="AE176" s="19" t="s">
        <v>95</v>
      </c>
      <c r="AF176" s="114"/>
      <c r="AG176" s="117"/>
      <c r="AH176" s="118"/>
      <c r="AI176" s="118"/>
      <c r="AJ176" s="118"/>
      <c r="AK176" s="113"/>
      <c r="AL176" s="118"/>
      <c r="AM176" s="118"/>
      <c r="AN176" s="117"/>
      <c r="AO176" s="118"/>
      <c r="AT176" s="118"/>
      <c r="AU176" s="118"/>
      <c r="AV176" s="118"/>
      <c r="AW176" s="118"/>
      <c r="AX176" s="118"/>
      <c r="AY176" s="117"/>
      <c r="AZ176" s="118"/>
      <c r="BI176" s="117"/>
      <c r="BJ176" s="118"/>
      <c r="BK176" s="118"/>
      <c r="BL176" s="118"/>
      <c r="BM176" s="118"/>
      <c r="BN176" s="118"/>
      <c r="BO176" s="118"/>
      <c r="BP176" s="119"/>
      <c r="BX176" s="117"/>
    </row>
    <row r="177" spans="1:157" x14ac:dyDescent="0.15">
      <c r="A177" s="109"/>
      <c r="E177" s="1" t="s">
        <v>152</v>
      </c>
      <c r="F177" s="86">
        <v>4</v>
      </c>
      <c r="I177" s="88">
        <v>1</v>
      </c>
      <c r="Q177" s="7">
        <v>1.8300000429153442</v>
      </c>
      <c r="R177" s="86">
        <v>-6.8899998664855957</v>
      </c>
      <c r="AA177" s="59">
        <v>0.98000001907348633</v>
      </c>
      <c r="AB177" s="60">
        <v>-11.800000190734863</v>
      </c>
      <c r="AC177" s="59">
        <v>-1.5099999904632568</v>
      </c>
      <c r="AD177" s="60">
        <v>12.380000114440918</v>
      </c>
      <c r="AE177" s="19" t="s">
        <v>106</v>
      </c>
      <c r="AF177" s="114"/>
      <c r="AG177" s="117"/>
      <c r="AH177" s="118"/>
      <c r="AI177" s="118"/>
      <c r="AJ177" s="118"/>
      <c r="AK177" s="113"/>
      <c r="AL177" s="118"/>
      <c r="AM177" s="118"/>
      <c r="AN177" s="117"/>
      <c r="AO177" s="118"/>
      <c r="AT177" s="118"/>
      <c r="AU177" s="118"/>
      <c r="AV177" s="118"/>
      <c r="AW177" s="118"/>
      <c r="AX177" s="118"/>
      <c r="AY177" s="117"/>
      <c r="AZ177" s="118"/>
      <c r="BI177" s="117"/>
      <c r="BJ177" s="118"/>
      <c r="BK177" s="118"/>
      <c r="BL177" s="118"/>
      <c r="BM177" s="118"/>
      <c r="BN177" s="118"/>
      <c r="BO177" s="118"/>
      <c r="BP177" s="119"/>
      <c r="BX177" s="117"/>
    </row>
    <row r="178" spans="1:157" x14ac:dyDescent="0.15">
      <c r="A178" s="109"/>
      <c r="E178" s="1" t="s">
        <v>152</v>
      </c>
      <c r="F178" s="86">
        <v>5</v>
      </c>
      <c r="I178" s="88">
        <v>1</v>
      </c>
      <c r="J178" s="88">
        <v>1</v>
      </c>
      <c r="Q178" s="7">
        <v>-0.81999999284744263</v>
      </c>
      <c r="R178" s="86">
        <v>5.940000057220459</v>
      </c>
      <c r="X178" s="86" t="s">
        <v>85</v>
      </c>
      <c r="Z178" s="86">
        <v>1</v>
      </c>
      <c r="AA178" s="59">
        <v>-1.7100000381469727</v>
      </c>
      <c r="AB178" s="60">
        <v>8.630000114440918</v>
      </c>
      <c r="AC178" s="59">
        <v>0.28999999165534973</v>
      </c>
      <c r="AD178" s="60">
        <v>-13.510000228881836</v>
      </c>
      <c r="AE178" s="19" t="s">
        <v>112</v>
      </c>
      <c r="AG178" s="117"/>
      <c r="AH178" s="118"/>
      <c r="AI178" s="118"/>
      <c r="AJ178" s="118"/>
      <c r="AK178" s="113"/>
      <c r="AL178" s="118"/>
      <c r="AM178" s="118"/>
      <c r="AN178" s="117"/>
      <c r="AO178" s="118"/>
      <c r="AT178" s="118"/>
      <c r="AU178" s="118"/>
      <c r="AV178" s="118"/>
      <c r="AW178" s="118"/>
      <c r="AX178" s="118"/>
      <c r="AY178" s="117"/>
      <c r="AZ178" s="118"/>
      <c r="BI178" s="117"/>
      <c r="BJ178" s="118"/>
      <c r="BK178" s="118"/>
      <c r="BO178" s="118"/>
      <c r="BP178" s="119"/>
      <c r="BX178" s="117"/>
    </row>
    <row r="179" spans="1:157" x14ac:dyDescent="0.15">
      <c r="A179" s="109"/>
      <c r="E179" s="1" t="s">
        <v>152</v>
      </c>
      <c r="F179" s="86"/>
      <c r="S179" s="7">
        <v>2.0199999809265137</v>
      </c>
      <c r="T179" s="86">
        <v>-0.69999998807907104</v>
      </c>
      <c r="AF179" s="141">
        <v>1</v>
      </c>
      <c r="AG179" s="117"/>
      <c r="AH179" s="118"/>
      <c r="AI179" s="118"/>
      <c r="AJ179" s="118"/>
      <c r="AK179" s="113"/>
      <c r="AL179" s="118"/>
      <c r="AN179" s="117"/>
      <c r="AO179" s="118"/>
      <c r="AT179" s="118"/>
      <c r="AU179" s="118"/>
      <c r="AV179" s="118"/>
      <c r="AW179" s="118"/>
      <c r="AY179" s="117"/>
      <c r="AZ179" s="118"/>
      <c r="BI179" s="117"/>
      <c r="BJ179" s="118"/>
      <c r="BK179" s="118"/>
      <c r="BL179" s="118"/>
      <c r="BM179" s="118"/>
      <c r="BN179" s="118"/>
      <c r="BO179" s="118"/>
    </row>
    <row r="180" spans="1:157" s="89" customFormat="1" x14ac:dyDescent="0.15">
      <c r="B180" s="30"/>
      <c r="C180" s="16"/>
      <c r="D180" s="13" t="s">
        <v>15</v>
      </c>
      <c r="E180" s="16">
        <v>36</v>
      </c>
      <c r="F180" s="90">
        <v>1</v>
      </c>
      <c r="G180" s="16">
        <v>1</v>
      </c>
      <c r="K180" s="16"/>
      <c r="L180" s="89">
        <v>1</v>
      </c>
      <c r="M180" s="16">
        <v>1</v>
      </c>
      <c r="O180" s="20" t="s">
        <v>85</v>
      </c>
      <c r="P180" s="16">
        <v>109</v>
      </c>
      <c r="Q180" s="32"/>
      <c r="R180" s="90"/>
      <c r="S180" s="32"/>
      <c r="T180" s="90"/>
      <c r="U180" s="32"/>
      <c r="V180" s="90"/>
      <c r="W180" s="32"/>
      <c r="X180" s="90"/>
      <c r="Y180" s="32"/>
      <c r="Z180" s="90"/>
      <c r="AA180" s="57">
        <v>0.73000001907348633</v>
      </c>
      <c r="AB180" s="58">
        <v>11.989999771118164</v>
      </c>
      <c r="AC180" s="57">
        <v>-3.6099998950958252</v>
      </c>
      <c r="AD180" s="58">
        <v>-13.119999885559082</v>
      </c>
      <c r="AE180" s="16"/>
      <c r="AF180" s="112"/>
      <c r="AG180" s="117"/>
      <c r="AH180" s="118"/>
      <c r="AI180" s="118"/>
      <c r="AJ180" s="118"/>
      <c r="AK180" s="113"/>
      <c r="AL180" s="118"/>
      <c r="AM180" s="99"/>
      <c r="AN180" s="117"/>
      <c r="AO180" s="118"/>
      <c r="AP180" s="99"/>
      <c r="AQ180" s="99"/>
      <c r="AR180" s="99"/>
      <c r="AS180" s="99"/>
      <c r="AT180" s="118"/>
      <c r="AU180" s="118"/>
      <c r="AV180" s="118"/>
      <c r="AW180" s="118"/>
      <c r="AX180" s="99"/>
      <c r="AY180" s="117"/>
      <c r="AZ180" s="118"/>
      <c r="BA180" s="99"/>
      <c r="BB180" s="99"/>
      <c r="BC180" s="99"/>
      <c r="BD180" s="99"/>
      <c r="BE180" s="84"/>
      <c r="BF180" s="84"/>
      <c r="BI180" s="117"/>
      <c r="BJ180" s="118"/>
      <c r="BK180" s="118"/>
      <c r="BL180" s="118"/>
      <c r="BM180" s="118"/>
      <c r="BN180" s="118"/>
      <c r="BO180" s="118"/>
      <c r="BP180" s="121"/>
      <c r="BX180" s="94"/>
      <c r="CE180" s="95"/>
      <c r="CF180" s="95"/>
      <c r="CG180" s="95"/>
      <c r="CH180" s="95"/>
      <c r="CI180" s="95"/>
      <c r="CJ180" s="95"/>
      <c r="CK180" s="95"/>
      <c r="CL180" s="95"/>
      <c r="CM180" s="95"/>
      <c r="CN180" s="95"/>
      <c r="CO180" s="95"/>
      <c r="CP180" s="95"/>
      <c r="CQ180" s="95"/>
      <c r="EX180" s="88"/>
      <c r="EY180" s="88"/>
      <c r="FA180" s="88"/>
    </row>
    <row r="181" spans="1:157" x14ac:dyDescent="0.15">
      <c r="E181" s="1" t="s">
        <v>152</v>
      </c>
      <c r="F181" s="86">
        <v>2</v>
      </c>
      <c r="H181" s="88">
        <v>1</v>
      </c>
      <c r="J181" s="88">
        <v>1</v>
      </c>
      <c r="Q181" s="7">
        <v>-3.3499999046325684</v>
      </c>
      <c r="R181" s="86">
        <v>-6.0100002288818359</v>
      </c>
      <c r="W181" s="7" t="s">
        <v>66</v>
      </c>
      <c r="Y181" s="7">
        <v>1</v>
      </c>
      <c r="AA181" s="59">
        <v>-5.6100001335144043</v>
      </c>
      <c r="AB181" s="60">
        <v>-12.579999923706055</v>
      </c>
      <c r="AC181" s="59">
        <v>-0.38999998569488525</v>
      </c>
      <c r="AD181" s="60">
        <v>8.4799995422363281</v>
      </c>
      <c r="AE181" s="19" t="s">
        <v>81</v>
      </c>
      <c r="AF181" s="114">
        <v>1</v>
      </c>
      <c r="AG181" s="117"/>
      <c r="AH181" s="118"/>
      <c r="AI181" s="118"/>
      <c r="AJ181" s="118"/>
      <c r="AK181" s="113"/>
      <c r="AL181" s="118"/>
      <c r="AM181" s="118"/>
      <c r="AN181" s="117"/>
      <c r="AO181" s="118"/>
      <c r="AP181" s="93"/>
      <c r="AQ181" s="93"/>
      <c r="AR181" s="93"/>
      <c r="AS181" s="93"/>
      <c r="AT181" s="118"/>
      <c r="AU181" s="118"/>
      <c r="AV181" s="118"/>
      <c r="AW181" s="118"/>
      <c r="AX181" s="118"/>
      <c r="AY181" s="117"/>
      <c r="AZ181" s="118"/>
      <c r="BI181" s="142"/>
      <c r="BJ181" s="148"/>
      <c r="BK181" s="148"/>
      <c r="BL181" s="148"/>
      <c r="BM181" s="148"/>
      <c r="BN181" s="148"/>
      <c r="BO181" s="148"/>
      <c r="BP181" s="119"/>
      <c r="BX181" s="117"/>
    </row>
    <row r="182" spans="1:157" x14ac:dyDescent="0.15">
      <c r="E182" s="1" t="s">
        <v>152</v>
      </c>
      <c r="S182" s="7">
        <v>2.5299999713897705</v>
      </c>
      <c r="T182" s="86">
        <v>5.75</v>
      </c>
      <c r="AG182" s="117"/>
      <c r="AH182" s="118"/>
      <c r="AI182" s="118"/>
      <c r="AJ182" s="118"/>
      <c r="AK182" s="113"/>
      <c r="AL182" s="118"/>
      <c r="AN182" s="117"/>
      <c r="AO182" s="118"/>
      <c r="AT182" s="118"/>
      <c r="AU182" s="118"/>
      <c r="AV182" s="118"/>
      <c r="AW182" s="118"/>
      <c r="AY182" s="117"/>
      <c r="AZ182" s="118"/>
      <c r="BI182" s="117"/>
      <c r="BJ182" s="118"/>
      <c r="BK182" s="118"/>
      <c r="BL182" s="118"/>
      <c r="BM182" s="118"/>
      <c r="BN182" s="118"/>
      <c r="BO182" s="118"/>
    </row>
    <row r="183" spans="1:157" s="89" customFormat="1" x14ac:dyDescent="0.15">
      <c r="B183" s="30"/>
      <c r="C183" s="16"/>
      <c r="D183" s="13" t="s">
        <v>32</v>
      </c>
      <c r="E183" s="16">
        <v>37</v>
      </c>
      <c r="F183" s="89">
        <v>1</v>
      </c>
      <c r="G183" s="16">
        <v>1</v>
      </c>
      <c r="K183" s="16"/>
      <c r="L183" s="89">
        <v>1</v>
      </c>
      <c r="M183" s="16">
        <v>1</v>
      </c>
      <c r="O183" s="20" t="s">
        <v>91</v>
      </c>
      <c r="P183" s="16">
        <v>121</v>
      </c>
      <c r="Q183" s="32"/>
      <c r="R183" s="90"/>
      <c r="S183" s="32"/>
      <c r="T183" s="90"/>
      <c r="U183" s="32"/>
      <c r="V183" s="90"/>
      <c r="W183" s="32"/>
      <c r="X183" s="90"/>
      <c r="Y183" s="32"/>
      <c r="Z183" s="90"/>
      <c r="AA183" s="57">
        <v>-0.93000000715255737</v>
      </c>
      <c r="AB183" s="58">
        <v>12.039999961853027</v>
      </c>
      <c r="AC183" s="57">
        <v>3.559999942779541</v>
      </c>
      <c r="AD183" s="58">
        <v>-13.159999847412109</v>
      </c>
      <c r="AE183" s="16"/>
      <c r="AF183" s="112"/>
      <c r="AG183" s="117"/>
      <c r="AH183" s="118"/>
      <c r="AI183" s="118"/>
      <c r="AJ183" s="118"/>
      <c r="AK183" s="113"/>
      <c r="AL183" s="118"/>
      <c r="AM183" s="99"/>
      <c r="AN183" s="117"/>
      <c r="AO183" s="118"/>
      <c r="AP183" s="99"/>
      <c r="AQ183" s="99"/>
      <c r="AR183" s="99"/>
      <c r="AS183" s="99"/>
      <c r="AT183" s="118"/>
      <c r="AU183" s="118"/>
      <c r="AV183" s="118"/>
      <c r="AW183" s="118"/>
      <c r="AX183" s="99"/>
      <c r="AY183" s="117"/>
      <c r="AZ183" s="118"/>
      <c r="BA183" s="99"/>
      <c r="BB183" s="99"/>
      <c r="BC183" s="99"/>
      <c r="BD183" s="99"/>
      <c r="BE183" s="84"/>
      <c r="BF183" s="84"/>
      <c r="BI183" s="117"/>
      <c r="BJ183" s="118"/>
      <c r="BK183" s="118"/>
      <c r="BL183" s="118"/>
      <c r="BM183" s="118"/>
      <c r="BN183" s="118"/>
      <c r="BO183" s="118"/>
      <c r="BP183" s="121"/>
      <c r="BX183" s="94"/>
      <c r="CE183" s="95"/>
      <c r="CF183" s="95"/>
      <c r="CG183" s="95"/>
      <c r="CH183" s="95"/>
      <c r="CI183" s="95"/>
      <c r="CJ183" s="95"/>
      <c r="CK183" s="95"/>
      <c r="CL183" s="95"/>
      <c r="CM183" s="95"/>
      <c r="CN183" s="95"/>
      <c r="CO183" s="95"/>
      <c r="CP183" s="95"/>
      <c r="CQ183" s="95"/>
      <c r="EX183" s="88"/>
      <c r="EY183" s="88"/>
      <c r="FA183" s="88"/>
    </row>
    <row r="184" spans="1:157" x14ac:dyDescent="0.15">
      <c r="E184" s="1" t="s">
        <v>152</v>
      </c>
      <c r="F184" s="86">
        <v>2</v>
      </c>
      <c r="H184" s="88">
        <v>1</v>
      </c>
      <c r="Q184" s="7">
        <v>1.3899999856948853</v>
      </c>
      <c r="R184" s="86">
        <v>-6.070000171661377</v>
      </c>
      <c r="AA184" s="59">
        <v>3.4600000381469727</v>
      </c>
      <c r="AB184" s="60">
        <v>-12.770000457763672</v>
      </c>
      <c r="AC184" s="59">
        <v>-0.98000001907348633</v>
      </c>
      <c r="AD184" s="60">
        <v>11.409999847412109</v>
      </c>
      <c r="AE184" s="19" t="s">
        <v>81</v>
      </c>
      <c r="AF184" s="114"/>
      <c r="AG184" s="117"/>
      <c r="AH184" s="118"/>
      <c r="AI184" s="118"/>
      <c r="AJ184" s="118"/>
      <c r="AK184" s="113"/>
      <c r="AL184" s="118"/>
      <c r="AM184" s="118"/>
      <c r="AN184" s="117"/>
      <c r="AO184" s="118"/>
      <c r="AT184" s="118"/>
      <c r="AU184" s="118"/>
      <c r="AV184" s="118"/>
      <c r="AW184" s="118"/>
      <c r="AX184" s="118"/>
      <c r="AY184" s="117"/>
      <c r="AZ184" s="118"/>
      <c r="BI184" s="117"/>
      <c r="BJ184" s="118"/>
      <c r="BK184" s="118"/>
      <c r="BL184" s="118"/>
      <c r="BM184" s="118"/>
      <c r="BN184" s="118"/>
      <c r="BO184" s="118"/>
      <c r="BP184" s="119"/>
      <c r="BX184" s="117"/>
    </row>
    <row r="185" spans="1:157" x14ac:dyDescent="0.15">
      <c r="C185" s="16"/>
      <c r="E185" s="1" t="s">
        <v>152</v>
      </c>
      <c r="F185" s="86">
        <v>3</v>
      </c>
      <c r="I185" s="88">
        <v>1</v>
      </c>
      <c r="Q185" s="7">
        <v>-2.5299999713897705</v>
      </c>
      <c r="R185" s="86">
        <v>6.9600000381469727</v>
      </c>
      <c r="AA185" s="59">
        <v>-3.559999942779541</v>
      </c>
      <c r="AB185" s="60">
        <v>11.510000228881836</v>
      </c>
      <c r="AC185" s="59">
        <v>1.3200000524520874</v>
      </c>
      <c r="AD185" s="60">
        <v>-12.140000343322754</v>
      </c>
      <c r="AE185" s="19" t="s">
        <v>78</v>
      </c>
      <c r="AF185" s="114"/>
      <c r="AG185" s="117"/>
      <c r="AH185" s="118"/>
      <c r="AI185" s="118"/>
      <c r="AJ185" s="118"/>
      <c r="AK185" s="113"/>
      <c r="AL185" s="118"/>
      <c r="AM185" s="118"/>
      <c r="AN185" s="117"/>
      <c r="AO185" s="118"/>
      <c r="AT185" s="118"/>
      <c r="AU185" s="118"/>
      <c r="AV185" s="118"/>
      <c r="AW185" s="118"/>
      <c r="AX185" s="118"/>
      <c r="AY185" s="117"/>
      <c r="AZ185" s="118"/>
      <c r="BI185" s="117"/>
      <c r="BJ185" s="118"/>
      <c r="BK185" s="118"/>
      <c r="BL185" s="118"/>
      <c r="BM185" s="118"/>
      <c r="BN185" s="118"/>
      <c r="BO185" s="118"/>
      <c r="BP185" s="119"/>
      <c r="BX185" s="117"/>
    </row>
    <row r="186" spans="1:157" x14ac:dyDescent="0.15">
      <c r="E186" s="1" t="s">
        <v>152</v>
      </c>
      <c r="F186" s="86">
        <v>4</v>
      </c>
      <c r="I186" s="88">
        <v>1</v>
      </c>
      <c r="J186" s="88">
        <v>1</v>
      </c>
      <c r="Q186" s="7">
        <v>1.0099999904632568</v>
      </c>
      <c r="R186" s="86">
        <v>-10.939999580383301</v>
      </c>
      <c r="W186" s="7" t="s">
        <v>60</v>
      </c>
      <c r="Z186" s="86">
        <v>1</v>
      </c>
      <c r="AA186" s="59">
        <v>0.5899999737739563</v>
      </c>
      <c r="AB186" s="60">
        <v>-12.140000343322754</v>
      </c>
      <c r="AC186" s="59">
        <v>-2.6800000667572021</v>
      </c>
      <c r="AD186" s="60">
        <v>12.239999771118164</v>
      </c>
      <c r="AE186" s="19" t="s">
        <v>113</v>
      </c>
      <c r="AF186" s="114">
        <v>1</v>
      </c>
      <c r="AG186" s="117"/>
      <c r="AH186" s="118"/>
      <c r="AI186" s="118"/>
      <c r="AJ186" s="118"/>
      <c r="AK186" s="113"/>
      <c r="AL186" s="118"/>
      <c r="AM186" s="118"/>
      <c r="AN186" s="117"/>
      <c r="AO186" s="118"/>
      <c r="AT186" s="118"/>
      <c r="AU186" s="118"/>
      <c r="AV186" s="118"/>
      <c r="AW186" s="118"/>
      <c r="AX186" s="118"/>
      <c r="AY186" s="117"/>
      <c r="AZ186" s="118"/>
      <c r="BI186" s="117"/>
      <c r="BJ186" s="118"/>
      <c r="BK186" s="118"/>
      <c r="BL186" s="118"/>
      <c r="BM186" s="118"/>
      <c r="BN186" s="118"/>
      <c r="BO186" s="118"/>
      <c r="BP186" s="119"/>
      <c r="BX186" s="117"/>
    </row>
    <row r="187" spans="1:157" x14ac:dyDescent="0.15">
      <c r="B187" s="26"/>
      <c r="C187" s="22"/>
      <c r="D187" s="12"/>
      <c r="E187" s="1" t="s">
        <v>152</v>
      </c>
      <c r="U187" s="7">
        <v>4.429999828338623</v>
      </c>
      <c r="V187" s="86">
        <v>10.119999885559082</v>
      </c>
      <c r="AG187" s="117"/>
      <c r="AH187" s="118"/>
      <c r="AI187" s="118"/>
      <c r="AJ187" s="118"/>
      <c r="AK187" s="113"/>
      <c r="AL187" s="118"/>
      <c r="AN187" s="117"/>
      <c r="AO187" s="118"/>
      <c r="AT187" s="118"/>
      <c r="AU187" s="118"/>
      <c r="AV187" s="118"/>
      <c r="AW187" s="118"/>
      <c r="AY187" s="117"/>
      <c r="AZ187" s="118"/>
      <c r="BI187" s="117"/>
      <c r="BJ187" s="118"/>
      <c r="BK187" s="118"/>
      <c r="BL187" s="118"/>
      <c r="BM187" s="118"/>
      <c r="BN187" s="118"/>
      <c r="BO187" s="118"/>
    </row>
    <row r="188" spans="1:157" s="89" customFormat="1" x14ac:dyDescent="0.15">
      <c r="B188" s="30"/>
      <c r="C188" s="24" t="s">
        <v>67</v>
      </c>
      <c r="D188" s="13" t="s">
        <v>11</v>
      </c>
      <c r="E188" s="16">
        <v>38</v>
      </c>
      <c r="F188" s="90">
        <v>1</v>
      </c>
      <c r="G188" s="16">
        <v>1</v>
      </c>
      <c r="K188" s="16">
        <v>1</v>
      </c>
      <c r="M188" s="16"/>
      <c r="N188" s="89">
        <v>1</v>
      </c>
      <c r="O188" s="20" t="s">
        <v>87</v>
      </c>
      <c r="P188" s="16">
        <v>89</v>
      </c>
      <c r="Q188" s="32"/>
      <c r="R188" s="90"/>
      <c r="S188" s="32"/>
      <c r="T188" s="90"/>
      <c r="U188" s="32"/>
      <c r="V188" s="90"/>
      <c r="W188" s="32"/>
      <c r="X188" s="90"/>
      <c r="Y188" s="32"/>
      <c r="Z188" s="90"/>
      <c r="AA188" s="57">
        <v>-0.77999997138977051</v>
      </c>
      <c r="AB188" s="58">
        <v>-12.090000152587891</v>
      </c>
      <c r="AC188" s="57">
        <v>3.5099999904632568</v>
      </c>
      <c r="AD188" s="58">
        <v>11.699999809265137</v>
      </c>
      <c r="AE188" s="16"/>
      <c r="AF188" s="112"/>
      <c r="AG188" s="117"/>
      <c r="AH188" s="118"/>
      <c r="AI188" s="118"/>
      <c r="AJ188" s="118"/>
      <c r="AK188" s="113"/>
      <c r="AL188" s="118"/>
      <c r="AM188" s="99"/>
      <c r="AN188" s="117"/>
      <c r="AO188" s="118"/>
      <c r="AP188" s="99"/>
      <c r="AQ188" s="99"/>
      <c r="AR188" s="99"/>
      <c r="AS188" s="99"/>
      <c r="AT188" s="118"/>
      <c r="AU188" s="118"/>
      <c r="AV188" s="118"/>
      <c r="AW188" s="118"/>
      <c r="AX188" s="99"/>
      <c r="AY188" s="117"/>
      <c r="AZ188" s="118"/>
      <c r="BA188" s="99"/>
      <c r="BB188" s="99"/>
      <c r="BC188" s="99"/>
      <c r="BD188" s="99"/>
      <c r="BE188" s="84"/>
      <c r="BF188" s="84"/>
      <c r="BI188" s="117"/>
      <c r="BJ188" s="118"/>
      <c r="BK188" s="118"/>
      <c r="BL188" s="118"/>
      <c r="BM188" s="118"/>
      <c r="BN188" s="118"/>
      <c r="BO188" s="118"/>
      <c r="BP188" s="121"/>
      <c r="BX188" s="94"/>
      <c r="CE188" s="95"/>
      <c r="CF188" s="95"/>
      <c r="CG188" s="95"/>
      <c r="CH188" s="95"/>
      <c r="CI188" s="95"/>
      <c r="CJ188" s="95"/>
      <c r="CK188" s="95"/>
      <c r="CL188" s="95"/>
      <c r="CM188" s="95"/>
      <c r="CN188" s="95"/>
      <c r="CO188" s="95"/>
      <c r="CP188" s="95"/>
      <c r="CQ188" s="95"/>
      <c r="EX188" s="88"/>
      <c r="EY188" s="88"/>
      <c r="FA188" s="88"/>
    </row>
    <row r="189" spans="1:157" x14ac:dyDescent="0.15">
      <c r="E189" s="1" t="s">
        <v>152</v>
      </c>
      <c r="F189" s="86">
        <v>2</v>
      </c>
      <c r="H189" s="88">
        <v>1</v>
      </c>
      <c r="Q189" s="7">
        <v>1.0099999904632568</v>
      </c>
      <c r="R189" s="86">
        <v>5.059999942779541</v>
      </c>
      <c r="AA189" s="59">
        <v>2.1500000953674316</v>
      </c>
      <c r="AB189" s="60">
        <v>11.310000419616699</v>
      </c>
      <c r="AC189" s="59">
        <v>-0.38999998569488525</v>
      </c>
      <c r="AD189" s="60">
        <v>-11.649999618530273</v>
      </c>
      <c r="AE189" s="19" t="s">
        <v>106</v>
      </c>
      <c r="AF189" s="114"/>
      <c r="AG189" s="117"/>
      <c r="AH189" s="118"/>
      <c r="AI189" s="118"/>
      <c r="AJ189" s="118"/>
      <c r="AK189" s="113"/>
      <c r="AL189" s="118"/>
      <c r="AM189" s="118"/>
      <c r="AN189" s="117"/>
      <c r="AO189" s="118"/>
      <c r="AT189" s="118"/>
      <c r="AU189" s="118"/>
      <c r="AV189" s="118"/>
      <c r="AW189" s="118"/>
      <c r="AX189" s="118"/>
      <c r="AY189" s="117"/>
      <c r="AZ189" s="118"/>
      <c r="BI189" s="117"/>
      <c r="BJ189" s="118"/>
      <c r="BK189" s="118"/>
      <c r="BL189" s="118"/>
      <c r="BM189" s="118"/>
      <c r="BN189" s="118"/>
      <c r="BO189" s="118"/>
      <c r="BP189" s="119"/>
      <c r="BX189" s="117"/>
    </row>
    <row r="190" spans="1:157" x14ac:dyDescent="0.15">
      <c r="E190" s="1" t="s">
        <v>152</v>
      </c>
      <c r="F190" s="86">
        <v>3</v>
      </c>
      <c r="I190" s="88">
        <v>1</v>
      </c>
      <c r="Q190" s="7">
        <v>1.5199999809265137</v>
      </c>
      <c r="R190" s="86">
        <v>-6.8299999237060547</v>
      </c>
      <c r="AA190" s="59">
        <v>0.38999998569488525</v>
      </c>
      <c r="AB190" s="60">
        <v>-11.560000419616699</v>
      </c>
      <c r="AC190" s="59">
        <v>-0.43999999761581421</v>
      </c>
      <c r="AD190" s="60">
        <v>12.239999771118164</v>
      </c>
      <c r="AE190" s="19" t="s">
        <v>83</v>
      </c>
      <c r="AF190" s="114"/>
      <c r="AG190" s="117"/>
      <c r="AH190" s="118"/>
      <c r="AI190" s="118"/>
      <c r="AJ190" s="118"/>
      <c r="AK190" s="113"/>
      <c r="AL190" s="118"/>
      <c r="AM190" s="118"/>
      <c r="AN190" s="117"/>
      <c r="AO190" s="118"/>
      <c r="AT190" s="118"/>
      <c r="AU190" s="118"/>
      <c r="AV190" s="118"/>
      <c r="AW190" s="118"/>
      <c r="AX190" s="118"/>
      <c r="AY190" s="117"/>
      <c r="AZ190" s="118"/>
      <c r="BI190" s="117"/>
      <c r="BJ190" s="118"/>
      <c r="BK190" s="118"/>
      <c r="BL190" s="118"/>
      <c r="BM190" s="118"/>
      <c r="BN190" s="118"/>
      <c r="BO190" s="118"/>
      <c r="BP190" s="119"/>
      <c r="BX190" s="117"/>
    </row>
    <row r="191" spans="1:157" x14ac:dyDescent="0.15">
      <c r="E191" s="1" t="s">
        <v>152</v>
      </c>
      <c r="F191" s="86">
        <v>4</v>
      </c>
      <c r="I191" s="88">
        <v>1</v>
      </c>
      <c r="Q191" s="7">
        <v>-2.1500000953674316</v>
      </c>
      <c r="R191" s="86">
        <v>9.3599996566772461</v>
      </c>
      <c r="AA191" s="59">
        <v>-3.1700000762939453</v>
      </c>
      <c r="AB191" s="60">
        <v>12.140000343322754</v>
      </c>
      <c r="AC191" s="59">
        <v>0.77999997138977051</v>
      </c>
      <c r="AD191" s="60">
        <v>-12.090000152587891</v>
      </c>
      <c r="AE191" s="19" t="s">
        <v>78</v>
      </c>
      <c r="AF191" s="114"/>
      <c r="AG191" s="117"/>
      <c r="AH191" s="118"/>
      <c r="AI191" s="118"/>
      <c r="AJ191" s="118"/>
      <c r="AK191" s="113"/>
      <c r="AL191" s="118"/>
      <c r="AM191" s="118"/>
      <c r="AN191" s="117"/>
      <c r="AO191" s="118"/>
      <c r="AT191" s="118"/>
      <c r="AU191" s="118"/>
      <c r="AV191" s="118"/>
      <c r="AW191" s="118"/>
      <c r="AX191" s="118"/>
      <c r="AY191" s="117"/>
      <c r="AZ191" s="118"/>
      <c r="BI191" s="117"/>
      <c r="BJ191" s="118"/>
      <c r="BK191" s="118"/>
      <c r="BL191" s="118"/>
      <c r="BM191" s="118"/>
      <c r="BN191" s="118"/>
      <c r="BO191" s="118"/>
      <c r="BP191" s="119"/>
      <c r="BX191" s="117"/>
    </row>
    <row r="192" spans="1:157" x14ac:dyDescent="0.15">
      <c r="E192" s="1" t="s">
        <v>152</v>
      </c>
      <c r="F192" s="86">
        <v>5</v>
      </c>
      <c r="I192" s="88">
        <v>1</v>
      </c>
      <c r="J192" s="88">
        <v>1</v>
      </c>
      <c r="Q192" s="7">
        <v>1.2000000476837158</v>
      </c>
      <c r="R192" s="86">
        <v>-5.059999942779541</v>
      </c>
      <c r="W192" s="7" t="s">
        <v>61</v>
      </c>
      <c r="Z192" s="86">
        <v>1</v>
      </c>
      <c r="AA192" s="59">
        <v>2</v>
      </c>
      <c r="AB192" s="60">
        <v>-12.039999961853027</v>
      </c>
      <c r="AC192" s="59">
        <v>-1.559999942779541</v>
      </c>
      <c r="AD192" s="60">
        <v>12.970000267028809</v>
      </c>
      <c r="AE192" s="19" t="s">
        <v>78</v>
      </c>
      <c r="AF192" s="114">
        <v>1</v>
      </c>
      <c r="AG192" s="117"/>
      <c r="AH192" s="118"/>
      <c r="AI192" s="118"/>
      <c r="AJ192" s="118"/>
      <c r="AK192" s="113"/>
      <c r="AL192" s="118"/>
      <c r="AM192" s="118"/>
      <c r="AN192" s="117"/>
      <c r="AO192" s="118"/>
      <c r="AT192" s="118"/>
      <c r="AU192" s="118"/>
      <c r="AV192" s="118"/>
      <c r="AW192" s="118"/>
      <c r="AX192" s="118"/>
      <c r="AY192" s="117"/>
      <c r="AZ192" s="118"/>
      <c r="BI192" s="117"/>
      <c r="BJ192" s="118"/>
      <c r="BK192" s="118"/>
      <c r="BL192" s="118"/>
      <c r="BM192" s="118"/>
      <c r="BN192" s="118"/>
      <c r="BO192" s="118"/>
      <c r="BP192" s="119"/>
      <c r="BX192" s="117"/>
    </row>
    <row r="193" spans="2:157" s="89" customFormat="1" x14ac:dyDescent="0.15">
      <c r="B193" s="30"/>
      <c r="C193" s="16"/>
      <c r="D193" s="13" t="s">
        <v>12</v>
      </c>
      <c r="E193" s="16">
        <v>39</v>
      </c>
      <c r="F193" s="90">
        <v>1</v>
      </c>
      <c r="G193" s="16">
        <v>1</v>
      </c>
      <c r="K193" s="16">
        <v>1</v>
      </c>
      <c r="M193" s="16"/>
      <c r="N193" s="89">
        <v>1</v>
      </c>
      <c r="O193" s="20" t="s">
        <v>91</v>
      </c>
      <c r="P193" s="16">
        <v>87</v>
      </c>
      <c r="Q193" s="32"/>
      <c r="R193" s="90"/>
      <c r="S193" s="32"/>
      <c r="T193" s="90"/>
      <c r="U193" s="32"/>
      <c r="V193" s="90"/>
      <c r="W193" s="32"/>
      <c r="X193" s="90"/>
      <c r="Y193" s="32"/>
      <c r="Z193" s="90"/>
      <c r="AA193" s="57">
        <v>0.73000001907348633</v>
      </c>
      <c r="AB193" s="58">
        <v>-12.090000152587891</v>
      </c>
      <c r="AC193" s="57">
        <v>-3.559999942779541</v>
      </c>
      <c r="AD193" s="58">
        <v>11.75</v>
      </c>
      <c r="AE193" s="16"/>
      <c r="AF193" s="112"/>
      <c r="AG193" s="117"/>
      <c r="AH193" s="118"/>
      <c r="AI193" s="118"/>
      <c r="AJ193" s="118"/>
      <c r="AK193" s="113"/>
      <c r="AL193" s="118"/>
      <c r="AM193" s="99"/>
      <c r="AN193" s="117"/>
      <c r="AO193" s="118"/>
      <c r="AP193" s="99"/>
      <c r="AQ193" s="99"/>
      <c r="AR193" s="99"/>
      <c r="AS193" s="99"/>
      <c r="AT193" s="118"/>
      <c r="AU193" s="118"/>
      <c r="AV193" s="118"/>
      <c r="AW193" s="118"/>
      <c r="AX193" s="99"/>
      <c r="AY193" s="117"/>
      <c r="AZ193" s="118"/>
      <c r="BA193" s="99"/>
      <c r="BB193" s="99"/>
      <c r="BC193" s="99"/>
      <c r="BD193" s="99"/>
      <c r="BE193" s="84"/>
      <c r="BF193" s="84"/>
      <c r="BI193" s="117"/>
      <c r="BJ193" s="118"/>
      <c r="BK193" s="118"/>
      <c r="BL193" s="118"/>
      <c r="BM193" s="118"/>
      <c r="BN193" s="118"/>
      <c r="BO193" s="118"/>
      <c r="BP193" s="121"/>
      <c r="BX193" s="94"/>
      <c r="CE193" s="95"/>
      <c r="CF193" s="95"/>
      <c r="CG193" s="95"/>
      <c r="CH193" s="95"/>
      <c r="CI193" s="95"/>
      <c r="CJ193" s="95"/>
      <c r="CK193" s="95"/>
      <c r="CL193" s="95"/>
      <c r="CM193" s="95"/>
      <c r="CN193" s="95"/>
      <c r="CO193" s="95"/>
      <c r="CP193" s="95"/>
      <c r="CQ193" s="95"/>
      <c r="EX193" s="88"/>
      <c r="EY193" s="88"/>
      <c r="FA193" s="88"/>
    </row>
    <row r="194" spans="2:157" x14ac:dyDescent="0.15">
      <c r="E194" s="1" t="s">
        <v>152</v>
      </c>
      <c r="F194" s="86">
        <v>2</v>
      </c>
      <c r="H194" s="88">
        <v>1</v>
      </c>
      <c r="Q194" s="7">
        <v>-2.6600000858306885</v>
      </c>
      <c r="R194" s="86">
        <v>4.5500001907348633</v>
      </c>
      <c r="AA194" s="59">
        <v>-4.0500001907348633</v>
      </c>
      <c r="AB194" s="60">
        <v>10.430000305175781</v>
      </c>
      <c r="AC194" s="59">
        <v>0.98000001907348633</v>
      </c>
      <c r="AD194" s="60">
        <v>-11.800000190734863</v>
      </c>
      <c r="AE194" s="19" t="s">
        <v>78</v>
      </c>
      <c r="AF194" s="114"/>
      <c r="AG194" s="117"/>
      <c r="AH194" s="118"/>
      <c r="AI194" s="118"/>
      <c r="AJ194" s="118"/>
      <c r="AK194" s="113"/>
      <c r="AL194" s="118"/>
      <c r="AM194" s="118"/>
      <c r="AN194" s="117"/>
      <c r="AO194" s="118"/>
      <c r="AT194" s="118"/>
      <c r="AU194" s="118"/>
      <c r="AV194" s="118"/>
      <c r="AW194" s="118"/>
      <c r="AX194" s="118"/>
      <c r="AY194" s="117"/>
      <c r="AZ194" s="118"/>
      <c r="BI194" s="117"/>
      <c r="BJ194" s="118"/>
      <c r="BK194" s="118"/>
      <c r="BL194" s="118"/>
      <c r="BM194" s="118"/>
      <c r="BN194" s="118"/>
      <c r="BO194" s="118"/>
      <c r="BP194" s="119"/>
      <c r="BX194" s="117"/>
    </row>
    <row r="195" spans="2:157" x14ac:dyDescent="0.15">
      <c r="E195" s="1" t="s">
        <v>152</v>
      </c>
      <c r="F195" s="86">
        <v>3</v>
      </c>
      <c r="I195" s="88">
        <v>1</v>
      </c>
      <c r="Q195" s="7">
        <v>1.1399999856948853</v>
      </c>
      <c r="R195" s="86">
        <v>-6.070000171661377</v>
      </c>
      <c r="AA195" s="59">
        <v>2</v>
      </c>
      <c r="AB195" s="60">
        <v>-11.560000419616699</v>
      </c>
      <c r="AC195" s="59">
        <v>-2.4900000095367432</v>
      </c>
      <c r="AD195" s="60">
        <v>12.039999961853027</v>
      </c>
      <c r="AE195" s="19" t="s">
        <v>78</v>
      </c>
      <c r="AF195" s="114"/>
      <c r="AG195" s="117"/>
      <c r="AH195" s="118"/>
      <c r="AI195" s="118"/>
      <c r="AJ195" s="118"/>
      <c r="AK195" s="113"/>
      <c r="AL195" s="118"/>
      <c r="AM195" s="118"/>
      <c r="AN195" s="117"/>
      <c r="AO195" s="118"/>
      <c r="AT195" s="118"/>
      <c r="AU195" s="118"/>
      <c r="AV195" s="118"/>
      <c r="AW195" s="118"/>
      <c r="AX195" s="118"/>
      <c r="AY195" s="117"/>
      <c r="AZ195" s="118"/>
      <c r="BI195" s="117"/>
      <c r="BJ195" s="118"/>
      <c r="BK195" s="118"/>
      <c r="BL195" s="118"/>
      <c r="BM195" s="118"/>
      <c r="BN195" s="118"/>
      <c r="BO195" s="118"/>
      <c r="BP195" s="119"/>
      <c r="BX195" s="117"/>
    </row>
    <row r="196" spans="2:157" x14ac:dyDescent="0.15">
      <c r="E196" s="1" t="s">
        <v>152</v>
      </c>
      <c r="F196" s="86">
        <v>4</v>
      </c>
      <c r="I196" s="88">
        <v>1</v>
      </c>
      <c r="Q196" s="7">
        <v>-1.0099999904632568</v>
      </c>
      <c r="R196" s="86">
        <v>6.8299999237060547</v>
      </c>
      <c r="AA196" s="59">
        <v>-1.0199999809265137</v>
      </c>
      <c r="AB196" s="60">
        <v>12.239999771118164</v>
      </c>
      <c r="AC196" s="59">
        <v>0.77999997138977051</v>
      </c>
      <c r="AD196" s="60">
        <v>-12.140000343322754</v>
      </c>
      <c r="AE196" s="19" t="s">
        <v>78</v>
      </c>
      <c r="AF196" s="114"/>
      <c r="AG196" s="117"/>
      <c r="AH196" s="118"/>
      <c r="AI196" s="118"/>
      <c r="AJ196" s="118"/>
      <c r="AK196" s="113"/>
      <c r="AL196" s="118"/>
      <c r="AM196" s="118"/>
      <c r="AN196" s="117"/>
      <c r="AO196" s="118"/>
      <c r="AT196" s="118"/>
      <c r="AU196" s="118"/>
      <c r="AV196" s="118"/>
      <c r="AW196" s="118"/>
      <c r="AX196" s="118"/>
      <c r="AY196" s="117"/>
      <c r="AZ196" s="118"/>
      <c r="BI196" s="117"/>
      <c r="BJ196" s="118"/>
      <c r="BK196" s="118"/>
      <c r="BL196" s="118"/>
      <c r="BM196" s="118"/>
      <c r="BN196" s="118"/>
      <c r="BO196" s="118"/>
      <c r="BP196" s="119"/>
      <c r="BX196" s="117"/>
    </row>
    <row r="197" spans="2:157" x14ac:dyDescent="0.15">
      <c r="E197" s="1" t="s">
        <v>152</v>
      </c>
      <c r="F197" s="86">
        <v>5</v>
      </c>
      <c r="I197" s="88">
        <v>1</v>
      </c>
      <c r="Q197" s="7">
        <v>2.2100000381469727</v>
      </c>
      <c r="R197" s="86">
        <v>-6.320000171661377</v>
      </c>
      <c r="AA197" s="59">
        <v>3.8499999046325684</v>
      </c>
      <c r="AB197" s="60">
        <v>-11.949999809265137</v>
      </c>
      <c r="AC197" s="59">
        <v>-0.87999999523162842</v>
      </c>
      <c r="AD197" s="60">
        <v>13.069999694824219</v>
      </c>
      <c r="AE197" s="19" t="s">
        <v>78</v>
      </c>
      <c r="AF197" s="114"/>
      <c r="AG197" s="117"/>
      <c r="AH197" s="118"/>
      <c r="AI197" s="118"/>
      <c r="AJ197" s="118"/>
      <c r="AK197" s="113"/>
      <c r="AL197" s="118"/>
      <c r="AM197" s="118"/>
      <c r="AN197" s="117"/>
      <c r="AO197" s="118"/>
      <c r="AT197" s="118"/>
      <c r="AU197" s="118"/>
      <c r="AV197" s="118"/>
      <c r="AW197" s="118"/>
      <c r="AX197" s="118"/>
      <c r="AY197" s="117"/>
      <c r="AZ197" s="118"/>
      <c r="BI197" s="117"/>
      <c r="BJ197" s="118"/>
      <c r="BK197" s="118"/>
      <c r="BL197" s="118"/>
      <c r="BM197" s="118"/>
      <c r="BN197" s="118"/>
      <c r="BO197" s="118"/>
      <c r="BP197" s="119"/>
      <c r="BX197" s="117"/>
    </row>
    <row r="198" spans="2:157" x14ac:dyDescent="0.15">
      <c r="E198" s="1" t="s">
        <v>152</v>
      </c>
      <c r="F198" s="86">
        <v>6</v>
      </c>
      <c r="I198" s="88">
        <v>1</v>
      </c>
      <c r="Q198" s="7">
        <v>-1.1399999856948853</v>
      </c>
      <c r="R198" s="86">
        <v>9.2299995422363281</v>
      </c>
      <c r="AA198" s="59">
        <v>-3.119999885559082</v>
      </c>
      <c r="AB198" s="60">
        <v>13.069999694824219</v>
      </c>
      <c r="AC198" s="59">
        <v>2.0999999046325684</v>
      </c>
      <c r="AD198" s="60">
        <v>-12.140000343322754</v>
      </c>
      <c r="AE198" s="19" t="s">
        <v>114</v>
      </c>
      <c r="AF198" s="114"/>
      <c r="AG198" s="117"/>
      <c r="AH198" s="118"/>
      <c r="AI198" s="118"/>
      <c r="AJ198" s="118"/>
      <c r="AK198" s="113"/>
      <c r="AL198" s="118"/>
      <c r="AM198" s="118"/>
      <c r="AN198" s="117"/>
      <c r="AO198" s="118"/>
      <c r="AT198" s="118"/>
      <c r="AU198" s="118"/>
      <c r="AV198" s="118"/>
      <c r="AW198" s="118"/>
      <c r="AX198" s="118"/>
      <c r="AY198" s="117"/>
      <c r="AZ198" s="118"/>
      <c r="BI198" s="117"/>
      <c r="BJ198" s="118"/>
      <c r="BK198" s="118"/>
      <c r="BL198" s="118"/>
      <c r="BM198" s="118"/>
      <c r="BN198" s="118"/>
      <c r="BO198" s="118"/>
      <c r="BP198" s="119"/>
      <c r="BX198" s="117"/>
    </row>
    <row r="199" spans="2:157" x14ac:dyDescent="0.15">
      <c r="E199" s="1" t="s">
        <v>152</v>
      </c>
      <c r="F199" s="86">
        <v>7</v>
      </c>
      <c r="I199" s="88">
        <v>1</v>
      </c>
      <c r="Q199" s="7">
        <v>-2.2100000381469727</v>
      </c>
      <c r="R199" s="86">
        <v>-9.4200000762939453</v>
      </c>
      <c r="AA199" s="59">
        <v>-2.3399999141693115</v>
      </c>
      <c r="AB199" s="60">
        <v>-12.239999771118164</v>
      </c>
      <c r="AC199" s="59">
        <v>-2.4900000095367432</v>
      </c>
      <c r="AD199" s="60">
        <v>12.729999542236328</v>
      </c>
      <c r="AE199" s="19" t="s">
        <v>81</v>
      </c>
      <c r="AF199" s="114"/>
      <c r="AG199" s="117"/>
      <c r="AH199" s="118"/>
      <c r="AI199" s="118"/>
      <c r="AJ199" s="118"/>
      <c r="AK199" s="113"/>
      <c r="AL199" s="118"/>
      <c r="AM199" s="118"/>
      <c r="AN199" s="117"/>
      <c r="AO199" s="118"/>
      <c r="AT199" s="118"/>
      <c r="AU199" s="118"/>
      <c r="AV199" s="118"/>
      <c r="AW199" s="118"/>
      <c r="AX199" s="118"/>
      <c r="AY199" s="117"/>
      <c r="AZ199" s="118"/>
      <c r="BI199" s="117"/>
      <c r="BJ199" s="118"/>
      <c r="BK199" s="118"/>
      <c r="BL199" s="118"/>
      <c r="BM199" s="118"/>
      <c r="BN199" s="118"/>
      <c r="BO199" s="118"/>
      <c r="BP199" s="119"/>
      <c r="BX199" s="117"/>
    </row>
    <row r="200" spans="2:157" x14ac:dyDescent="0.15">
      <c r="E200" s="1" t="s">
        <v>152</v>
      </c>
      <c r="F200" s="86">
        <v>8</v>
      </c>
      <c r="I200" s="88">
        <v>1</v>
      </c>
      <c r="Q200" s="7">
        <v>2.4700000286102295</v>
      </c>
      <c r="R200" s="86">
        <v>9.0399999618530273</v>
      </c>
      <c r="AA200" s="59">
        <v>3.5099999904632568</v>
      </c>
      <c r="AB200" s="60">
        <v>13.069999694824219</v>
      </c>
      <c r="AC200" s="59">
        <v>-1.2200000286102295</v>
      </c>
      <c r="AD200" s="60">
        <v>-12.090000152587891</v>
      </c>
      <c r="AE200" s="19" t="s">
        <v>115</v>
      </c>
      <c r="AF200" s="114"/>
      <c r="AG200" s="117"/>
      <c r="AH200" s="118"/>
      <c r="AI200" s="118"/>
      <c r="AJ200" s="118"/>
      <c r="AK200" s="113"/>
      <c r="AL200" s="118"/>
      <c r="AM200" s="118"/>
      <c r="AN200" s="117"/>
      <c r="AO200" s="118"/>
      <c r="AT200" s="118"/>
      <c r="AU200" s="118"/>
      <c r="AV200" s="118"/>
      <c r="AW200" s="118"/>
      <c r="AX200" s="118"/>
      <c r="AY200" s="117"/>
      <c r="AZ200" s="118"/>
      <c r="BI200" s="117"/>
      <c r="BJ200" s="118"/>
      <c r="BK200" s="118"/>
      <c r="BL200" s="118"/>
      <c r="BM200" s="118"/>
      <c r="BN200" s="118"/>
      <c r="BO200" s="118"/>
      <c r="BP200" s="119"/>
      <c r="BX200" s="117"/>
    </row>
    <row r="201" spans="2:157" x14ac:dyDescent="0.15">
      <c r="E201" s="1" t="s">
        <v>152</v>
      </c>
      <c r="F201" s="86">
        <v>9</v>
      </c>
      <c r="I201" s="86">
        <v>1</v>
      </c>
      <c r="J201" s="88">
        <v>1</v>
      </c>
      <c r="Q201" s="7">
        <v>1.0700000524520874</v>
      </c>
      <c r="R201" s="86">
        <v>-8.7899999618530273</v>
      </c>
      <c r="W201" s="7" t="s">
        <v>85</v>
      </c>
      <c r="Y201" s="7">
        <v>1</v>
      </c>
      <c r="AA201" s="59">
        <v>2.2400000095367432</v>
      </c>
      <c r="AB201" s="60">
        <v>-10.090000152587891</v>
      </c>
      <c r="AC201" s="59">
        <v>-0.5899999737739563</v>
      </c>
      <c r="AD201" s="60">
        <v>14.380000114440918</v>
      </c>
      <c r="AE201" s="19" t="s">
        <v>82</v>
      </c>
      <c r="AG201" s="117"/>
      <c r="AH201" s="118"/>
      <c r="AI201" s="118"/>
      <c r="AJ201" s="118"/>
      <c r="AK201" s="113"/>
      <c r="AL201" s="118"/>
      <c r="AM201" s="118"/>
      <c r="AN201" s="117"/>
      <c r="AO201" s="118"/>
      <c r="AT201" s="118"/>
      <c r="AU201" s="118"/>
      <c r="AV201" s="118"/>
      <c r="AW201" s="118"/>
      <c r="AX201" s="118"/>
      <c r="AY201" s="117"/>
      <c r="AZ201" s="118"/>
      <c r="BI201" s="117"/>
      <c r="BJ201" s="118"/>
      <c r="BK201" s="118"/>
      <c r="BO201" s="118"/>
      <c r="BP201" s="119"/>
      <c r="BX201" s="117"/>
    </row>
    <row r="202" spans="2:157" x14ac:dyDescent="0.15">
      <c r="E202" s="1" t="s">
        <v>152</v>
      </c>
      <c r="S202" s="7">
        <v>1.8999999761581421</v>
      </c>
      <c r="T202" s="86">
        <v>5.880000114440918</v>
      </c>
      <c r="AF202" s="141">
        <v>1</v>
      </c>
      <c r="AG202" s="117"/>
      <c r="AH202" s="118"/>
      <c r="AI202" s="118"/>
      <c r="AJ202" s="118"/>
      <c r="AK202" s="113"/>
      <c r="AL202" s="118"/>
      <c r="AN202" s="117"/>
      <c r="AO202" s="118"/>
      <c r="AT202" s="118"/>
      <c r="AU202" s="118"/>
      <c r="AV202" s="118"/>
      <c r="AW202" s="118"/>
      <c r="AY202" s="117"/>
      <c r="AZ202" s="118"/>
      <c r="BI202" s="117"/>
      <c r="BJ202" s="118"/>
      <c r="BK202" s="118"/>
      <c r="BL202" s="118"/>
      <c r="BM202" s="118"/>
      <c r="BN202" s="118"/>
      <c r="BO202" s="118"/>
    </row>
    <row r="203" spans="2:157" s="89" customFormat="1" x14ac:dyDescent="0.15">
      <c r="B203" s="30"/>
      <c r="C203" s="16"/>
      <c r="D203" s="13" t="s">
        <v>22</v>
      </c>
      <c r="E203" s="16">
        <v>40</v>
      </c>
      <c r="F203" s="90">
        <v>1</v>
      </c>
      <c r="G203" s="16">
        <v>1</v>
      </c>
      <c r="K203" s="16">
        <v>1</v>
      </c>
      <c r="M203" s="16"/>
      <c r="N203" s="89">
        <v>1</v>
      </c>
      <c r="O203" s="32" t="s">
        <v>85</v>
      </c>
      <c r="P203" s="16">
        <v>116</v>
      </c>
      <c r="Q203" s="32"/>
      <c r="R203" s="90"/>
      <c r="S203" s="32"/>
      <c r="T203" s="90"/>
      <c r="U203" s="32"/>
      <c r="V203" s="90"/>
      <c r="W203" s="32"/>
      <c r="X203" s="90"/>
      <c r="Y203" s="32"/>
      <c r="Z203" s="90"/>
      <c r="AA203" s="57">
        <v>-0.98000001907348633</v>
      </c>
      <c r="AB203" s="58">
        <v>-12.039999961853027</v>
      </c>
      <c r="AC203" s="57">
        <v>3.75</v>
      </c>
      <c r="AD203" s="58">
        <v>12.630000114440918</v>
      </c>
      <c r="AE203" s="16"/>
      <c r="AF203" s="114">
        <v>1</v>
      </c>
      <c r="AG203" s="117"/>
      <c r="AH203" s="118"/>
      <c r="AI203" s="118"/>
      <c r="AJ203" s="118"/>
      <c r="AK203" s="113"/>
      <c r="AL203" s="118"/>
      <c r="AM203" s="99"/>
      <c r="AN203" s="117"/>
      <c r="AO203" s="118"/>
      <c r="AP203" s="99"/>
      <c r="AQ203" s="99"/>
      <c r="AR203" s="99"/>
      <c r="AS203" s="99"/>
      <c r="AT203" s="118"/>
      <c r="AU203" s="118"/>
      <c r="AV203" s="118"/>
      <c r="AW203" s="118"/>
      <c r="AX203" s="99"/>
      <c r="AY203" s="117"/>
      <c r="AZ203" s="118"/>
      <c r="BA203" s="99"/>
      <c r="BB203" s="99"/>
      <c r="BC203" s="99"/>
      <c r="BD203" s="99"/>
      <c r="BE203" s="84"/>
      <c r="BF203" s="84"/>
      <c r="BI203" s="117"/>
      <c r="BJ203" s="118"/>
      <c r="BK203" s="118"/>
      <c r="BL203" s="118"/>
      <c r="BM203" s="118"/>
      <c r="BN203" s="118"/>
      <c r="BO203" s="118"/>
      <c r="BP203" s="121"/>
      <c r="BX203" s="94"/>
      <c r="CE203" s="95"/>
      <c r="CF203" s="95"/>
      <c r="CG203" s="95"/>
      <c r="CH203" s="95"/>
      <c r="CI203" s="95"/>
      <c r="CJ203" s="95"/>
      <c r="CK203" s="95"/>
      <c r="CL203" s="95"/>
      <c r="CM203" s="95"/>
      <c r="CN203" s="95"/>
      <c r="CO203" s="95"/>
      <c r="CP203" s="95"/>
      <c r="CQ203" s="95"/>
      <c r="EX203" s="88"/>
      <c r="EY203" s="88"/>
      <c r="FA203" s="88"/>
    </row>
    <row r="204" spans="2:157" x14ac:dyDescent="0.15">
      <c r="E204" s="1" t="s">
        <v>152</v>
      </c>
      <c r="F204" s="86">
        <v>2</v>
      </c>
      <c r="H204" s="88">
        <v>1</v>
      </c>
      <c r="J204" s="88">
        <v>1</v>
      </c>
      <c r="Q204" s="7">
        <v>3.1600000858306885</v>
      </c>
      <c r="R204" s="86">
        <v>4.619999885559082</v>
      </c>
      <c r="W204" s="7" t="s">
        <v>62</v>
      </c>
      <c r="Y204" s="7">
        <v>1</v>
      </c>
      <c r="AA204" s="59">
        <v>4.5799999237060547</v>
      </c>
      <c r="AB204" s="60">
        <v>11.949999809265137</v>
      </c>
      <c r="AC204" s="59">
        <v>-0.23999999463558197</v>
      </c>
      <c r="AD204" s="60">
        <v>-11.409999847412109</v>
      </c>
      <c r="AE204" s="19" t="s">
        <v>95</v>
      </c>
      <c r="AF204" s="114"/>
      <c r="AG204" s="117"/>
      <c r="AH204" s="118"/>
      <c r="AI204" s="118"/>
      <c r="AJ204" s="118"/>
      <c r="AK204" s="113"/>
      <c r="AL204" s="118"/>
      <c r="AM204" s="118"/>
      <c r="AN204" s="117"/>
      <c r="AO204" s="118"/>
      <c r="AT204" s="118"/>
      <c r="AU204" s="118"/>
      <c r="AV204" s="118"/>
      <c r="AW204" s="118"/>
      <c r="AX204" s="118"/>
      <c r="AY204" s="117"/>
      <c r="AZ204" s="118"/>
      <c r="BI204" s="142"/>
      <c r="BJ204" s="148"/>
      <c r="BK204" s="148"/>
      <c r="BL204" s="148"/>
      <c r="BM204" s="148"/>
      <c r="BN204" s="148"/>
      <c r="BO204" s="148"/>
      <c r="BP204" s="119"/>
      <c r="BX204" s="117"/>
    </row>
    <row r="205" spans="2:157" s="89" customFormat="1" x14ac:dyDescent="0.15">
      <c r="B205" s="30"/>
      <c r="C205" s="16"/>
      <c r="D205" s="13" t="s">
        <v>19</v>
      </c>
      <c r="E205" s="16">
        <v>41</v>
      </c>
      <c r="F205" s="89">
        <v>1</v>
      </c>
      <c r="G205" s="16">
        <v>1</v>
      </c>
      <c r="J205" s="89">
        <v>1</v>
      </c>
      <c r="K205" s="16">
        <v>1</v>
      </c>
      <c r="M205" s="16"/>
      <c r="N205" s="89">
        <v>1</v>
      </c>
      <c r="O205" s="32" t="s">
        <v>85</v>
      </c>
      <c r="P205" s="16">
        <v>124</v>
      </c>
      <c r="Q205" s="32"/>
      <c r="R205" s="90"/>
      <c r="S205" s="32"/>
      <c r="T205" s="90"/>
      <c r="U205" s="32"/>
      <c r="V205" s="90"/>
      <c r="W205" s="32" t="s">
        <v>57</v>
      </c>
      <c r="X205" s="90"/>
      <c r="Y205" s="32">
        <v>1</v>
      </c>
      <c r="Z205" s="90"/>
      <c r="AA205" s="57">
        <v>0.5899999737739563</v>
      </c>
      <c r="AB205" s="58">
        <v>-12.090000152587891</v>
      </c>
      <c r="AC205" s="57">
        <v>-3.7100000381469727</v>
      </c>
      <c r="AD205" s="58">
        <v>12.680000305175781</v>
      </c>
      <c r="AE205" s="20"/>
      <c r="AF205" s="114">
        <v>1</v>
      </c>
      <c r="AG205" s="117"/>
      <c r="AH205" s="124"/>
      <c r="AI205" s="124"/>
      <c r="AJ205" s="124"/>
      <c r="AK205" s="113"/>
      <c r="AL205" s="118"/>
      <c r="AM205" s="118"/>
      <c r="AN205" s="117"/>
      <c r="AO205" s="118"/>
      <c r="AP205" s="99"/>
      <c r="AQ205" s="99"/>
      <c r="AR205" s="99"/>
      <c r="AS205" s="99"/>
      <c r="AT205" s="118"/>
      <c r="AU205" s="118"/>
      <c r="AV205" s="118"/>
      <c r="AW205" s="118"/>
      <c r="AX205" s="118"/>
      <c r="AY205" s="117"/>
      <c r="AZ205" s="118"/>
      <c r="BA205" s="99"/>
      <c r="BB205" s="99"/>
      <c r="BC205" s="99"/>
      <c r="BD205" s="99"/>
      <c r="BE205" s="84"/>
      <c r="BF205" s="84"/>
      <c r="BI205" s="117"/>
      <c r="BJ205" s="118"/>
      <c r="BK205" s="118"/>
      <c r="BL205" s="118"/>
      <c r="BM205" s="118"/>
      <c r="BN205" s="118"/>
      <c r="BO205" s="118"/>
      <c r="BP205" s="122"/>
      <c r="BX205" s="120"/>
      <c r="CE205" s="95"/>
      <c r="CF205" s="95"/>
      <c r="CG205" s="95"/>
      <c r="CH205" s="95"/>
      <c r="CI205" s="95"/>
      <c r="CJ205" s="95"/>
      <c r="CK205" s="95"/>
      <c r="CL205" s="95"/>
      <c r="CM205" s="95"/>
      <c r="CN205" s="95"/>
      <c r="CO205" s="95"/>
      <c r="CP205" s="95"/>
      <c r="CQ205" s="95"/>
      <c r="EX205" s="88"/>
      <c r="EY205" s="88"/>
      <c r="FA205" s="88"/>
    </row>
    <row r="206" spans="2:157" x14ac:dyDescent="0.15">
      <c r="E206" s="1" t="s">
        <v>152</v>
      </c>
      <c r="Q206" s="7">
        <v>-3.7899999618530273</v>
      </c>
      <c r="R206" s="86">
        <v>6.0100002288818359</v>
      </c>
      <c r="AG206" s="117"/>
      <c r="AH206" s="118"/>
      <c r="AI206" s="118"/>
      <c r="AJ206" s="118"/>
      <c r="AK206" s="113"/>
      <c r="AL206" s="118"/>
      <c r="AN206" s="117"/>
      <c r="AO206" s="118"/>
      <c r="AT206" s="118"/>
      <c r="AU206" s="118"/>
      <c r="AV206" s="118"/>
      <c r="AW206" s="118"/>
      <c r="AY206" s="117"/>
      <c r="AZ206" s="118"/>
      <c r="BI206" s="117"/>
      <c r="BJ206" s="118"/>
      <c r="BK206" s="118"/>
      <c r="BL206" s="118"/>
      <c r="BM206" s="118"/>
      <c r="BN206" s="118"/>
      <c r="BO206" s="118"/>
    </row>
    <row r="207" spans="2:157" s="89" customFormat="1" x14ac:dyDescent="0.15">
      <c r="B207" s="30"/>
      <c r="C207" s="16"/>
      <c r="D207" s="13" t="s">
        <v>20</v>
      </c>
      <c r="E207" s="16">
        <v>42</v>
      </c>
      <c r="F207" s="89">
        <v>1</v>
      </c>
      <c r="G207" s="16">
        <v>1</v>
      </c>
      <c r="J207" s="89">
        <v>1</v>
      </c>
      <c r="K207" s="16">
        <v>1</v>
      </c>
      <c r="M207" s="16">
        <v>1</v>
      </c>
      <c r="O207" s="32" t="s">
        <v>85</v>
      </c>
      <c r="P207" s="16">
        <v>111</v>
      </c>
      <c r="Q207" s="32"/>
      <c r="R207" s="90"/>
      <c r="S207" s="32"/>
      <c r="T207" s="90"/>
      <c r="U207" s="32"/>
      <c r="V207" s="90"/>
      <c r="W207" s="32" t="s">
        <v>57</v>
      </c>
      <c r="X207" s="90"/>
      <c r="Y207" s="32">
        <v>1</v>
      </c>
      <c r="Z207" s="90"/>
      <c r="AA207" s="57">
        <v>-0.93000000715255737</v>
      </c>
      <c r="AB207" s="58">
        <v>-12.140000343322754</v>
      </c>
      <c r="AC207" s="57">
        <v>3.7999999523162842</v>
      </c>
      <c r="AD207" s="58">
        <v>12.770000457763672</v>
      </c>
      <c r="AE207" s="20"/>
      <c r="AF207" s="114">
        <v>1</v>
      </c>
      <c r="AG207" s="117"/>
      <c r="AH207" s="124"/>
      <c r="AI207" s="124"/>
      <c r="AJ207" s="124"/>
      <c r="AK207" s="113"/>
      <c r="AL207" s="118"/>
      <c r="AM207" s="118"/>
      <c r="AN207" s="117"/>
      <c r="AO207" s="118"/>
      <c r="AP207" s="99"/>
      <c r="AQ207" s="99"/>
      <c r="AR207" s="99"/>
      <c r="AS207" s="99"/>
      <c r="AT207" s="118"/>
      <c r="AU207" s="118"/>
      <c r="AV207" s="118"/>
      <c r="AW207" s="118"/>
      <c r="AX207" s="118"/>
      <c r="AY207" s="117"/>
      <c r="AZ207" s="118"/>
      <c r="BA207" s="99"/>
      <c r="BB207" s="99"/>
      <c r="BC207" s="99"/>
      <c r="BD207" s="99"/>
      <c r="BE207" s="84"/>
      <c r="BF207" s="84"/>
      <c r="BI207" s="117"/>
      <c r="BJ207" s="118"/>
      <c r="BK207" s="118"/>
      <c r="BL207" s="118"/>
      <c r="BM207" s="118"/>
      <c r="BN207" s="118"/>
      <c r="BO207" s="118"/>
      <c r="BP207" s="122"/>
      <c r="BX207" s="120"/>
      <c r="CE207" s="95"/>
      <c r="CF207" s="95"/>
      <c r="CG207" s="95"/>
      <c r="CH207" s="95"/>
      <c r="CI207" s="95"/>
      <c r="CJ207" s="95"/>
      <c r="CK207" s="95"/>
      <c r="CL207" s="95"/>
      <c r="CM207" s="95"/>
      <c r="CN207" s="95"/>
      <c r="CO207" s="95"/>
      <c r="CP207" s="95"/>
      <c r="CQ207" s="95"/>
      <c r="EX207" s="88"/>
      <c r="EY207" s="88"/>
      <c r="FA207" s="88"/>
    </row>
    <row r="208" spans="2:157" ht="12.6" customHeight="1" x14ac:dyDescent="0.15">
      <c r="B208" s="26"/>
      <c r="C208" s="22"/>
      <c r="D208" s="12"/>
      <c r="E208" s="1" t="s">
        <v>152</v>
      </c>
      <c r="Q208" s="7">
        <v>3.9200000762939453</v>
      </c>
      <c r="R208" s="86">
        <v>5.25</v>
      </c>
      <c r="AG208" s="117"/>
      <c r="AH208" s="118"/>
      <c r="AI208" s="118"/>
      <c r="AJ208" s="118"/>
      <c r="AK208" s="113"/>
      <c r="AL208" s="118"/>
      <c r="AN208" s="117"/>
      <c r="AO208" s="118"/>
      <c r="AT208" s="118"/>
      <c r="AU208" s="118"/>
      <c r="AV208" s="118"/>
      <c r="AW208" s="118"/>
      <c r="AY208" s="117"/>
      <c r="AZ208" s="118"/>
      <c r="BI208" s="117"/>
      <c r="BJ208" s="118"/>
      <c r="BK208" s="118"/>
      <c r="BL208" s="118"/>
      <c r="BM208" s="118"/>
      <c r="BN208" s="118"/>
      <c r="BO208" s="118"/>
    </row>
    <row r="209" spans="1:157" s="89" customFormat="1" ht="12.6" customHeight="1" x14ac:dyDescent="0.15">
      <c r="A209" s="15">
        <v>0.20094907407407406</v>
      </c>
      <c r="B209" s="30"/>
      <c r="C209" s="24" t="s">
        <v>68</v>
      </c>
      <c r="D209" s="13" t="s">
        <v>11</v>
      </c>
      <c r="E209" s="16">
        <v>43</v>
      </c>
      <c r="F209" s="89">
        <v>1</v>
      </c>
      <c r="G209" s="16">
        <v>1</v>
      </c>
      <c r="K209" s="16"/>
      <c r="L209" s="89">
        <v>1</v>
      </c>
      <c r="M209" s="16"/>
      <c r="N209" s="89">
        <v>1</v>
      </c>
      <c r="O209" s="20" t="s">
        <v>91</v>
      </c>
      <c r="P209" s="16">
        <v>100</v>
      </c>
      <c r="Q209" s="32"/>
      <c r="R209" s="90"/>
      <c r="S209" s="32"/>
      <c r="T209" s="90"/>
      <c r="U209" s="32"/>
      <c r="V209" s="90"/>
      <c r="W209" s="32"/>
      <c r="X209" s="90"/>
      <c r="Y209" s="32"/>
      <c r="Z209" s="90"/>
      <c r="AA209" s="57">
        <v>-0.77999997138977051</v>
      </c>
      <c r="AB209" s="58">
        <v>-12.090000152587891</v>
      </c>
      <c r="AC209" s="57">
        <v>3.9000000953674316</v>
      </c>
      <c r="AD209" s="58">
        <v>13.460000038146973</v>
      </c>
      <c r="AE209" s="16"/>
      <c r="AF209" s="112"/>
      <c r="AG209" s="117"/>
      <c r="AH209" s="118"/>
      <c r="AI209" s="118"/>
      <c r="AJ209" s="118"/>
      <c r="AK209" s="113"/>
      <c r="AL209" s="118"/>
      <c r="AM209" s="99"/>
      <c r="AN209" s="117"/>
      <c r="AO209" s="118"/>
      <c r="AP209" s="99"/>
      <c r="AQ209" s="99"/>
      <c r="AR209" s="99"/>
      <c r="AS209" s="99"/>
      <c r="AT209" s="118"/>
      <c r="AU209" s="118"/>
      <c r="AV209" s="118"/>
      <c r="AW209" s="118"/>
      <c r="AX209" s="99"/>
      <c r="AY209" s="117"/>
      <c r="AZ209" s="118"/>
      <c r="BA209" s="99"/>
      <c r="BB209" s="99"/>
      <c r="BC209" s="99"/>
      <c r="BD209" s="99"/>
      <c r="BE209" s="84"/>
      <c r="BF209" s="84"/>
      <c r="BI209" s="117"/>
      <c r="BJ209" s="118"/>
      <c r="BK209" s="118"/>
      <c r="BL209" s="118"/>
      <c r="BM209" s="118"/>
      <c r="BN209" s="118"/>
      <c r="BO209" s="118"/>
      <c r="BP209" s="121"/>
      <c r="BX209" s="94"/>
      <c r="CE209" s="95"/>
      <c r="CF209" s="95"/>
      <c r="CG209" s="95"/>
      <c r="CH209" s="95"/>
      <c r="CI209" s="95"/>
      <c r="CJ209" s="95"/>
      <c r="CK209" s="95"/>
      <c r="CL209" s="95"/>
      <c r="CM209" s="95"/>
      <c r="CN209" s="95"/>
      <c r="CO209" s="95"/>
      <c r="CP209" s="95"/>
      <c r="CQ209" s="95"/>
      <c r="EX209" s="88"/>
      <c r="EY209" s="88"/>
      <c r="FA209" s="88"/>
    </row>
    <row r="210" spans="1:157" x14ac:dyDescent="0.15">
      <c r="E210" s="1" t="s">
        <v>152</v>
      </c>
      <c r="F210" s="88">
        <v>2</v>
      </c>
      <c r="H210" s="88">
        <v>1</v>
      </c>
      <c r="O210" s="31"/>
      <c r="Q210" s="31">
        <v>1.1799999475479126</v>
      </c>
      <c r="R210" s="40">
        <v>5.309999942779541</v>
      </c>
      <c r="S210" s="31"/>
      <c r="T210" s="40"/>
      <c r="U210" s="31"/>
      <c r="V210" s="40"/>
      <c r="W210" s="31"/>
      <c r="X210" s="40"/>
      <c r="Y210" s="31"/>
      <c r="Z210" s="40"/>
      <c r="AA210" s="59">
        <v>3.3599998950958252</v>
      </c>
      <c r="AB210" s="60">
        <v>12.189999580383301</v>
      </c>
      <c r="AC210" s="59">
        <v>-0.20000000298023224</v>
      </c>
      <c r="AD210" s="60">
        <v>-10.289999961853027</v>
      </c>
      <c r="AE210" s="19" t="s">
        <v>88</v>
      </c>
      <c r="AF210" s="138">
        <v>1</v>
      </c>
      <c r="AG210" s="117"/>
      <c r="AH210" s="118"/>
      <c r="AI210" s="118"/>
      <c r="AJ210" s="118"/>
      <c r="AK210" s="113"/>
      <c r="AL210" s="118"/>
      <c r="AM210" s="118"/>
      <c r="AN210" s="117"/>
      <c r="AO210" s="118"/>
      <c r="AT210" s="118"/>
      <c r="AU210" s="118"/>
      <c r="AV210" s="118"/>
      <c r="AW210" s="118"/>
      <c r="AX210" s="118"/>
      <c r="AY210" s="117"/>
      <c r="AZ210" s="118"/>
      <c r="BI210" s="117"/>
      <c r="BJ210" s="118"/>
      <c r="BK210" s="118"/>
      <c r="BL210" s="118"/>
      <c r="BM210" s="118"/>
      <c r="BN210" s="118"/>
      <c r="BO210" s="118"/>
      <c r="BP210" s="119"/>
      <c r="BX210" s="117"/>
    </row>
    <row r="211" spans="1:157" x14ac:dyDescent="0.15">
      <c r="E211" s="1" t="s">
        <v>152</v>
      </c>
      <c r="F211" s="86">
        <v>3</v>
      </c>
      <c r="I211" s="88">
        <v>1</v>
      </c>
      <c r="J211" s="88">
        <v>1</v>
      </c>
      <c r="Q211" s="7">
        <v>1.2200000286102295</v>
      </c>
      <c r="R211" s="86">
        <v>-6.7800002098083496</v>
      </c>
      <c r="X211" s="86" t="s">
        <v>90</v>
      </c>
      <c r="Y211" s="7">
        <v>1</v>
      </c>
      <c r="AA211" s="59">
        <v>1.2200000286102295</v>
      </c>
      <c r="AB211" s="60">
        <v>-6.7800002098083496</v>
      </c>
      <c r="AC211" s="59">
        <v>2.3399999141693115</v>
      </c>
      <c r="AD211" s="60">
        <v>12.189999580383301</v>
      </c>
      <c r="AE211" s="19" t="s">
        <v>116</v>
      </c>
      <c r="AF211" s="114"/>
      <c r="AG211" s="117"/>
      <c r="AH211" s="118"/>
      <c r="AI211" s="118"/>
      <c r="AJ211" s="118"/>
      <c r="AK211" s="113"/>
      <c r="AL211" s="118"/>
      <c r="AM211" s="118"/>
      <c r="AN211" s="117"/>
      <c r="AO211" s="118"/>
      <c r="AT211" s="118"/>
      <c r="AU211" s="118"/>
      <c r="AV211" s="118"/>
      <c r="AW211" s="118"/>
      <c r="AX211" s="118"/>
      <c r="AY211" s="117"/>
      <c r="AZ211" s="118"/>
      <c r="BI211" s="117"/>
      <c r="BJ211" s="118"/>
      <c r="BK211" s="118"/>
      <c r="BL211" s="118"/>
      <c r="BM211" s="118"/>
      <c r="BN211" s="118"/>
      <c r="BO211" s="118"/>
      <c r="BP211" s="119"/>
      <c r="BX211" s="117"/>
    </row>
    <row r="212" spans="1:157" s="89" customFormat="1" x14ac:dyDescent="0.15">
      <c r="B212" s="30"/>
      <c r="C212" s="16"/>
      <c r="D212" s="13" t="s">
        <v>69</v>
      </c>
      <c r="E212" s="16">
        <v>44</v>
      </c>
      <c r="F212" s="90">
        <v>1</v>
      </c>
      <c r="G212" s="16">
        <v>1</v>
      </c>
      <c r="J212" s="89">
        <v>1</v>
      </c>
      <c r="K212" s="16"/>
      <c r="L212" s="89">
        <v>1</v>
      </c>
      <c r="M212" s="16">
        <v>1</v>
      </c>
      <c r="O212" s="32" t="s">
        <v>87</v>
      </c>
      <c r="P212" s="16">
        <v>107</v>
      </c>
      <c r="Q212" s="32"/>
      <c r="R212" s="90"/>
      <c r="S212" s="32"/>
      <c r="T212" s="90"/>
      <c r="U212" s="32"/>
      <c r="V212" s="90"/>
      <c r="W212" s="32"/>
      <c r="X212" s="90" t="s">
        <v>57</v>
      </c>
      <c r="Y212" s="32">
        <v>1</v>
      </c>
      <c r="Z212" s="90"/>
      <c r="AA212" s="57">
        <v>0.54000002145767212</v>
      </c>
      <c r="AB212" s="58">
        <v>-12.140000343322754</v>
      </c>
      <c r="AC212" s="57">
        <v>-3.6600000858306885</v>
      </c>
      <c r="AD212" s="58">
        <v>13.310000419616699</v>
      </c>
      <c r="AE212" s="20"/>
      <c r="AF212" s="114">
        <v>1</v>
      </c>
      <c r="AG212" s="117"/>
      <c r="AH212" s="124"/>
      <c r="AI212" s="124"/>
      <c r="AJ212" s="124"/>
      <c r="AK212" s="113"/>
      <c r="AL212" s="118"/>
      <c r="AM212" s="118"/>
      <c r="AN212" s="117"/>
      <c r="AO212" s="118"/>
      <c r="AP212" s="99"/>
      <c r="AQ212" s="99"/>
      <c r="AR212" s="99"/>
      <c r="AS212" s="99"/>
      <c r="AT212" s="118"/>
      <c r="AU212" s="118"/>
      <c r="AV212" s="118"/>
      <c r="AW212" s="118"/>
      <c r="AX212" s="118"/>
      <c r="AY212" s="117"/>
      <c r="AZ212" s="118"/>
      <c r="BA212" s="99"/>
      <c r="BB212" s="99"/>
      <c r="BC212" s="99"/>
      <c r="BD212" s="99"/>
      <c r="BE212" s="84"/>
      <c r="BF212" s="84"/>
      <c r="BI212" s="117"/>
      <c r="BJ212" s="118"/>
      <c r="BK212" s="118"/>
      <c r="BL212" s="118"/>
      <c r="BM212" s="118"/>
      <c r="BN212" s="118"/>
      <c r="BO212" s="118"/>
      <c r="BP212" s="122"/>
      <c r="BX212" s="120"/>
      <c r="CE212" s="95"/>
      <c r="CF212" s="95"/>
      <c r="CG212" s="95"/>
      <c r="CH212" s="95"/>
      <c r="CI212" s="95"/>
      <c r="CJ212" s="95"/>
      <c r="CK212" s="95"/>
      <c r="CL212" s="95"/>
      <c r="CM212" s="95"/>
      <c r="CN212" s="95"/>
      <c r="CO212" s="95"/>
      <c r="CP212" s="95"/>
      <c r="CQ212" s="95"/>
      <c r="EX212" s="88"/>
      <c r="EY212" s="88"/>
      <c r="FA212" s="88"/>
    </row>
    <row r="213" spans="1:157" x14ac:dyDescent="0.15">
      <c r="E213" s="1" t="s">
        <v>152</v>
      </c>
      <c r="O213" s="31"/>
      <c r="Q213" s="31">
        <v>0.15000000596046448</v>
      </c>
      <c r="R213" s="40">
        <v>5.070000171661377</v>
      </c>
      <c r="S213" s="31"/>
      <c r="T213" s="40"/>
      <c r="U213" s="31"/>
      <c r="V213" s="40"/>
      <c r="W213" s="31"/>
      <c r="X213" s="40"/>
      <c r="Y213" s="31"/>
      <c r="Z213" s="40"/>
      <c r="AG213" s="117"/>
      <c r="AH213" s="118"/>
      <c r="AI213" s="118"/>
      <c r="AJ213" s="118"/>
      <c r="AK213" s="113"/>
      <c r="AL213" s="118"/>
      <c r="AN213" s="117"/>
      <c r="AO213" s="118"/>
      <c r="AT213" s="118"/>
      <c r="AU213" s="118"/>
      <c r="AV213" s="118"/>
      <c r="AW213" s="118"/>
      <c r="AY213" s="117"/>
      <c r="AZ213" s="118"/>
      <c r="BI213" s="117"/>
      <c r="BJ213" s="118"/>
      <c r="BK213" s="118"/>
      <c r="BL213" s="118"/>
      <c r="BM213" s="118"/>
      <c r="BN213" s="118"/>
      <c r="BO213" s="118"/>
    </row>
    <row r="214" spans="1:157" s="89" customFormat="1" x14ac:dyDescent="0.15">
      <c r="B214" s="30"/>
      <c r="C214" s="16"/>
      <c r="D214" s="13" t="s">
        <v>71</v>
      </c>
      <c r="E214" s="16">
        <v>45</v>
      </c>
      <c r="F214" s="89">
        <v>1</v>
      </c>
      <c r="G214" s="16">
        <v>1</v>
      </c>
      <c r="J214" s="89">
        <v>1</v>
      </c>
      <c r="K214" s="16"/>
      <c r="L214" s="89">
        <v>1</v>
      </c>
      <c r="M214" s="16"/>
      <c r="O214" s="32" t="s">
        <v>87</v>
      </c>
      <c r="P214" s="16"/>
      <c r="Q214" s="32"/>
      <c r="R214" s="90"/>
      <c r="S214" s="32"/>
      <c r="T214" s="90"/>
      <c r="U214" s="32"/>
      <c r="V214" s="90"/>
      <c r="W214" s="32"/>
      <c r="X214" s="90" t="s">
        <v>57</v>
      </c>
      <c r="Y214" s="32">
        <v>1</v>
      </c>
      <c r="Z214" s="90"/>
      <c r="AA214" s="57">
        <v>-0.62999999523162842</v>
      </c>
      <c r="AB214" s="58">
        <v>-12.090000152587891</v>
      </c>
      <c r="AC214" s="57">
        <v>4.0500001907348633</v>
      </c>
      <c r="AD214" s="58">
        <v>13.260000228881836</v>
      </c>
      <c r="AE214" s="20"/>
      <c r="AF214" s="114">
        <v>1</v>
      </c>
      <c r="AG214" s="117"/>
      <c r="AH214" s="124"/>
      <c r="AI214" s="124"/>
      <c r="AJ214" s="124"/>
      <c r="AK214" s="113"/>
      <c r="AL214" s="118"/>
      <c r="AM214" s="118"/>
      <c r="AN214" s="117"/>
      <c r="AO214" s="118"/>
      <c r="AP214" s="99"/>
      <c r="AQ214" s="99"/>
      <c r="AR214" s="99"/>
      <c r="AS214" s="99"/>
      <c r="AT214" s="118"/>
      <c r="AU214" s="118"/>
      <c r="AV214" s="118"/>
      <c r="AW214" s="118"/>
      <c r="AX214" s="118"/>
      <c r="AY214" s="117"/>
      <c r="AZ214" s="118"/>
      <c r="BA214" s="99"/>
      <c r="BB214" s="99"/>
      <c r="BC214" s="99"/>
      <c r="BD214" s="99"/>
      <c r="BE214" s="84"/>
      <c r="BF214" s="84"/>
      <c r="BI214" s="117"/>
      <c r="BJ214" s="118"/>
      <c r="BK214" s="118"/>
      <c r="BL214" s="118"/>
      <c r="BM214" s="118"/>
      <c r="BN214" s="118"/>
      <c r="BO214" s="118"/>
      <c r="BP214" s="122"/>
      <c r="BX214" s="120"/>
      <c r="CE214" s="95"/>
      <c r="CF214" s="95"/>
      <c r="CG214" s="95"/>
      <c r="CH214" s="95"/>
      <c r="CI214" s="95"/>
      <c r="CJ214" s="95"/>
      <c r="CK214" s="95"/>
      <c r="CL214" s="95"/>
      <c r="CM214" s="95"/>
      <c r="CN214" s="95"/>
      <c r="CO214" s="95"/>
      <c r="CP214" s="95"/>
      <c r="CQ214" s="95"/>
      <c r="EX214" s="88"/>
      <c r="EY214" s="88"/>
      <c r="FA214" s="88"/>
    </row>
    <row r="215" spans="1:157" x14ac:dyDescent="0.15">
      <c r="E215" s="1" t="s">
        <v>152</v>
      </c>
      <c r="M215" s="1">
        <v>1</v>
      </c>
      <c r="O215" s="31"/>
      <c r="P215" s="1">
        <v>126</v>
      </c>
      <c r="Q215" s="31">
        <v>0.10000000149011612</v>
      </c>
      <c r="R215" s="40">
        <v>5.1700000762939453</v>
      </c>
      <c r="S215" s="31"/>
      <c r="T215" s="40"/>
      <c r="U215" s="31"/>
      <c r="V215" s="40"/>
      <c r="W215" s="31"/>
      <c r="X215" s="40"/>
      <c r="Y215" s="31"/>
      <c r="Z215" s="40"/>
      <c r="AG215" s="117"/>
      <c r="AH215" s="118"/>
      <c r="AI215" s="118"/>
      <c r="AJ215" s="118"/>
      <c r="AK215" s="113"/>
      <c r="AL215" s="118"/>
      <c r="AN215" s="117"/>
      <c r="AO215" s="118"/>
      <c r="AT215" s="118"/>
      <c r="AU215" s="118"/>
      <c r="AV215" s="118"/>
      <c r="AW215" s="118"/>
      <c r="AY215" s="117"/>
      <c r="AZ215" s="118"/>
      <c r="BI215" s="117"/>
      <c r="BJ215" s="118"/>
      <c r="BK215" s="118"/>
      <c r="BL215" s="118"/>
      <c r="BM215" s="118"/>
      <c r="BN215" s="118"/>
      <c r="BO215" s="118"/>
    </row>
    <row r="216" spans="1:157" s="89" customFormat="1" x14ac:dyDescent="0.15">
      <c r="B216" s="30"/>
      <c r="C216" s="16"/>
      <c r="D216" s="13" t="s">
        <v>23</v>
      </c>
      <c r="E216" s="16">
        <v>46</v>
      </c>
      <c r="F216" s="89">
        <v>1</v>
      </c>
      <c r="G216" s="16">
        <v>1</v>
      </c>
      <c r="K216" s="16"/>
      <c r="L216" s="89">
        <v>1</v>
      </c>
      <c r="M216" s="16">
        <v>1</v>
      </c>
      <c r="O216" s="32" t="s">
        <v>87</v>
      </c>
      <c r="P216" s="16"/>
      <c r="Q216" s="32"/>
      <c r="R216" s="90"/>
      <c r="S216" s="32"/>
      <c r="T216" s="90"/>
      <c r="U216" s="32"/>
      <c r="V216" s="90"/>
      <c r="W216" s="32"/>
      <c r="X216" s="90"/>
      <c r="Y216" s="32"/>
      <c r="Z216" s="90"/>
      <c r="AA216" s="57">
        <v>0.43999999761581421</v>
      </c>
      <c r="AB216" s="58">
        <v>-11.989999771118164</v>
      </c>
      <c r="AC216" s="57">
        <v>-3.8499999046325684</v>
      </c>
      <c r="AD216" s="58">
        <v>13.649999618530273</v>
      </c>
      <c r="AE216" s="20"/>
      <c r="AF216" s="114"/>
      <c r="AG216" s="117"/>
      <c r="AH216" s="118"/>
      <c r="AI216" s="118"/>
      <c r="AJ216" s="118"/>
      <c r="AK216" s="113"/>
      <c r="AL216" s="118"/>
      <c r="AM216" s="118"/>
      <c r="AN216" s="117"/>
      <c r="AO216" s="118"/>
      <c r="AP216" s="99"/>
      <c r="AQ216" s="99"/>
      <c r="AR216" s="99"/>
      <c r="AS216" s="99"/>
      <c r="AT216" s="118"/>
      <c r="AU216" s="118"/>
      <c r="AV216" s="118"/>
      <c r="AW216" s="118"/>
      <c r="AX216" s="118"/>
      <c r="AY216" s="117"/>
      <c r="AZ216" s="118"/>
      <c r="BA216" s="99"/>
      <c r="BB216" s="99"/>
      <c r="BC216" s="99"/>
      <c r="BD216" s="99"/>
      <c r="BE216" s="84"/>
      <c r="BF216" s="84"/>
      <c r="BI216" s="117"/>
      <c r="BJ216" s="118"/>
      <c r="BK216" s="118"/>
      <c r="BL216" s="118"/>
      <c r="BM216" s="118"/>
      <c r="BN216" s="118"/>
      <c r="BO216" s="118"/>
      <c r="BP216" s="122"/>
      <c r="BX216" s="120"/>
      <c r="CE216" s="95"/>
      <c r="CF216" s="95"/>
      <c r="CG216" s="95"/>
      <c r="CH216" s="95"/>
      <c r="CI216" s="95"/>
      <c r="CJ216" s="95"/>
      <c r="CK216" s="95"/>
      <c r="CL216" s="95"/>
      <c r="CM216" s="95"/>
      <c r="CN216" s="95"/>
      <c r="CO216" s="95"/>
      <c r="CP216" s="95"/>
      <c r="CQ216" s="95"/>
      <c r="EX216" s="88"/>
      <c r="EY216" s="88"/>
      <c r="FA216" s="88"/>
    </row>
    <row r="217" spans="1:157" x14ac:dyDescent="0.15">
      <c r="E217" s="1" t="s">
        <v>152</v>
      </c>
      <c r="F217" s="88">
        <v>2</v>
      </c>
      <c r="H217" s="88">
        <v>1</v>
      </c>
      <c r="O217" s="31"/>
      <c r="P217" s="1">
        <v>117</v>
      </c>
      <c r="Q217" s="31">
        <v>-0.62999999523162842</v>
      </c>
      <c r="R217" s="40">
        <v>5.0199999809265137</v>
      </c>
      <c r="S217" s="31"/>
      <c r="T217" s="40"/>
      <c r="U217" s="31"/>
      <c r="V217" s="40"/>
      <c r="W217" s="31"/>
      <c r="X217" s="40"/>
      <c r="Y217" s="31"/>
      <c r="Z217" s="40"/>
      <c r="AA217" s="59">
        <v>-1.6100000143051147</v>
      </c>
      <c r="AB217" s="60">
        <v>13.020000457763672</v>
      </c>
      <c r="AC217" s="59">
        <v>0.34000000357627869</v>
      </c>
      <c r="AD217" s="60">
        <v>-9.5100002288818359</v>
      </c>
      <c r="AE217" s="19" t="s">
        <v>95</v>
      </c>
      <c r="AF217" s="114"/>
      <c r="AG217" s="117"/>
      <c r="AH217" s="118"/>
      <c r="AI217" s="118"/>
      <c r="AJ217" s="118"/>
      <c r="AK217" s="113"/>
      <c r="AL217" s="118"/>
      <c r="AM217" s="118"/>
      <c r="AN217" s="117"/>
      <c r="AO217" s="118"/>
      <c r="AT217" s="118"/>
      <c r="AU217" s="118"/>
      <c r="AV217" s="118"/>
      <c r="AW217" s="118"/>
      <c r="AX217" s="118"/>
      <c r="AY217" s="117"/>
      <c r="AZ217" s="118"/>
      <c r="BI217" s="117"/>
      <c r="BJ217" s="118"/>
      <c r="BK217" s="118"/>
      <c r="BL217" s="118"/>
      <c r="BM217" s="118"/>
      <c r="BN217" s="118"/>
      <c r="BO217" s="118"/>
      <c r="BP217" s="119"/>
      <c r="BX217" s="117"/>
    </row>
    <row r="218" spans="1:157" x14ac:dyDescent="0.15">
      <c r="E218" s="1" t="s">
        <v>152</v>
      </c>
      <c r="F218" s="88">
        <v>3</v>
      </c>
      <c r="I218" s="88">
        <v>1</v>
      </c>
      <c r="Q218" s="7">
        <v>0.62999999523162842</v>
      </c>
      <c r="R218" s="86">
        <v>-6.190000057220459</v>
      </c>
      <c r="AA218" s="59">
        <v>0.62999999523162842</v>
      </c>
      <c r="AB218" s="60">
        <v>-6.190000057220459</v>
      </c>
      <c r="AC218" s="59">
        <v>-0.15000000596046448</v>
      </c>
      <c r="AD218" s="60">
        <v>12.970000267028809</v>
      </c>
      <c r="AE218" s="19" t="s">
        <v>117</v>
      </c>
      <c r="AF218" s="114"/>
      <c r="AG218" s="117"/>
      <c r="AH218" s="118"/>
      <c r="AI218" s="118"/>
      <c r="AJ218" s="118"/>
      <c r="AK218" s="113"/>
      <c r="AL218" s="118"/>
      <c r="AM218" s="118"/>
      <c r="AN218" s="117"/>
      <c r="AO218" s="118"/>
      <c r="AT218" s="118"/>
      <c r="AU218" s="118"/>
      <c r="AV218" s="118"/>
      <c r="AW218" s="118"/>
      <c r="AX218" s="118"/>
      <c r="AY218" s="117"/>
      <c r="AZ218" s="118"/>
      <c r="BI218" s="117"/>
      <c r="BJ218" s="118"/>
      <c r="BK218" s="118"/>
      <c r="BL218" s="118"/>
      <c r="BM218" s="118"/>
      <c r="BN218" s="118"/>
      <c r="BO218" s="118"/>
      <c r="BP218" s="119"/>
      <c r="BX218" s="117"/>
    </row>
    <row r="219" spans="1:157" x14ac:dyDescent="0.15">
      <c r="E219" s="1" t="s">
        <v>152</v>
      </c>
      <c r="F219" s="88">
        <v>4</v>
      </c>
      <c r="I219" s="88">
        <v>1</v>
      </c>
      <c r="O219" s="31"/>
      <c r="Q219" s="31">
        <v>-2.440000057220459</v>
      </c>
      <c r="R219" s="40">
        <v>10.090000152587891</v>
      </c>
      <c r="S219" s="31"/>
      <c r="T219" s="40"/>
      <c r="U219" s="31"/>
      <c r="V219" s="40"/>
      <c r="W219" s="31"/>
      <c r="X219" s="40"/>
      <c r="Y219" s="31"/>
      <c r="Z219" s="40"/>
      <c r="AA219" s="59">
        <v>-1.4099999666213989</v>
      </c>
      <c r="AB219" s="60">
        <v>12.189999580383301</v>
      </c>
      <c r="AC219" s="59">
        <v>0.23999999463558197</v>
      </c>
      <c r="AD219" s="60">
        <v>-4.1399998664855957</v>
      </c>
      <c r="AE219" s="19" t="s">
        <v>110</v>
      </c>
      <c r="AF219" s="114"/>
      <c r="AG219" s="117"/>
      <c r="AH219" s="118"/>
      <c r="AI219" s="118"/>
      <c r="AJ219" s="118"/>
      <c r="AK219" s="113"/>
      <c r="AL219" s="118"/>
      <c r="AM219" s="118"/>
      <c r="AN219" s="117"/>
      <c r="AO219" s="118"/>
      <c r="AT219" s="118"/>
      <c r="AU219" s="118"/>
      <c r="AV219" s="118"/>
      <c r="AW219" s="118"/>
      <c r="AX219" s="118"/>
      <c r="AY219" s="117"/>
      <c r="AZ219" s="118"/>
      <c r="BI219" s="117"/>
      <c r="BJ219" s="118"/>
      <c r="BK219" s="118"/>
      <c r="BL219" s="118"/>
      <c r="BM219" s="118"/>
      <c r="BN219" s="118"/>
      <c r="BO219" s="118"/>
      <c r="BP219" s="119"/>
      <c r="BX219" s="117"/>
    </row>
    <row r="220" spans="1:157" x14ac:dyDescent="0.15">
      <c r="B220" s="26"/>
      <c r="C220" s="22"/>
      <c r="D220" s="12"/>
      <c r="E220" s="1" t="s">
        <v>152</v>
      </c>
      <c r="F220" s="88">
        <v>5</v>
      </c>
      <c r="I220" s="88">
        <v>1</v>
      </c>
      <c r="J220" s="88">
        <v>1</v>
      </c>
      <c r="Q220" s="7">
        <v>-0.43999999761581421</v>
      </c>
      <c r="R220" s="86">
        <v>-7.0199999809265137</v>
      </c>
      <c r="X220" s="86" t="s">
        <v>85</v>
      </c>
      <c r="Z220" s="86">
        <v>1</v>
      </c>
      <c r="AA220" s="59">
        <v>-0.43999999761581421</v>
      </c>
      <c r="AB220" s="60">
        <v>-7.0199999809265137</v>
      </c>
      <c r="AC220" s="59">
        <v>-0.54000002145767212</v>
      </c>
      <c r="AD220" s="60">
        <v>14.329999923706055</v>
      </c>
      <c r="AE220" s="19" t="s">
        <v>118</v>
      </c>
      <c r="AG220" s="117"/>
      <c r="AH220" s="118"/>
      <c r="AI220" s="118"/>
      <c r="AJ220" s="118"/>
      <c r="AK220" s="113"/>
      <c r="AL220" s="118"/>
      <c r="AM220" s="118"/>
      <c r="AN220" s="117"/>
      <c r="AO220" s="118"/>
      <c r="AT220" s="118"/>
      <c r="AU220" s="118"/>
      <c r="AV220" s="118"/>
      <c r="AW220" s="118"/>
      <c r="AX220" s="118"/>
      <c r="AY220" s="117"/>
      <c r="AZ220" s="118"/>
      <c r="BI220" s="117"/>
      <c r="BJ220" s="118"/>
      <c r="BK220" s="118"/>
      <c r="BO220" s="118"/>
      <c r="BP220" s="119"/>
      <c r="BX220" s="117"/>
    </row>
    <row r="221" spans="1:157" x14ac:dyDescent="0.15">
      <c r="B221" s="26"/>
      <c r="C221" s="22"/>
      <c r="D221" s="12"/>
      <c r="E221" s="1" t="s">
        <v>152</v>
      </c>
      <c r="O221" s="31"/>
      <c r="Q221" s="31"/>
      <c r="R221" s="40"/>
      <c r="S221" s="31">
        <v>-3.2200000286102295</v>
      </c>
      <c r="T221" s="40">
        <v>5.8499999046325684</v>
      </c>
      <c r="U221" s="31"/>
      <c r="V221" s="40"/>
      <c r="W221" s="31"/>
      <c r="X221" s="40"/>
      <c r="Y221" s="31"/>
      <c r="Z221" s="40"/>
      <c r="AA221" s="59"/>
      <c r="AB221" s="60"/>
      <c r="AC221" s="59"/>
      <c r="AD221" s="60"/>
      <c r="AE221" s="19"/>
      <c r="AF221" s="141">
        <v>1</v>
      </c>
      <c r="AG221" s="117"/>
      <c r="AH221" s="118"/>
      <c r="AI221" s="118"/>
      <c r="AJ221" s="118"/>
      <c r="AK221" s="113"/>
      <c r="AL221" s="118"/>
      <c r="AM221" s="118"/>
      <c r="AN221" s="117"/>
      <c r="AO221" s="118"/>
      <c r="AT221" s="118"/>
      <c r="AU221" s="118"/>
      <c r="AV221" s="118"/>
      <c r="AW221" s="118"/>
      <c r="AX221" s="118"/>
      <c r="AY221" s="117"/>
      <c r="AZ221" s="118"/>
      <c r="BI221" s="117"/>
      <c r="BJ221" s="118"/>
      <c r="BK221" s="118"/>
      <c r="BL221" s="118"/>
      <c r="BM221" s="118"/>
      <c r="BN221" s="118"/>
      <c r="BO221" s="118"/>
      <c r="BP221" s="119"/>
      <c r="BX221" s="117"/>
    </row>
    <row r="222" spans="1:157" s="89" customFormat="1" x14ac:dyDescent="0.15">
      <c r="B222" s="30"/>
      <c r="C222" s="16"/>
      <c r="D222" s="13" t="s">
        <v>15</v>
      </c>
      <c r="E222" s="16">
        <v>47</v>
      </c>
      <c r="F222" s="90">
        <v>1</v>
      </c>
      <c r="G222" s="16">
        <v>1</v>
      </c>
      <c r="K222" s="16"/>
      <c r="L222" s="89">
        <v>1</v>
      </c>
      <c r="M222" s="16"/>
      <c r="N222" s="89">
        <v>1</v>
      </c>
      <c r="O222" s="20" t="s">
        <v>87</v>
      </c>
      <c r="P222" s="16">
        <v>87</v>
      </c>
      <c r="Q222" s="32"/>
      <c r="R222" s="90"/>
      <c r="S222" s="32"/>
      <c r="T222" s="90"/>
      <c r="U222" s="32"/>
      <c r="V222" s="90"/>
      <c r="W222" s="32"/>
      <c r="X222" s="90"/>
      <c r="Y222" s="32"/>
      <c r="Z222" s="90"/>
      <c r="AA222" s="57">
        <v>-0.82999998331069946</v>
      </c>
      <c r="AB222" s="58">
        <v>-12.090000152587891</v>
      </c>
      <c r="AC222" s="57">
        <v>3.2699999809265137</v>
      </c>
      <c r="AD222" s="58">
        <v>11.989999771118164</v>
      </c>
      <c r="AE222" s="16"/>
      <c r="AF222" s="112"/>
      <c r="AG222" s="117"/>
      <c r="AH222" s="118"/>
      <c r="AI222" s="118"/>
      <c r="AJ222" s="118"/>
      <c r="AK222" s="113"/>
      <c r="AL222" s="118"/>
      <c r="AM222" s="99"/>
      <c r="AN222" s="117"/>
      <c r="AO222" s="118"/>
      <c r="AP222" s="99"/>
      <c r="AQ222" s="99"/>
      <c r="AR222" s="99"/>
      <c r="AS222" s="99"/>
      <c r="AT222" s="118"/>
      <c r="AU222" s="118"/>
      <c r="AV222" s="118"/>
      <c r="AW222" s="118"/>
      <c r="AX222" s="99"/>
      <c r="AY222" s="117"/>
      <c r="AZ222" s="118"/>
      <c r="BA222" s="99"/>
      <c r="BB222" s="99"/>
      <c r="BC222" s="99"/>
      <c r="BD222" s="99"/>
      <c r="BE222" s="84"/>
      <c r="BF222" s="84"/>
      <c r="BI222" s="117"/>
      <c r="BJ222" s="118"/>
      <c r="BK222" s="118"/>
      <c r="BL222" s="118"/>
      <c r="BM222" s="118"/>
      <c r="BN222" s="118"/>
      <c r="BO222" s="118"/>
      <c r="BP222" s="121"/>
      <c r="BX222" s="94"/>
      <c r="CE222" s="95"/>
      <c r="CF222" s="95"/>
      <c r="CG222" s="95"/>
      <c r="CH222" s="95"/>
      <c r="CI222" s="95"/>
      <c r="CJ222" s="95"/>
      <c r="CK222" s="95"/>
      <c r="CL222" s="95"/>
      <c r="CM222" s="95"/>
      <c r="CN222" s="95"/>
      <c r="CO222" s="95"/>
      <c r="CP222" s="95"/>
      <c r="CQ222" s="95"/>
      <c r="EX222" s="88"/>
      <c r="EY222" s="88"/>
      <c r="FA222" s="88"/>
    </row>
    <row r="223" spans="1:157" x14ac:dyDescent="0.15">
      <c r="E223" s="1" t="s">
        <v>152</v>
      </c>
      <c r="F223" s="86">
        <v>2</v>
      </c>
      <c r="H223" s="88">
        <v>1</v>
      </c>
      <c r="O223" s="31"/>
      <c r="Q223" s="31">
        <v>0.5899999737739563</v>
      </c>
      <c r="R223" s="40">
        <v>4.2899999618530273</v>
      </c>
      <c r="S223" s="31"/>
      <c r="T223" s="40"/>
      <c r="U223" s="31"/>
      <c r="V223" s="40"/>
      <c r="W223" s="31"/>
      <c r="X223" s="40"/>
      <c r="Y223" s="31"/>
      <c r="Z223" s="40"/>
      <c r="AA223" s="59">
        <v>2.1500000953674316</v>
      </c>
      <c r="AB223" s="60">
        <v>11.75</v>
      </c>
      <c r="AC223" s="59">
        <v>-0.20000000298023224</v>
      </c>
      <c r="AD223" s="60">
        <v>-11.75</v>
      </c>
      <c r="AE223" s="19" t="s">
        <v>88</v>
      </c>
      <c r="AF223" s="114"/>
      <c r="AG223" s="117"/>
      <c r="AH223" s="118"/>
      <c r="AI223" s="118"/>
      <c r="AJ223" s="118"/>
      <c r="AK223" s="113"/>
      <c r="AL223" s="118"/>
      <c r="AM223" s="118"/>
      <c r="AN223" s="117"/>
      <c r="AO223" s="118"/>
      <c r="AT223" s="118"/>
      <c r="AU223" s="118"/>
      <c r="AV223" s="118"/>
      <c r="AW223" s="118"/>
      <c r="AX223" s="118"/>
      <c r="AY223" s="117"/>
      <c r="AZ223" s="118"/>
      <c r="BI223" s="117"/>
      <c r="BJ223" s="118"/>
      <c r="BK223" s="118"/>
      <c r="BL223" s="118"/>
      <c r="BM223" s="118"/>
      <c r="BN223" s="118"/>
      <c r="BO223" s="118"/>
      <c r="BP223" s="119"/>
      <c r="BX223" s="117"/>
    </row>
    <row r="224" spans="1:157" x14ac:dyDescent="0.15">
      <c r="E224" s="1" t="s">
        <v>152</v>
      </c>
      <c r="F224" s="86">
        <v>3</v>
      </c>
      <c r="I224" s="88">
        <v>1</v>
      </c>
      <c r="O224" s="31"/>
      <c r="Q224" s="31">
        <v>0.87999999523162842</v>
      </c>
      <c r="R224" s="40">
        <v>-11.170000076293945</v>
      </c>
      <c r="S224" s="31"/>
      <c r="T224" s="40"/>
      <c r="U224" s="31"/>
      <c r="V224" s="40"/>
      <c r="W224" s="31"/>
      <c r="X224" s="40"/>
      <c r="Y224" s="31"/>
      <c r="Z224" s="40"/>
      <c r="AA224" s="59">
        <v>-0.34000000357627869</v>
      </c>
      <c r="AB224" s="60">
        <v>-12.239999771118164</v>
      </c>
      <c r="AC224" s="59">
        <v>-0.23999999463558197</v>
      </c>
      <c r="AD224" s="60">
        <v>12.189999580383301</v>
      </c>
      <c r="AE224" s="19" t="s">
        <v>93</v>
      </c>
      <c r="AF224" s="114"/>
      <c r="AG224" s="117"/>
      <c r="AH224" s="118"/>
      <c r="AI224" s="118"/>
      <c r="AJ224" s="118"/>
      <c r="AK224" s="113"/>
      <c r="AL224" s="118"/>
      <c r="AM224" s="118"/>
      <c r="AN224" s="117"/>
      <c r="AO224" s="118"/>
      <c r="AT224" s="118"/>
      <c r="AU224" s="118"/>
      <c r="AV224" s="118"/>
      <c r="AW224" s="118"/>
      <c r="AX224" s="118"/>
      <c r="AY224" s="117"/>
      <c r="AZ224" s="118"/>
      <c r="BI224" s="117"/>
      <c r="BJ224" s="118"/>
      <c r="BK224" s="118"/>
      <c r="BL224" s="118"/>
      <c r="BM224" s="118"/>
      <c r="BN224" s="118"/>
      <c r="BO224" s="118"/>
      <c r="BP224" s="119"/>
      <c r="BX224" s="117"/>
    </row>
    <row r="225" spans="2:157" x14ac:dyDescent="0.15">
      <c r="B225" s="26"/>
      <c r="C225" s="22"/>
      <c r="D225" s="12"/>
      <c r="E225" s="1" t="s">
        <v>152</v>
      </c>
      <c r="F225" s="88">
        <v>4</v>
      </c>
      <c r="I225" s="88">
        <v>1</v>
      </c>
      <c r="J225" s="88">
        <v>1</v>
      </c>
      <c r="O225" s="31"/>
      <c r="Q225" s="31">
        <v>2.7799999713897705</v>
      </c>
      <c r="R225" s="40">
        <v>7.3600001335144043</v>
      </c>
      <c r="S225" s="31"/>
      <c r="T225" s="40"/>
      <c r="U225" s="31"/>
      <c r="V225" s="40"/>
      <c r="W225" s="31" t="s">
        <v>90</v>
      </c>
      <c r="X225" s="40"/>
      <c r="Y225" s="31"/>
      <c r="Z225" s="40">
        <v>1</v>
      </c>
      <c r="AA225" s="59">
        <v>2.6800000667572021</v>
      </c>
      <c r="AB225" s="60">
        <v>10.579999923706055</v>
      </c>
      <c r="AC225" s="59">
        <v>-0.93000000715255737</v>
      </c>
      <c r="AD225" s="60">
        <v>-12.770000457763672</v>
      </c>
      <c r="AE225" s="19" t="s">
        <v>82</v>
      </c>
      <c r="AF225" s="114">
        <v>1</v>
      </c>
      <c r="AG225" s="117"/>
      <c r="AH225" s="118"/>
      <c r="AI225" s="118"/>
      <c r="AJ225" s="118"/>
      <c r="AK225" s="113"/>
      <c r="AL225" s="118"/>
      <c r="AM225" s="118"/>
      <c r="AN225" s="117"/>
      <c r="AO225" s="118"/>
      <c r="AT225" s="118"/>
      <c r="AU225" s="118"/>
      <c r="AV225" s="118"/>
      <c r="AW225" s="118"/>
      <c r="AX225" s="118"/>
      <c r="AY225" s="117"/>
      <c r="AZ225" s="118"/>
      <c r="BI225" s="117"/>
      <c r="BJ225" s="118"/>
      <c r="BK225" s="118"/>
      <c r="BL225" s="118"/>
      <c r="BM225" s="118"/>
      <c r="BN225" s="118"/>
      <c r="BO225" s="118"/>
      <c r="BP225" s="119"/>
      <c r="BX225" s="117"/>
    </row>
    <row r="226" spans="2:157" s="89" customFormat="1" x14ac:dyDescent="0.15">
      <c r="B226" s="30"/>
      <c r="C226" s="24" t="s">
        <v>70</v>
      </c>
      <c r="D226" s="13" t="s">
        <v>11</v>
      </c>
      <c r="E226" s="16">
        <v>48</v>
      </c>
      <c r="F226" s="90">
        <v>1</v>
      </c>
      <c r="G226" s="16">
        <v>1</v>
      </c>
      <c r="K226" s="16">
        <v>1</v>
      </c>
      <c r="M226" s="16">
        <v>1</v>
      </c>
      <c r="O226" s="20" t="s">
        <v>87</v>
      </c>
      <c r="P226" s="16">
        <v>115</v>
      </c>
      <c r="Q226" s="32"/>
      <c r="R226" s="90"/>
      <c r="S226" s="32"/>
      <c r="T226" s="90"/>
      <c r="U226" s="32"/>
      <c r="V226" s="90"/>
      <c r="W226" s="32"/>
      <c r="X226" s="90"/>
      <c r="Y226" s="32"/>
      <c r="Z226" s="90"/>
      <c r="AA226" s="57">
        <v>0.73000001907348633</v>
      </c>
      <c r="AB226" s="58">
        <v>12.039999961853027</v>
      </c>
      <c r="AC226" s="57">
        <v>-3.7999999523162842</v>
      </c>
      <c r="AD226" s="58">
        <v>-12.090000152587891</v>
      </c>
      <c r="AE226" s="16"/>
      <c r="AF226" s="114">
        <v>1</v>
      </c>
      <c r="AG226" s="117"/>
      <c r="AH226" s="118"/>
      <c r="AI226" s="118"/>
      <c r="AJ226" s="118"/>
      <c r="AK226" s="113"/>
      <c r="AL226" s="118"/>
      <c r="AM226" s="99"/>
      <c r="AN226" s="117"/>
      <c r="AO226" s="118"/>
      <c r="AP226" s="99"/>
      <c r="AQ226" s="99"/>
      <c r="AR226" s="99"/>
      <c r="AS226" s="99"/>
      <c r="AT226" s="118"/>
      <c r="AU226" s="118"/>
      <c r="AV226" s="118"/>
      <c r="AW226" s="118"/>
      <c r="AX226" s="99"/>
      <c r="AY226" s="117"/>
      <c r="AZ226" s="118"/>
      <c r="BA226" s="99"/>
      <c r="BB226" s="99"/>
      <c r="BC226" s="99"/>
      <c r="BD226" s="99"/>
      <c r="BE226" s="84"/>
      <c r="BF226" s="84"/>
      <c r="BI226" s="117"/>
      <c r="BJ226" s="118"/>
      <c r="BK226" s="118"/>
      <c r="BL226" s="118"/>
      <c r="BM226" s="118"/>
      <c r="BN226" s="118"/>
      <c r="BO226" s="118"/>
      <c r="BP226" s="121"/>
      <c r="BX226" s="94"/>
      <c r="CE226" s="95"/>
      <c r="CF226" s="95"/>
      <c r="CG226" s="95"/>
      <c r="CH226" s="95"/>
      <c r="CI226" s="95"/>
      <c r="CJ226" s="95"/>
      <c r="CK226" s="95"/>
      <c r="CL226" s="95"/>
      <c r="CM226" s="95"/>
      <c r="CN226" s="95"/>
      <c r="CO226" s="95"/>
      <c r="CP226" s="95"/>
      <c r="CQ226" s="95"/>
      <c r="EX226" s="88"/>
      <c r="EY226" s="88"/>
      <c r="FA226" s="88"/>
    </row>
    <row r="227" spans="2:157" x14ac:dyDescent="0.15">
      <c r="E227" s="1" t="s">
        <v>152</v>
      </c>
      <c r="F227" s="86">
        <v>2</v>
      </c>
      <c r="H227" s="88">
        <v>1</v>
      </c>
      <c r="J227" s="88">
        <v>1</v>
      </c>
      <c r="O227" s="31"/>
      <c r="Q227" s="31">
        <v>-0.77999997138977051</v>
      </c>
      <c r="R227" s="40">
        <v>-6</v>
      </c>
      <c r="S227" s="31"/>
      <c r="T227" s="40"/>
      <c r="U227" s="31"/>
      <c r="V227" s="40"/>
      <c r="W227" s="31" t="s">
        <v>62</v>
      </c>
      <c r="X227" s="40"/>
      <c r="Y227" s="31">
        <v>1</v>
      </c>
      <c r="Z227" s="40"/>
      <c r="AA227" s="59">
        <v>-2.3399999141693115</v>
      </c>
      <c r="AB227" s="60">
        <v>-12.090000152587891</v>
      </c>
      <c r="AC227" s="59">
        <v>0.28999999165534973</v>
      </c>
      <c r="AD227" s="60">
        <v>10.970000267028809</v>
      </c>
      <c r="AE227" s="19" t="s">
        <v>106</v>
      </c>
      <c r="AF227" s="114"/>
      <c r="AG227" s="117"/>
      <c r="AH227" s="118"/>
      <c r="AI227" s="118"/>
      <c r="AJ227" s="118"/>
      <c r="AK227" s="113"/>
      <c r="AL227" s="118"/>
      <c r="AM227" s="118"/>
      <c r="AN227" s="117"/>
      <c r="AO227" s="118"/>
      <c r="AT227" s="118"/>
      <c r="AU227" s="118"/>
      <c r="AV227" s="118"/>
      <c r="AW227" s="118"/>
      <c r="AX227" s="118"/>
      <c r="AY227" s="117"/>
      <c r="AZ227" s="118"/>
      <c r="BI227" s="142"/>
      <c r="BJ227" s="148"/>
      <c r="BK227" s="148"/>
      <c r="BL227" s="148"/>
      <c r="BM227" s="148"/>
      <c r="BN227" s="148"/>
      <c r="BO227" s="148"/>
      <c r="BP227" s="119"/>
      <c r="BX227" s="117"/>
    </row>
    <row r="228" spans="2:157" s="89" customFormat="1" x14ac:dyDescent="0.15">
      <c r="B228" s="30"/>
      <c r="C228" s="16"/>
      <c r="D228" s="13" t="s">
        <v>17</v>
      </c>
      <c r="E228" s="16">
        <v>49</v>
      </c>
      <c r="F228" s="90">
        <v>1</v>
      </c>
      <c r="G228" s="16">
        <v>1</v>
      </c>
      <c r="K228" s="16">
        <v>1</v>
      </c>
      <c r="M228" s="16"/>
      <c r="N228" s="89">
        <v>1</v>
      </c>
      <c r="O228" s="20" t="s">
        <v>85</v>
      </c>
      <c r="P228" s="16">
        <v>91</v>
      </c>
      <c r="Q228" s="32"/>
      <c r="R228" s="90"/>
      <c r="S228" s="32"/>
      <c r="T228" s="90"/>
      <c r="U228" s="32"/>
      <c r="V228" s="90"/>
      <c r="W228" s="32"/>
      <c r="X228" s="90"/>
      <c r="Y228" s="32"/>
      <c r="Z228" s="90"/>
      <c r="AA228" s="57">
        <v>-0.98000001907348633</v>
      </c>
      <c r="AB228" s="58">
        <v>12.189999580383301</v>
      </c>
      <c r="AC228" s="57">
        <v>3.3599998950958252</v>
      </c>
      <c r="AD228" s="58">
        <v>-11.989999771118164</v>
      </c>
      <c r="AE228" s="16"/>
      <c r="AF228" s="112"/>
      <c r="AG228" s="117"/>
      <c r="AH228" s="118"/>
      <c r="AI228" s="118"/>
      <c r="AJ228" s="118"/>
      <c r="AK228" s="113"/>
      <c r="AL228" s="118"/>
      <c r="AM228" s="99"/>
      <c r="AN228" s="117"/>
      <c r="AO228" s="118"/>
      <c r="AP228" s="99"/>
      <c r="AQ228" s="99"/>
      <c r="AR228" s="99"/>
      <c r="AS228" s="99"/>
      <c r="AT228" s="118"/>
      <c r="AU228" s="118"/>
      <c r="AV228" s="118"/>
      <c r="AW228" s="118"/>
      <c r="AX228" s="99"/>
      <c r="AY228" s="117"/>
      <c r="AZ228" s="118"/>
      <c r="BA228" s="99"/>
      <c r="BB228" s="99"/>
      <c r="BC228" s="99"/>
      <c r="BD228" s="99"/>
      <c r="BE228" s="84"/>
      <c r="BF228" s="84"/>
      <c r="BI228" s="117"/>
      <c r="BJ228" s="118"/>
      <c r="BK228" s="118"/>
      <c r="BL228" s="118"/>
      <c r="BM228" s="118"/>
      <c r="BN228" s="118"/>
      <c r="BO228" s="118"/>
      <c r="BP228" s="121"/>
      <c r="BX228" s="94"/>
      <c r="CE228" s="95"/>
      <c r="CF228" s="95"/>
      <c r="CG228" s="95"/>
      <c r="CH228" s="95"/>
      <c r="CI228" s="95"/>
      <c r="CJ228" s="95"/>
      <c r="CK228" s="95"/>
      <c r="CL228" s="95"/>
      <c r="CM228" s="95"/>
      <c r="CN228" s="95"/>
      <c r="CO228" s="95"/>
      <c r="CP228" s="95"/>
      <c r="CQ228" s="95"/>
      <c r="EX228" s="88"/>
      <c r="EY228" s="88"/>
      <c r="FA228" s="88"/>
    </row>
    <row r="229" spans="2:157" x14ac:dyDescent="0.15">
      <c r="E229" s="1" t="s">
        <v>152</v>
      </c>
      <c r="F229" s="86">
        <v>2</v>
      </c>
      <c r="H229" s="88">
        <v>1</v>
      </c>
      <c r="Q229" s="31">
        <v>3.0199999809265137</v>
      </c>
      <c r="R229" s="40">
        <v>-4.9699997901916504</v>
      </c>
      <c r="S229" s="31"/>
      <c r="T229" s="40"/>
      <c r="U229" s="31"/>
      <c r="V229" s="40"/>
      <c r="W229" s="31"/>
      <c r="X229" s="40"/>
      <c r="Y229" s="31"/>
      <c r="Z229" s="40"/>
      <c r="AA229" s="59">
        <v>4</v>
      </c>
      <c r="AB229" s="60">
        <v>-11.75</v>
      </c>
      <c r="AC229" s="59">
        <v>-2.190000057220459</v>
      </c>
      <c r="AD229" s="60">
        <v>11.699999809265137</v>
      </c>
      <c r="AE229" s="19" t="s">
        <v>83</v>
      </c>
      <c r="AF229" s="114"/>
      <c r="AG229" s="117"/>
      <c r="AH229" s="118"/>
      <c r="AI229" s="118"/>
      <c r="AJ229" s="118"/>
      <c r="AK229" s="113"/>
      <c r="AL229" s="118"/>
      <c r="AM229" s="118"/>
      <c r="AN229" s="117"/>
      <c r="AO229" s="118"/>
      <c r="AT229" s="118"/>
      <c r="AU229" s="118"/>
      <c r="AV229" s="118"/>
      <c r="AW229" s="118"/>
      <c r="AX229" s="118"/>
      <c r="AY229" s="117"/>
      <c r="AZ229" s="118"/>
      <c r="BI229" s="117"/>
      <c r="BJ229" s="118"/>
      <c r="BK229" s="118"/>
      <c r="BL229" s="118"/>
      <c r="BM229" s="118"/>
      <c r="BN229" s="118"/>
      <c r="BO229" s="118"/>
      <c r="BP229" s="119"/>
      <c r="BX229" s="117"/>
    </row>
    <row r="230" spans="2:157" x14ac:dyDescent="0.15">
      <c r="E230" s="1" t="s">
        <v>152</v>
      </c>
      <c r="F230" s="86">
        <v>3</v>
      </c>
      <c r="I230" s="88">
        <v>1</v>
      </c>
      <c r="O230" s="31"/>
      <c r="Q230" s="31">
        <v>-2</v>
      </c>
      <c r="R230" s="40">
        <v>6.869999885559082</v>
      </c>
      <c r="S230" s="31"/>
      <c r="T230" s="40"/>
      <c r="U230" s="31"/>
      <c r="V230" s="40"/>
      <c r="W230" s="31"/>
      <c r="X230" s="40"/>
      <c r="Y230" s="31"/>
      <c r="Z230" s="40"/>
      <c r="AA230" s="59">
        <v>-3.1700000762939453</v>
      </c>
      <c r="AB230" s="60">
        <v>11.069999694824219</v>
      </c>
      <c r="AC230" s="59">
        <v>1.3200000524520874</v>
      </c>
      <c r="AD230" s="60">
        <v>-12.289999961853027</v>
      </c>
      <c r="AE230" s="19" t="s">
        <v>78</v>
      </c>
      <c r="AF230" s="114"/>
      <c r="AG230" s="117"/>
      <c r="AH230" s="118"/>
      <c r="AI230" s="118"/>
      <c r="AJ230" s="118"/>
      <c r="AK230" s="113"/>
      <c r="AL230" s="118"/>
      <c r="AM230" s="118"/>
      <c r="AN230" s="117"/>
      <c r="AO230" s="118"/>
      <c r="AT230" s="118"/>
      <c r="AU230" s="118"/>
      <c r="AV230" s="118"/>
      <c r="AW230" s="118"/>
      <c r="AX230" s="118"/>
      <c r="AY230" s="117"/>
      <c r="AZ230" s="118"/>
      <c r="BI230" s="117"/>
      <c r="BJ230" s="118"/>
      <c r="BK230" s="118"/>
      <c r="BL230" s="118"/>
      <c r="BM230" s="118"/>
      <c r="BN230" s="118"/>
      <c r="BO230" s="118"/>
      <c r="BP230" s="119"/>
      <c r="BX230" s="117"/>
    </row>
    <row r="231" spans="2:157" x14ac:dyDescent="0.15">
      <c r="E231" s="1" t="s">
        <v>152</v>
      </c>
      <c r="F231" s="86">
        <v>4</v>
      </c>
      <c r="I231" s="88">
        <v>1</v>
      </c>
      <c r="O231" s="31"/>
      <c r="Q231" s="31">
        <v>0.93000000715255737</v>
      </c>
      <c r="R231" s="40">
        <v>-7.8499999046325684</v>
      </c>
      <c r="S231" s="31"/>
      <c r="T231" s="40"/>
      <c r="U231" s="31"/>
      <c r="V231" s="40"/>
      <c r="W231" s="31"/>
      <c r="X231" s="40"/>
      <c r="Y231" s="31"/>
      <c r="Z231" s="40"/>
      <c r="AA231" s="59">
        <v>3.3599998950958252</v>
      </c>
      <c r="AB231" s="60">
        <v>-12.819999694824219</v>
      </c>
      <c r="AC231" s="59">
        <v>-1.2699999809265137</v>
      </c>
      <c r="AD231" s="60">
        <v>11.699999809265137</v>
      </c>
      <c r="AE231" s="19" t="s">
        <v>92</v>
      </c>
      <c r="AF231" s="114"/>
      <c r="AG231" s="117"/>
      <c r="AH231" s="118"/>
      <c r="AI231" s="118"/>
      <c r="AJ231" s="118"/>
      <c r="AK231" s="113"/>
      <c r="AL231" s="118"/>
      <c r="AM231" s="118"/>
      <c r="AN231" s="117"/>
      <c r="AO231" s="118"/>
      <c r="AT231" s="118"/>
      <c r="AU231" s="118"/>
      <c r="AV231" s="118"/>
      <c r="AW231" s="118"/>
      <c r="AX231" s="118"/>
      <c r="AY231" s="117"/>
      <c r="AZ231" s="118"/>
      <c r="BI231" s="117"/>
      <c r="BJ231" s="118"/>
      <c r="BK231" s="118"/>
      <c r="BL231" s="118"/>
      <c r="BM231" s="118"/>
      <c r="BN231" s="118"/>
      <c r="BO231" s="118"/>
      <c r="BP231" s="119"/>
      <c r="BX231" s="117"/>
    </row>
    <row r="232" spans="2:157" x14ac:dyDescent="0.15">
      <c r="E232" s="1" t="s">
        <v>152</v>
      </c>
      <c r="F232" s="86">
        <v>5</v>
      </c>
      <c r="I232" s="88">
        <v>1</v>
      </c>
      <c r="O232" s="31"/>
      <c r="Q232" s="31">
        <v>1.1200000047683716</v>
      </c>
      <c r="R232" s="40">
        <v>7.9499998092651367</v>
      </c>
      <c r="S232" s="31"/>
      <c r="T232" s="40"/>
      <c r="U232" s="31"/>
      <c r="V232" s="40"/>
      <c r="W232" s="31"/>
      <c r="X232" s="40"/>
      <c r="Y232" s="31"/>
      <c r="Z232" s="40"/>
      <c r="AA232" s="59">
        <v>-0.43999999761581421</v>
      </c>
      <c r="AB232" s="60">
        <v>12.430000305175781</v>
      </c>
      <c r="AC232" s="59">
        <v>1.2699999809265137</v>
      </c>
      <c r="AD232" s="60">
        <v>-12.819999694824219</v>
      </c>
      <c r="AE232" s="19" t="s">
        <v>93</v>
      </c>
      <c r="AF232" s="114"/>
      <c r="AG232" s="117"/>
      <c r="AH232" s="118"/>
      <c r="AI232" s="118"/>
      <c r="AJ232" s="118"/>
      <c r="AK232" s="113"/>
      <c r="AL232" s="118"/>
      <c r="AM232" s="118"/>
      <c r="AN232" s="117"/>
      <c r="AO232" s="118"/>
      <c r="AT232" s="118"/>
      <c r="AU232" s="118"/>
      <c r="AV232" s="118"/>
      <c r="AW232" s="118"/>
      <c r="AX232" s="118"/>
      <c r="AY232" s="117"/>
      <c r="AZ232" s="118"/>
      <c r="BI232" s="117"/>
      <c r="BJ232" s="118"/>
      <c r="BK232" s="118"/>
      <c r="BL232" s="118"/>
      <c r="BM232" s="118"/>
      <c r="BN232" s="118"/>
      <c r="BO232" s="118"/>
      <c r="BP232" s="119"/>
      <c r="BX232" s="117"/>
    </row>
    <row r="233" spans="2:157" x14ac:dyDescent="0.15">
      <c r="E233" s="1" t="s">
        <v>152</v>
      </c>
      <c r="F233" s="86">
        <v>6</v>
      </c>
      <c r="I233" s="88">
        <v>1</v>
      </c>
      <c r="O233" s="31"/>
      <c r="Q233" s="31">
        <v>3.3199999332427979</v>
      </c>
      <c r="R233" s="40">
        <v>-11.119999885559082</v>
      </c>
      <c r="S233" s="31"/>
      <c r="T233" s="40"/>
      <c r="U233" s="31"/>
      <c r="V233" s="40"/>
      <c r="W233" s="31"/>
      <c r="X233" s="40"/>
      <c r="Y233" s="31"/>
      <c r="Z233" s="40"/>
      <c r="AA233" s="59">
        <v>2.3900001049041748</v>
      </c>
      <c r="AB233" s="60">
        <v>-13.159999847412109</v>
      </c>
      <c r="AC233" s="59">
        <v>-0.77999997138977051</v>
      </c>
      <c r="AD233" s="60">
        <v>12.090000152587891</v>
      </c>
      <c r="AE233" s="19" t="s">
        <v>83</v>
      </c>
      <c r="AF233" s="114"/>
      <c r="AG233" s="117"/>
      <c r="AH233" s="118"/>
      <c r="AI233" s="118"/>
      <c r="AJ233" s="118"/>
      <c r="AK233" s="113"/>
      <c r="AL233" s="118"/>
      <c r="AM233" s="118"/>
      <c r="AN233" s="117"/>
      <c r="AO233" s="118"/>
      <c r="AT233" s="118"/>
      <c r="AU233" s="118"/>
      <c r="AV233" s="118"/>
      <c r="AW233" s="118"/>
      <c r="AX233" s="118"/>
      <c r="AY233" s="117"/>
      <c r="AZ233" s="118"/>
      <c r="BI233" s="117"/>
      <c r="BJ233" s="118"/>
      <c r="BK233" s="118"/>
      <c r="BL233" s="118"/>
      <c r="BM233" s="118"/>
      <c r="BN233" s="118"/>
      <c r="BO233" s="118"/>
      <c r="BP233" s="119"/>
      <c r="BX233" s="117"/>
    </row>
    <row r="234" spans="2:157" x14ac:dyDescent="0.15">
      <c r="E234" s="1" t="s">
        <v>152</v>
      </c>
      <c r="F234" s="86">
        <v>7</v>
      </c>
      <c r="I234" s="88">
        <v>1</v>
      </c>
      <c r="O234" s="31"/>
      <c r="Q234" s="31">
        <v>-2.880000114440918</v>
      </c>
      <c r="R234" s="40">
        <v>10.289999961853027</v>
      </c>
      <c r="S234" s="31"/>
      <c r="T234" s="40"/>
      <c r="U234" s="31"/>
      <c r="V234" s="40"/>
      <c r="W234" s="31"/>
      <c r="X234" s="40"/>
      <c r="Y234" s="31"/>
      <c r="Z234" s="40"/>
      <c r="AA234" s="59">
        <v>-4.8299999237060547</v>
      </c>
      <c r="AB234" s="60">
        <v>12.970000267028809</v>
      </c>
      <c r="AC234" s="59">
        <v>0.34000000357627869</v>
      </c>
      <c r="AD234" s="60">
        <v>-12.529999732971191</v>
      </c>
      <c r="AE234" s="19" t="s">
        <v>96</v>
      </c>
      <c r="AF234" s="114"/>
      <c r="AG234" s="117"/>
      <c r="AH234" s="118"/>
      <c r="AI234" s="118"/>
      <c r="AJ234" s="118"/>
      <c r="AK234" s="113"/>
      <c r="AL234" s="118"/>
      <c r="AM234" s="118"/>
      <c r="AN234" s="117"/>
      <c r="AO234" s="118"/>
      <c r="AT234" s="118"/>
      <c r="AU234" s="118"/>
      <c r="AV234" s="118"/>
      <c r="AW234" s="118"/>
      <c r="AX234" s="118"/>
      <c r="AY234" s="117"/>
      <c r="AZ234" s="118"/>
      <c r="BI234" s="117"/>
      <c r="BJ234" s="118"/>
      <c r="BK234" s="118"/>
      <c r="BL234" s="118"/>
      <c r="BM234" s="118"/>
      <c r="BN234" s="118"/>
      <c r="BO234" s="118"/>
      <c r="BP234" s="119"/>
      <c r="BX234" s="117"/>
    </row>
    <row r="235" spans="2:157" x14ac:dyDescent="0.15">
      <c r="E235" s="1" t="s">
        <v>152</v>
      </c>
      <c r="F235" s="86">
        <v>8</v>
      </c>
      <c r="I235" s="88">
        <v>1</v>
      </c>
      <c r="O235" s="31"/>
      <c r="Q235" s="31">
        <v>3.119999885559082</v>
      </c>
      <c r="R235" s="40">
        <v>-5.1700000762939453</v>
      </c>
      <c r="S235" s="31"/>
      <c r="T235" s="40"/>
      <c r="U235" s="31"/>
      <c r="V235" s="40"/>
      <c r="W235" s="31"/>
      <c r="X235" s="40"/>
      <c r="Y235" s="31"/>
      <c r="Z235" s="40"/>
      <c r="AA235" s="59">
        <v>5.5100002288818359</v>
      </c>
      <c r="AB235" s="60">
        <v>-11.989999771118164</v>
      </c>
      <c r="AC235" s="59">
        <v>-2.1500000953674316</v>
      </c>
      <c r="AD235" s="60">
        <v>12.239999771118164</v>
      </c>
      <c r="AE235" s="19" t="s">
        <v>83</v>
      </c>
      <c r="AF235" s="114"/>
      <c r="AG235" s="117"/>
      <c r="AH235" s="118"/>
      <c r="AI235" s="118"/>
      <c r="AJ235" s="118"/>
      <c r="AK235" s="113"/>
      <c r="AL235" s="118"/>
      <c r="AM235" s="118"/>
      <c r="AN235" s="117"/>
      <c r="AO235" s="118"/>
      <c r="AT235" s="118"/>
      <c r="AU235" s="118"/>
      <c r="AV235" s="118"/>
      <c r="AW235" s="118"/>
      <c r="AX235" s="118"/>
      <c r="AY235" s="117"/>
      <c r="AZ235" s="118"/>
      <c r="BI235" s="117"/>
      <c r="BJ235" s="118"/>
      <c r="BK235" s="118"/>
      <c r="BL235" s="118"/>
      <c r="BM235" s="118"/>
      <c r="BN235" s="118"/>
      <c r="BO235" s="118"/>
      <c r="BP235" s="119"/>
      <c r="BX235" s="117"/>
    </row>
    <row r="236" spans="2:157" x14ac:dyDescent="0.15">
      <c r="E236" s="1" t="s">
        <v>152</v>
      </c>
      <c r="F236" s="86">
        <v>9</v>
      </c>
      <c r="I236" s="88">
        <v>1</v>
      </c>
      <c r="O236" s="31"/>
      <c r="Q236" s="31">
        <v>-2</v>
      </c>
      <c r="R236" s="40">
        <v>10.380000114440918</v>
      </c>
      <c r="S236" s="31"/>
      <c r="T236" s="40"/>
      <c r="U236" s="31"/>
      <c r="V236" s="40"/>
      <c r="W236" s="31"/>
      <c r="X236" s="40"/>
      <c r="Y236" s="31"/>
      <c r="Z236" s="40"/>
      <c r="AA236" s="59">
        <v>-5.2699999809265137</v>
      </c>
      <c r="AB236" s="60">
        <v>13.020000457763672</v>
      </c>
      <c r="AC236" s="59">
        <v>2.7300000190734863</v>
      </c>
      <c r="AD236" s="60">
        <v>-13.359999656677246</v>
      </c>
      <c r="AE236" s="19" t="s">
        <v>80</v>
      </c>
      <c r="AF236" s="114"/>
      <c r="AG236" s="117"/>
      <c r="AH236" s="118"/>
      <c r="AI236" s="118"/>
      <c r="AJ236" s="118"/>
      <c r="AK236" s="113"/>
      <c r="AL236" s="118"/>
      <c r="AM236" s="118"/>
      <c r="AN236" s="117"/>
      <c r="AO236" s="118"/>
      <c r="AT236" s="118"/>
      <c r="AU236" s="118"/>
      <c r="AV236" s="118"/>
      <c r="AW236" s="118"/>
      <c r="AX236" s="118"/>
      <c r="AY236" s="117"/>
      <c r="AZ236" s="118"/>
      <c r="BI236" s="117"/>
      <c r="BJ236" s="118"/>
      <c r="BK236" s="118"/>
      <c r="BL236" s="118"/>
      <c r="BM236" s="118"/>
      <c r="BN236" s="118"/>
      <c r="BO236" s="118"/>
      <c r="BP236" s="119"/>
      <c r="BX236" s="117"/>
    </row>
    <row r="237" spans="2:157" x14ac:dyDescent="0.15">
      <c r="E237" s="1" t="s">
        <v>152</v>
      </c>
      <c r="F237" s="86">
        <v>10</v>
      </c>
      <c r="I237" s="88">
        <v>1</v>
      </c>
      <c r="O237" s="31"/>
      <c r="Q237" s="31">
        <v>-2.1500000953674316</v>
      </c>
      <c r="R237" s="40">
        <v>-11.510000228881836</v>
      </c>
      <c r="S237" s="31"/>
      <c r="T237" s="40"/>
      <c r="U237" s="31"/>
      <c r="V237" s="40"/>
      <c r="W237" s="31"/>
      <c r="X237" s="40"/>
      <c r="Y237" s="31"/>
      <c r="Z237" s="40"/>
      <c r="AA237" s="59">
        <v>-0.43999999761581421</v>
      </c>
      <c r="AB237" s="60">
        <v>-13.550000190734863</v>
      </c>
      <c r="AC237" s="59">
        <v>-3.559999942779541</v>
      </c>
      <c r="AD237" s="60">
        <v>12.920000076293945</v>
      </c>
      <c r="AE237" s="19" t="s">
        <v>95</v>
      </c>
      <c r="AF237" s="114"/>
      <c r="AG237" s="117"/>
      <c r="AH237" s="118"/>
      <c r="AI237" s="118"/>
      <c r="AJ237" s="118"/>
      <c r="AK237" s="113"/>
      <c r="AL237" s="118"/>
      <c r="AM237" s="118"/>
      <c r="AN237" s="117"/>
      <c r="AO237" s="118"/>
      <c r="AT237" s="118"/>
      <c r="AU237" s="118"/>
      <c r="AV237" s="118"/>
      <c r="AW237" s="118"/>
      <c r="AX237" s="118"/>
      <c r="AY237" s="117"/>
      <c r="AZ237" s="118"/>
      <c r="BI237" s="117"/>
      <c r="BJ237" s="118"/>
      <c r="BK237" s="118"/>
      <c r="BL237" s="118"/>
      <c r="BM237" s="118"/>
      <c r="BN237" s="118"/>
      <c r="BO237" s="118"/>
      <c r="BP237" s="119"/>
      <c r="BX237" s="117"/>
    </row>
    <row r="238" spans="2:157" x14ac:dyDescent="0.15">
      <c r="E238" s="1" t="s">
        <v>152</v>
      </c>
      <c r="F238" s="86">
        <v>11</v>
      </c>
      <c r="I238" s="88">
        <v>1</v>
      </c>
      <c r="O238" s="31"/>
      <c r="Q238" s="31">
        <v>-1.3700000047683716</v>
      </c>
      <c r="R238" s="40">
        <v>7.4600000381469727</v>
      </c>
      <c r="S238" s="31"/>
      <c r="T238" s="40"/>
      <c r="U238" s="31"/>
      <c r="V238" s="40"/>
      <c r="W238" s="31"/>
      <c r="X238" s="40"/>
      <c r="Y238" s="31"/>
      <c r="Z238" s="40"/>
      <c r="AA238" s="59">
        <v>-1.8999999761581421</v>
      </c>
      <c r="AB238" s="60">
        <v>11.899999618530273</v>
      </c>
      <c r="AC238" s="59">
        <v>-0.73000001907348633</v>
      </c>
      <c r="AD238" s="60">
        <v>-13.260000228881836</v>
      </c>
      <c r="AE238" s="19" t="s">
        <v>93</v>
      </c>
      <c r="AF238" s="114"/>
      <c r="AG238" s="117"/>
      <c r="AH238" s="118"/>
      <c r="AI238" s="118"/>
      <c r="AJ238" s="118"/>
      <c r="AK238" s="113"/>
      <c r="AL238" s="118"/>
      <c r="AM238" s="118"/>
      <c r="AN238" s="117"/>
      <c r="AO238" s="118"/>
      <c r="AT238" s="118"/>
      <c r="AU238" s="118"/>
      <c r="AV238" s="118"/>
      <c r="AW238" s="118"/>
      <c r="AX238" s="118"/>
      <c r="AY238" s="117"/>
      <c r="AZ238" s="118"/>
      <c r="BI238" s="117"/>
      <c r="BJ238" s="118"/>
      <c r="BK238" s="118"/>
      <c r="BL238" s="118"/>
      <c r="BM238" s="118"/>
      <c r="BN238" s="118"/>
      <c r="BO238" s="118"/>
      <c r="BP238" s="119"/>
      <c r="BX238" s="117"/>
    </row>
    <row r="239" spans="2:157" x14ac:dyDescent="0.15">
      <c r="E239" s="1" t="s">
        <v>152</v>
      </c>
      <c r="F239" s="86">
        <v>12</v>
      </c>
      <c r="I239" s="88">
        <v>1</v>
      </c>
      <c r="O239" s="31"/>
      <c r="Q239" s="31">
        <v>1.8500000238418579</v>
      </c>
      <c r="R239" s="40">
        <v>-10.140000343322754</v>
      </c>
      <c r="S239" s="31"/>
      <c r="T239" s="40"/>
      <c r="U239" s="31"/>
      <c r="V239" s="40"/>
      <c r="W239" s="31"/>
      <c r="X239" s="40"/>
      <c r="Y239" s="31"/>
      <c r="Z239" s="40"/>
      <c r="AA239" s="59">
        <v>1.4099999666213989</v>
      </c>
      <c r="AB239" s="60">
        <v>-12.630000114440918</v>
      </c>
      <c r="AC239" s="59">
        <v>-1.1699999570846558</v>
      </c>
      <c r="AD239" s="60">
        <v>13.119999885559082</v>
      </c>
      <c r="AE239" s="19" t="s">
        <v>88</v>
      </c>
      <c r="AF239" s="114"/>
      <c r="AG239" s="117"/>
      <c r="AH239" s="118"/>
      <c r="AI239" s="118"/>
      <c r="AJ239" s="118"/>
      <c r="AK239" s="113"/>
      <c r="AL239" s="118"/>
      <c r="AM239" s="118"/>
      <c r="AN239" s="117"/>
      <c r="AO239" s="118"/>
      <c r="AT239" s="118"/>
      <c r="AU239" s="118"/>
      <c r="AV239" s="118"/>
      <c r="AW239" s="118"/>
      <c r="AX239" s="118"/>
      <c r="AY239" s="117"/>
      <c r="AZ239" s="118"/>
      <c r="BI239" s="117"/>
      <c r="BJ239" s="118"/>
      <c r="BK239" s="118"/>
      <c r="BL239" s="118"/>
      <c r="BM239" s="118"/>
      <c r="BN239" s="118"/>
      <c r="BO239" s="118"/>
      <c r="BP239" s="119"/>
      <c r="BX239" s="117"/>
    </row>
    <row r="240" spans="2:157" x14ac:dyDescent="0.15">
      <c r="E240" s="1" t="s">
        <v>152</v>
      </c>
      <c r="F240" s="86">
        <v>13</v>
      </c>
      <c r="I240" s="88">
        <v>1</v>
      </c>
      <c r="O240" s="31"/>
      <c r="Q240" s="31">
        <v>-0.23999999463558197</v>
      </c>
      <c r="R240" s="40">
        <v>6.2399997711181641</v>
      </c>
      <c r="S240" s="31"/>
      <c r="T240" s="40"/>
      <c r="U240" s="31"/>
      <c r="V240" s="40"/>
      <c r="W240" s="31"/>
      <c r="X240" s="40"/>
      <c r="Y240" s="31"/>
      <c r="Z240" s="40"/>
      <c r="AA240" s="59">
        <v>-2.3399999141693115</v>
      </c>
      <c r="AB240" s="60">
        <v>12.340000152587891</v>
      </c>
      <c r="AC240" s="59">
        <v>0.15000000596046448</v>
      </c>
      <c r="AD240" s="60">
        <v>-12.920000076293945</v>
      </c>
      <c r="AE240" s="19" t="s">
        <v>80</v>
      </c>
      <c r="AF240" s="114"/>
      <c r="AG240" s="117"/>
      <c r="AH240" s="118"/>
      <c r="AI240" s="118"/>
      <c r="AJ240" s="118"/>
      <c r="AK240" s="113"/>
      <c r="AL240" s="118"/>
      <c r="AM240" s="118"/>
      <c r="AN240" s="117"/>
      <c r="AO240" s="118"/>
      <c r="AT240" s="118"/>
      <c r="AU240" s="118"/>
      <c r="AV240" s="118"/>
      <c r="AW240" s="118"/>
      <c r="AX240" s="118"/>
      <c r="AY240" s="117"/>
      <c r="AZ240" s="118"/>
      <c r="BI240" s="117"/>
      <c r="BJ240" s="118"/>
      <c r="BK240" s="118"/>
      <c r="BL240" s="118"/>
      <c r="BM240" s="118"/>
      <c r="BN240" s="118"/>
      <c r="BO240" s="118"/>
      <c r="BP240" s="119"/>
      <c r="BX240" s="117"/>
    </row>
    <row r="241" spans="1:157" x14ac:dyDescent="0.15">
      <c r="E241" s="1" t="s">
        <v>152</v>
      </c>
      <c r="F241" s="86">
        <v>14</v>
      </c>
      <c r="I241" s="86">
        <v>1</v>
      </c>
      <c r="J241" s="88">
        <v>1</v>
      </c>
      <c r="O241" s="31"/>
      <c r="Q241" s="31">
        <v>-2.3900001049041748</v>
      </c>
      <c r="R241" s="40">
        <v>-6.2399997711181641</v>
      </c>
      <c r="S241" s="31"/>
      <c r="T241" s="40"/>
      <c r="U241" s="31"/>
      <c r="V241" s="40"/>
      <c r="W241" s="31"/>
      <c r="X241" s="40" t="s">
        <v>90</v>
      </c>
      <c r="Y241" s="31">
        <v>1</v>
      </c>
      <c r="Z241" s="40"/>
      <c r="AA241" s="59">
        <v>-2.0499999523162842</v>
      </c>
      <c r="AB241" s="60">
        <v>-12.970000267028809</v>
      </c>
      <c r="AC241" s="59">
        <v>-0.20000000298023224</v>
      </c>
      <c r="AD241" s="60">
        <v>12.819999694824219</v>
      </c>
      <c r="AE241" s="19" t="s">
        <v>95</v>
      </c>
      <c r="AF241" s="114">
        <v>1</v>
      </c>
      <c r="AG241" s="117"/>
      <c r="AH241" s="118"/>
      <c r="AI241" s="118"/>
      <c r="AJ241" s="118"/>
      <c r="AK241" s="113"/>
      <c r="AL241" s="118"/>
      <c r="AM241" s="118"/>
      <c r="AN241" s="117"/>
      <c r="AO241" s="118"/>
      <c r="AT241" s="118"/>
      <c r="AU241" s="118"/>
      <c r="AV241" s="118"/>
      <c r="AW241" s="118"/>
      <c r="AX241" s="118"/>
      <c r="AY241" s="117"/>
      <c r="AZ241" s="118"/>
      <c r="BI241" s="117"/>
      <c r="BJ241" s="118"/>
      <c r="BK241" s="118"/>
      <c r="BL241" s="118"/>
      <c r="BM241" s="118"/>
      <c r="BN241" s="118"/>
      <c r="BO241" s="118"/>
      <c r="BP241" s="119"/>
      <c r="BX241" s="117"/>
    </row>
    <row r="242" spans="1:157" s="89" customFormat="1" x14ac:dyDescent="0.15">
      <c r="B242" s="30"/>
      <c r="C242" s="16"/>
      <c r="D242" s="13" t="s">
        <v>18</v>
      </c>
      <c r="E242" s="16">
        <v>50</v>
      </c>
      <c r="F242" s="90">
        <v>1</v>
      </c>
      <c r="G242" s="16">
        <v>1</v>
      </c>
      <c r="K242" s="16">
        <v>1</v>
      </c>
      <c r="M242" s="16"/>
      <c r="N242" s="89">
        <v>1</v>
      </c>
      <c r="O242" s="20" t="s">
        <v>87</v>
      </c>
      <c r="P242" s="16">
        <v>96</v>
      </c>
      <c r="Q242" s="32"/>
      <c r="R242" s="90"/>
      <c r="S242" s="32"/>
      <c r="T242" s="90"/>
      <c r="U242" s="32"/>
      <c r="V242" s="90"/>
      <c r="W242" s="32"/>
      <c r="X242" s="90"/>
      <c r="Y242" s="32"/>
      <c r="Z242" s="90"/>
      <c r="AA242" s="57">
        <v>0.62999999523162842</v>
      </c>
      <c r="AB242" s="58">
        <v>12.039999961853027</v>
      </c>
      <c r="AC242" s="57">
        <v>-3.75</v>
      </c>
      <c r="AD242" s="58">
        <v>-11.800000190734863</v>
      </c>
      <c r="AE242" s="16"/>
      <c r="AF242" s="139">
        <v>1</v>
      </c>
      <c r="AG242" s="117"/>
      <c r="AH242" s="118"/>
      <c r="AI242" s="118"/>
      <c r="AJ242" s="118"/>
      <c r="AK242" s="113"/>
      <c r="AL242" s="118"/>
      <c r="AM242" s="99"/>
      <c r="AN242" s="117"/>
      <c r="AO242" s="118"/>
      <c r="AP242" s="99"/>
      <c r="AQ242" s="99"/>
      <c r="AR242" s="99"/>
      <c r="AS242" s="99"/>
      <c r="AT242" s="118"/>
      <c r="AU242" s="118"/>
      <c r="AV242" s="118"/>
      <c r="AW242" s="118"/>
      <c r="AX242" s="99"/>
      <c r="AY242" s="117"/>
      <c r="AZ242" s="118"/>
      <c r="BA242" s="99"/>
      <c r="BB242" s="99"/>
      <c r="BC242" s="99"/>
      <c r="BD242" s="99"/>
      <c r="BE242" s="84"/>
      <c r="BF242" s="84"/>
      <c r="BI242" s="117"/>
      <c r="BJ242" s="118"/>
      <c r="BK242" s="118"/>
      <c r="BL242" s="118"/>
      <c r="BM242" s="118"/>
      <c r="BN242" s="118"/>
      <c r="BO242" s="118"/>
      <c r="BP242" s="121"/>
      <c r="BX242" s="94"/>
      <c r="CE242" s="95"/>
      <c r="CF242" s="95"/>
      <c r="CG242" s="95"/>
      <c r="CH242" s="95"/>
      <c r="CI242" s="95"/>
      <c r="CJ242" s="95"/>
      <c r="CK242" s="95"/>
      <c r="CL242" s="95"/>
      <c r="CM242" s="95"/>
      <c r="CN242" s="95"/>
      <c r="CO242" s="95"/>
      <c r="CP242" s="95"/>
      <c r="CQ242" s="95"/>
      <c r="EX242" s="88"/>
      <c r="EY242" s="88"/>
      <c r="FA242" s="88"/>
    </row>
    <row r="243" spans="1:157" x14ac:dyDescent="0.15">
      <c r="E243" s="1" t="s">
        <v>152</v>
      </c>
      <c r="F243" s="86">
        <v>2</v>
      </c>
      <c r="H243" s="88">
        <v>1</v>
      </c>
      <c r="O243" s="31"/>
      <c r="Q243" s="31">
        <v>-1.1699999570846558</v>
      </c>
      <c r="R243" s="40">
        <v>-3.8499999046325684</v>
      </c>
      <c r="S243" s="31"/>
      <c r="T243" s="40"/>
      <c r="U243" s="31"/>
      <c r="V243" s="40"/>
      <c r="W243" s="31"/>
      <c r="X243" s="40"/>
      <c r="Y243" s="31"/>
      <c r="Z243" s="40"/>
      <c r="AA243" s="59">
        <v>-2.5799999237060547</v>
      </c>
      <c r="AB243" s="60">
        <v>-11.560000419616699</v>
      </c>
      <c r="AC243" s="59">
        <v>0.28999999165534973</v>
      </c>
      <c r="AD243" s="60">
        <v>11.699999809265137</v>
      </c>
      <c r="AE243" s="19" t="s">
        <v>107</v>
      </c>
      <c r="AF243" s="114"/>
      <c r="AG243" s="117"/>
      <c r="AH243" s="118"/>
      <c r="AI243" s="118"/>
      <c r="AJ243" s="118"/>
      <c r="AK243" s="113"/>
      <c r="AL243" s="118"/>
      <c r="AM243" s="118"/>
      <c r="AN243" s="117"/>
      <c r="AO243" s="118"/>
      <c r="AT243" s="118"/>
      <c r="AU243" s="118"/>
      <c r="AV243" s="118"/>
      <c r="AW243" s="118"/>
      <c r="AX243" s="118"/>
      <c r="AY243" s="117"/>
      <c r="AZ243" s="118"/>
      <c r="BI243" s="117"/>
      <c r="BJ243" s="118"/>
      <c r="BK243" s="118"/>
      <c r="BL243" s="118"/>
      <c r="BM243" s="118"/>
      <c r="BN243" s="118"/>
      <c r="BO243" s="118"/>
      <c r="BP243" s="119"/>
      <c r="BX243" s="117"/>
    </row>
    <row r="244" spans="1:157" x14ac:dyDescent="0.15">
      <c r="E244" s="1" t="s">
        <v>152</v>
      </c>
      <c r="F244" s="86">
        <v>3</v>
      </c>
      <c r="I244" s="88">
        <v>1</v>
      </c>
      <c r="J244" s="88">
        <v>1</v>
      </c>
      <c r="O244" s="31"/>
      <c r="Q244" s="31">
        <v>-2.5399999618530273</v>
      </c>
      <c r="R244" s="40">
        <v>6.8299999237060547</v>
      </c>
      <c r="S244" s="31"/>
      <c r="T244" s="40"/>
      <c r="U244" s="31"/>
      <c r="V244" s="40"/>
      <c r="W244" s="31" t="s">
        <v>85</v>
      </c>
      <c r="X244" s="40"/>
      <c r="Y244" s="31">
        <v>1</v>
      </c>
      <c r="Z244" s="40"/>
      <c r="AA244" s="59">
        <v>-3.2699999809265137</v>
      </c>
      <c r="AB244" s="60">
        <v>11.600000381469727</v>
      </c>
      <c r="AC244" s="59">
        <v>-0.87999999523162842</v>
      </c>
      <c r="AD244" s="60">
        <v>-6.5300002098083496</v>
      </c>
      <c r="AE244" s="1" t="s">
        <v>78</v>
      </c>
      <c r="AG244" s="117"/>
      <c r="AH244" s="118"/>
      <c r="AI244" s="118"/>
      <c r="AJ244" s="118"/>
      <c r="AK244" s="113"/>
      <c r="AL244" s="118"/>
      <c r="AN244" s="117"/>
      <c r="AO244" s="118"/>
      <c r="AT244" s="118"/>
      <c r="AU244" s="118"/>
      <c r="AV244" s="118"/>
      <c r="AW244" s="118"/>
      <c r="AY244" s="117"/>
      <c r="AZ244" s="118"/>
      <c r="BI244" s="117"/>
      <c r="BJ244" s="118"/>
      <c r="BK244" s="118"/>
      <c r="BO244" s="118"/>
    </row>
    <row r="245" spans="1:157" x14ac:dyDescent="0.15">
      <c r="E245" s="1" t="s">
        <v>152</v>
      </c>
      <c r="O245" s="31"/>
      <c r="Q245" s="31"/>
      <c r="R245" s="40"/>
      <c r="S245" s="31">
        <v>2.440000057220459</v>
      </c>
      <c r="T245" s="40">
        <v>-5.75</v>
      </c>
      <c r="U245" s="31"/>
      <c r="V245" s="40"/>
      <c r="W245" s="31"/>
      <c r="X245" s="40"/>
      <c r="Y245" s="31"/>
      <c r="Z245" s="40"/>
      <c r="AG245" s="117"/>
      <c r="AH245" s="118"/>
      <c r="AI245" s="118"/>
      <c r="AJ245" s="118"/>
      <c r="AK245" s="113"/>
      <c r="AL245" s="118"/>
      <c r="AN245" s="117"/>
      <c r="AO245" s="118"/>
      <c r="AT245" s="118"/>
      <c r="AU245" s="118"/>
      <c r="AV245" s="118"/>
      <c r="AW245" s="118"/>
      <c r="AY245" s="117"/>
      <c r="AZ245" s="118"/>
      <c r="BI245" s="117"/>
      <c r="BJ245" s="118"/>
      <c r="BK245" s="118"/>
      <c r="BL245" s="118"/>
      <c r="BM245" s="118"/>
      <c r="BN245" s="118"/>
      <c r="BO245" s="118"/>
    </row>
    <row r="246" spans="1:157" s="89" customFormat="1" x14ac:dyDescent="0.15">
      <c r="B246" s="28"/>
      <c r="C246" s="24"/>
      <c r="D246" s="13" t="s">
        <v>25</v>
      </c>
      <c r="E246" s="16">
        <v>51</v>
      </c>
      <c r="F246" s="90">
        <v>1</v>
      </c>
      <c r="G246" s="16">
        <v>1</v>
      </c>
      <c r="J246" s="89">
        <v>1</v>
      </c>
      <c r="K246" s="16">
        <v>1</v>
      </c>
      <c r="M246" s="16">
        <v>1</v>
      </c>
      <c r="O246" s="32" t="s">
        <v>87</v>
      </c>
      <c r="P246" s="16">
        <v>120</v>
      </c>
      <c r="Q246" s="32"/>
      <c r="R246" s="90"/>
      <c r="S246" s="32"/>
      <c r="T246" s="90"/>
      <c r="U246" s="32"/>
      <c r="V246" s="90"/>
      <c r="W246" s="32" t="s">
        <v>57</v>
      </c>
      <c r="X246" s="90"/>
      <c r="Y246" s="32">
        <v>1</v>
      </c>
      <c r="Z246" s="90"/>
      <c r="AA246" s="57">
        <v>-0.77999997138977051</v>
      </c>
      <c r="AB246" s="58">
        <v>11.989999771118164</v>
      </c>
      <c r="AC246" s="57">
        <v>3.4100000858306885</v>
      </c>
      <c r="AD246" s="58">
        <v>-12.680000305175781</v>
      </c>
      <c r="AE246" s="20"/>
      <c r="AF246" s="114">
        <v>1</v>
      </c>
      <c r="AG246" s="117"/>
      <c r="AH246" s="124"/>
      <c r="AI246" s="124"/>
      <c r="AJ246" s="124"/>
      <c r="AK246" s="113"/>
      <c r="AL246" s="118"/>
      <c r="AM246" s="118"/>
      <c r="AN246" s="117"/>
      <c r="AO246" s="118"/>
      <c r="AP246" s="99"/>
      <c r="AQ246" s="99"/>
      <c r="AR246" s="99"/>
      <c r="AS246" s="99"/>
      <c r="AT246" s="118"/>
      <c r="AU246" s="118"/>
      <c r="AV246" s="118"/>
      <c r="AW246" s="118"/>
      <c r="AX246" s="118"/>
      <c r="AY246" s="117"/>
      <c r="AZ246" s="118"/>
      <c r="BA246" s="99"/>
      <c r="BB246" s="99"/>
      <c r="BC246" s="99"/>
      <c r="BD246" s="99"/>
      <c r="BE246" s="84"/>
      <c r="BF246" s="84"/>
      <c r="BI246" s="117"/>
      <c r="BJ246" s="118"/>
      <c r="BK246" s="118"/>
      <c r="BL246" s="118"/>
      <c r="BM246" s="118"/>
      <c r="BN246" s="118"/>
      <c r="BO246" s="118"/>
      <c r="BP246" s="122"/>
      <c r="BX246" s="120"/>
      <c r="CE246" s="95"/>
      <c r="CF246" s="95"/>
      <c r="CG246" s="95"/>
      <c r="CH246" s="95"/>
      <c r="CI246" s="95"/>
      <c r="CJ246" s="95"/>
      <c r="CK246" s="95"/>
      <c r="CL246" s="95"/>
      <c r="CM246" s="95"/>
      <c r="CN246" s="95"/>
      <c r="CO246" s="95"/>
      <c r="CP246" s="95"/>
      <c r="CQ246" s="95"/>
      <c r="EX246" s="88"/>
      <c r="EY246" s="88"/>
      <c r="FA246" s="88"/>
    </row>
    <row r="247" spans="1:157" s="85" customFormat="1" ht="14.25" thickBot="1" x14ac:dyDescent="0.2">
      <c r="B247" s="27"/>
      <c r="C247" s="23"/>
      <c r="D247" s="9"/>
      <c r="E247" s="3" t="s">
        <v>152</v>
      </c>
      <c r="G247" s="3"/>
      <c r="K247" s="3"/>
      <c r="M247" s="3"/>
      <c r="O247" s="37"/>
      <c r="P247" s="3"/>
      <c r="Q247" s="37">
        <v>0.10000000149011612</v>
      </c>
      <c r="R247" s="50">
        <v>-6.2399997711181641</v>
      </c>
      <c r="S247" s="37"/>
      <c r="T247" s="50"/>
      <c r="U247" s="37"/>
      <c r="V247" s="50"/>
      <c r="W247" s="37"/>
      <c r="X247" s="50"/>
      <c r="Y247" s="37"/>
      <c r="Z247" s="50"/>
      <c r="AA247" s="61"/>
      <c r="AB247" s="62"/>
      <c r="AC247" s="61"/>
      <c r="AD247" s="62"/>
      <c r="AE247" s="3"/>
      <c r="AF247" s="112"/>
      <c r="AG247" s="117"/>
      <c r="AH247" s="118"/>
      <c r="AI247" s="118"/>
      <c r="AJ247" s="118"/>
      <c r="AK247" s="113"/>
      <c r="AL247" s="118"/>
      <c r="AM247" s="99"/>
      <c r="AN247" s="117"/>
      <c r="AO247" s="118"/>
      <c r="AP247" s="99"/>
      <c r="AQ247" s="99"/>
      <c r="AR247" s="99"/>
      <c r="AS247" s="99"/>
      <c r="AT247" s="118"/>
      <c r="AU247" s="118"/>
      <c r="AV247" s="118"/>
      <c r="AW247" s="118"/>
      <c r="AX247" s="99"/>
      <c r="AY247" s="117"/>
      <c r="AZ247" s="118"/>
      <c r="BA247" s="99"/>
      <c r="BB247" s="99"/>
      <c r="BC247" s="99"/>
      <c r="BD247" s="99"/>
      <c r="BE247" s="84"/>
      <c r="BF247" s="84"/>
      <c r="BI247" s="117"/>
      <c r="BJ247" s="118"/>
      <c r="BK247" s="118"/>
      <c r="BL247" s="118"/>
      <c r="BM247" s="118"/>
      <c r="BN247" s="118"/>
      <c r="BO247" s="118"/>
      <c r="BP247" s="126"/>
      <c r="BX247" s="98"/>
      <c r="CE247" s="102"/>
      <c r="CF247" s="102"/>
      <c r="CG247" s="102"/>
      <c r="CH247" s="102"/>
      <c r="CI247" s="102"/>
      <c r="CJ247" s="102"/>
      <c r="CK247" s="102"/>
      <c r="CL247" s="102"/>
      <c r="CM247" s="102"/>
      <c r="CN247" s="102"/>
      <c r="CO247" s="102"/>
      <c r="CP247" s="102"/>
      <c r="CQ247" s="102"/>
      <c r="EX247" s="88"/>
      <c r="EY247" s="88"/>
      <c r="FA247" s="88"/>
    </row>
    <row r="248" spans="1:157" x14ac:dyDescent="0.15">
      <c r="A248" s="11">
        <v>0.20537037037037034</v>
      </c>
      <c r="B248" s="26" t="s">
        <v>34</v>
      </c>
      <c r="C248" s="22" t="s">
        <v>11</v>
      </c>
      <c r="D248" s="12" t="s">
        <v>11</v>
      </c>
      <c r="E248" s="1">
        <v>52</v>
      </c>
      <c r="F248" s="88">
        <v>1</v>
      </c>
      <c r="G248" s="1">
        <v>1</v>
      </c>
      <c r="L248" s="88">
        <v>1</v>
      </c>
      <c r="N248" s="88">
        <v>1</v>
      </c>
      <c r="O248" s="19" t="s">
        <v>85</v>
      </c>
      <c r="P248" s="1">
        <v>103</v>
      </c>
      <c r="AA248" s="59">
        <v>0.82999998331069946</v>
      </c>
      <c r="AB248" s="60">
        <v>12.090000152587891</v>
      </c>
      <c r="AC248" s="59">
        <v>-3.7999999523162842</v>
      </c>
      <c r="AD248" s="60">
        <v>-13.210000038146973</v>
      </c>
      <c r="AG248" s="117"/>
      <c r="AH248" s="118"/>
      <c r="AI248" s="118"/>
      <c r="AJ248" s="118"/>
      <c r="AK248" s="113"/>
      <c r="AL248" s="118"/>
      <c r="AN248" s="117"/>
      <c r="AO248" s="118"/>
      <c r="AT248" s="118"/>
      <c r="AU248" s="118"/>
      <c r="AV248" s="118"/>
      <c r="AW248" s="118"/>
      <c r="AY248" s="117"/>
      <c r="AZ248" s="118"/>
      <c r="BI248" s="117"/>
      <c r="BJ248" s="118"/>
      <c r="BK248" s="118"/>
      <c r="BL248" s="118"/>
      <c r="BM248" s="118"/>
      <c r="BN248" s="118"/>
      <c r="BO248" s="118"/>
    </row>
    <row r="249" spans="1:157" x14ac:dyDescent="0.15">
      <c r="E249" s="1" t="s">
        <v>152</v>
      </c>
      <c r="F249" s="88">
        <v>2</v>
      </c>
      <c r="H249" s="88">
        <v>1</v>
      </c>
      <c r="O249" s="31"/>
      <c r="Q249" s="31">
        <v>-2.880000114440918</v>
      </c>
      <c r="R249" s="40">
        <v>-4.8299999237060547</v>
      </c>
      <c r="S249" s="31"/>
      <c r="T249" s="40"/>
      <c r="U249" s="31"/>
      <c r="V249" s="40"/>
      <c r="W249" s="31"/>
      <c r="X249" s="40"/>
      <c r="Y249" s="31"/>
      <c r="Z249" s="40"/>
      <c r="AA249" s="59">
        <v>-4.0999999046325684</v>
      </c>
      <c r="AB249" s="60">
        <v>-11.899999618530273</v>
      </c>
      <c r="AC249" s="59">
        <v>0.38999998569488525</v>
      </c>
      <c r="AD249" s="60">
        <v>11.510000228881836</v>
      </c>
      <c r="AE249" s="19" t="s">
        <v>95</v>
      </c>
      <c r="AF249" s="138">
        <v>1</v>
      </c>
      <c r="AG249" s="117"/>
      <c r="AH249" s="118"/>
      <c r="AI249" s="118"/>
      <c r="AJ249" s="118"/>
      <c r="AK249" s="113"/>
      <c r="AL249" s="118"/>
      <c r="AM249" s="118"/>
      <c r="AN249" s="117"/>
      <c r="AO249" s="118"/>
      <c r="AT249" s="118"/>
      <c r="AU249" s="118"/>
      <c r="AV249" s="118"/>
      <c r="AW249" s="118"/>
      <c r="AX249" s="118"/>
      <c r="AY249" s="117"/>
      <c r="AZ249" s="118"/>
      <c r="BI249" s="117"/>
      <c r="BJ249" s="118"/>
      <c r="BK249" s="118"/>
      <c r="BL249" s="118"/>
      <c r="BM249" s="118"/>
      <c r="BN249" s="118"/>
      <c r="BO249" s="118"/>
      <c r="BP249" s="119"/>
      <c r="BX249" s="117"/>
    </row>
    <row r="250" spans="1:157" x14ac:dyDescent="0.15">
      <c r="E250" s="1" t="s">
        <v>152</v>
      </c>
      <c r="F250" s="88">
        <v>3</v>
      </c>
      <c r="I250" s="88">
        <v>1</v>
      </c>
      <c r="O250" s="31"/>
      <c r="Q250" s="31">
        <v>1.9500000476837158</v>
      </c>
      <c r="R250" s="40">
        <v>8.4799995422363281</v>
      </c>
      <c r="S250" s="31"/>
      <c r="T250" s="40"/>
      <c r="U250" s="31"/>
      <c r="V250" s="40"/>
      <c r="W250" s="31"/>
      <c r="X250" s="40"/>
      <c r="Y250" s="31"/>
      <c r="Z250" s="40"/>
      <c r="AA250" s="59">
        <v>1.8999999761581421</v>
      </c>
      <c r="AB250" s="60">
        <v>10.869999885559082</v>
      </c>
      <c r="AC250" s="59">
        <v>-2.3900001049041748</v>
      </c>
      <c r="AD250" s="60">
        <v>-11.899999618530273</v>
      </c>
      <c r="AE250" s="19" t="s">
        <v>95</v>
      </c>
      <c r="AF250" s="114"/>
      <c r="AG250" s="117"/>
      <c r="AH250" s="118"/>
      <c r="AI250" s="118"/>
      <c r="AJ250" s="118"/>
      <c r="AK250" s="113"/>
      <c r="AL250" s="118"/>
      <c r="AM250" s="118"/>
      <c r="AN250" s="117"/>
      <c r="AO250" s="118"/>
      <c r="AT250" s="118"/>
      <c r="AU250" s="118"/>
      <c r="AV250" s="118"/>
      <c r="AW250" s="118"/>
      <c r="AX250" s="118"/>
      <c r="AY250" s="117"/>
      <c r="AZ250" s="118"/>
      <c r="BI250" s="117"/>
      <c r="BJ250" s="118"/>
      <c r="BK250" s="118"/>
      <c r="BL250" s="118"/>
      <c r="BM250" s="118"/>
      <c r="BN250" s="118"/>
      <c r="BO250" s="118"/>
      <c r="BP250" s="119"/>
      <c r="BX250" s="117"/>
    </row>
    <row r="251" spans="1:157" x14ac:dyDescent="0.15">
      <c r="E251" s="1" t="s">
        <v>152</v>
      </c>
      <c r="F251" s="88">
        <v>4</v>
      </c>
      <c r="I251" s="88">
        <v>1</v>
      </c>
      <c r="J251" s="88">
        <v>1</v>
      </c>
      <c r="O251" s="31"/>
      <c r="Q251" s="31">
        <v>1.6100000143051147</v>
      </c>
      <c r="R251" s="40">
        <v>-11.020000457763672</v>
      </c>
      <c r="S251" s="31"/>
      <c r="T251" s="40"/>
      <c r="U251" s="31"/>
      <c r="V251" s="40"/>
      <c r="W251" s="31" t="s">
        <v>85</v>
      </c>
      <c r="X251" s="40"/>
      <c r="Y251" s="31">
        <v>1</v>
      </c>
      <c r="Z251" s="40"/>
      <c r="AA251" s="59">
        <v>0.68000000715255737</v>
      </c>
      <c r="AB251" s="60">
        <v>-12.340000152587891</v>
      </c>
      <c r="AC251" s="59">
        <v>0.98000001907348633</v>
      </c>
      <c r="AD251" s="60">
        <v>6.679999828338623</v>
      </c>
      <c r="AE251" s="19" t="s">
        <v>84</v>
      </c>
      <c r="AF251" s="114"/>
      <c r="AG251" s="117"/>
      <c r="AH251" s="118"/>
      <c r="AI251" s="118"/>
      <c r="AJ251" s="118"/>
      <c r="AK251" s="113"/>
      <c r="AL251" s="118"/>
      <c r="AM251" s="118"/>
      <c r="AN251" s="117"/>
      <c r="AO251" s="118"/>
      <c r="AT251" s="118"/>
      <c r="AU251" s="118"/>
      <c r="AV251" s="118"/>
      <c r="AW251" s="118"/>
      <c r="AX251" s="118"/>
      <c r="AY251" s="117"/>
      <c r="AZ251" s="118"/>
      <c r="BI251" s="117"/>
      <c r="BJ251" s="118"/>
      <c r="BK251" s="118"/>
      <c r="BO251" s="118"/>
      <c r="BP251" s="119"/>
      <c r="BX251" s="117"/>
    </row>
    <row r="252" spans="1:157" x14ac:dyDescent="0.15">
      <c r="E252" s="1" t="s">
        <v>152</v>
      </c>
      <c r="O252" s="31"/>
      <c r="Q252" s="31"/>
      <c r="R252" s="40"/>
      <c r="S252" s="31">
        <v>3.0699999332427979</v>
      </c>
      <c r="T252" s="40">
        <v>9.6000003814697266</v>
      </c>
      <c r="U252" s="31"/>
      <c r="V252" s="40"/>
      <c r="W252" s="31"/>
      <c r="X252" s="40"/>
      <c r="Y252" s="31"/>
      <c r="Z252" s="40"/>
      <c r="AG252" s="117"/>
      <c r="AH252" s="118"/>
      <c r="AI252" s="118"/>
      <c r="AJ252" s="118"/>
      <c r="AK252" s="113"/>
      <c r="AL252" s="118"/>
      <c r="AN252" s="117"/>
      <c r="AO252" s="118"/>
      <c r="AT252" s="118"/>
      <c r="AU252" s="118"/>
      <c r="AV252" s="118"/>
      <c r="AW252" s="118"/>
      <c r="AY252" s="117"/>
      <c r="AZ252" s="118"/>
      <c r="BI252" s="117"/>
      <c r="BJ252" s="118"/>
      <c r="BK252" s="118"/>
      <c r="BL252" s="118"/>
      <c r="BM252" s="118"/>
      <c r="BN252" s="118"/>
      <c r="BO252" s="118"/>
    </row>
    <row r="253" spans="1:157" s="89" customFormat="1" x14ac:dyDescent="0.15">
      <c r="B253" s="30"/>
      <c r="C253" s="16"/>
      <c r="D253" s="13" t="s">
        <v>18</v>
      </c>
      <c r="E253" s="16">
        <v>54</v>
      </c>
      <c r="F253" s="89">
        <v>1</v>
      </c>
      <c r="G253" s="16">
        <v>1</v>
      </c>
      <c r="K253" s="16"/>
      <c r="L253" s="89">
        <v>1</v>
      </c>
      <c r="M253" s="16">
        <v>1</v>
      </c>
      <c r="O253" s="20" t="s">
        <v>87</v>
      </c>
      <c r="P253" s="16"/>
      <c r="Q253" s="32"/>
      <c r="R253" s="90"/>
      <c r="S253" s="32"/>
      <c r="T253" s="90"/>
      <c r="U253" s="32"/>
      <c r="V253" s="90"/>
      <c r="W253" s="32"/>
      <c r="X253" s="90"/>
      <c r="Y253" s="32"/>
      <c r="Z253" s="90"/>
      <c r="AA253" s="57">
        <v>0.93000000715255737</v>
      </c>
      <c r="AB253" s="58">
        <v>12.090000152587891</v>
      </c>
      <c r="AC253" s="57">
        <v>-3.7100000381469727</v>
      </c>
      <c r="AD253" s="58">
        <v>-13.260000228881836</v>
      </c>
      <c r="AE253" s="16"/>
      <c r="AF253" s="114">
        <v>1</v>
      </c>
      <c r="AG253" s="117"/>
      <c r="AH253" s="118"/>
      <c r="AI253" s="118"/>
      <c r="AJ253" s="118"/>
      <c r="AK253" s="113"/>
      <c r="AL253" s="118"/>
      <c r="AM253" s="99"/>
      <c r="AN253" s="117"/>
      <c r="AO253" s="118"/>
      <c r="AP253" s="99"/>
      <c r="AQ253" s="99"/>
      <c r="AR253" s="99"/>
      <c r="AS253" s="99"/>
      <c r="AT253" s="118"/>
      <c r="AU253" s="118"/>
      <c r="AV253" s="118"/>
      <c r="AW253" s="118"/>
      <c r="AX253" s="99"/>
      <c r="AY253" s="117"/>
      <c r="AZ253" s="118"/>
      <c r="BA253" s="99"/>
      <c r="BB253" s="99"/>
      <c r="BC253" s="99"/>
      <c r="BD253" s="99"/>
      <c r="BE253" s="84"/>
      <c r="BF253" s="84"/>
      <c r="BI253" s="117"/>
      <c r="BJ253" s="118"/>
      <c r="BK253" s="118"/>
      <c r="BL253" s="118"/>
      <c r="BM253" s="118"/>
      <c r="BN253" s="118"/>
      <c r="BO253" s="118"/>
      <c r="BP253" s="121"/>
      <c r="BX253" s="94"/>
      <c r="CE253" s="95"/>
      <c r="CF253" s="95"/>
      <c r="CG253" s="95"/>
      <c r="CH253" s="95"/>
      <c r="CI253" s="95"/>
      <c r="CJ253" s="95"/>
      <c r="CK253" s="95"/>
      <c r="CL253" s="95"/>
      <c r="CM253" s="95"/>
      <c r="CN253" s="95"/>
      <c r="CO253" s="95"/>
      <c r="CP253" s="95"/>
      <c r="CQ253" s="95"/>
      <c r="EX253" s="88"/>
      <c r="EY253" s="88"/>
      <c r="FA253" s="88"/>
    </row>
    <row r="254" spans="1:157" x14ac:dyDescent="0.15">
      <c r="E254" s="1" t="s">
        <v>152</v>
      </c>
      <c r="F254" s="88">
        <v>2</v>
      </c>
      <c r="H254" s="88">
        <v>1</v>
      </c>
      <c r="J254" s="88">
        <v>1</v>
      </c>
      <c r="O254" s="31"/>
      <c r="P254" s="1">
        <v>117</v>
      </c>
      <c r="Q254" s="31">
        <v>-1.0700000524520874</v>
      </c>
      <c r="R254" s="40">
        <v>-4.9200000762939453</v>
      </c>
      <c r="S254" s="31"/>
      <c r="T254" s="40"/>
      <c r="U254" s="31"/>
      <c r="V254" s="40"/>
      <c r="W254" s="31"/>
      <c r="X254" s="40" t="s">
        <v>139</v>
      </c>
      <c r="Y254" s="31"/>
      <c r="Z254" s="40">
        <v>1</v>
      </c>
      <c r="AA254" s="59">
        <v>-2.440000057220459</v>
      </c>
      <c r="AB254" s="60">
        <v>-12.819999694824219</v>
      </c>
      <c r="AC254" s="59">
        <v>5.000000074505806E-2</v>
      </c>
      <c r="AD254" s="60">
        <v>11.020000457763672</v>
      </c>
      <c r="AE254" s="19" t="s">
        <v>88</v>
      </c>
      <c r="AF254" s="114"/>
      <c r="AG254" s="117"/>
      <c r="AH254" s="118"/>
      <c r="AI254" s="118"/>
      <c r="AJ254" s="118"/>
      <c r="AK254" s="113"/>
      <c r="AL254" s="118"/>
      <c r="AM254" s="118"/>
      <c r="AN254" s="117"/>
      <c r="AO254" s="118"/>
      <c r="AT254" s="118"/>
      <c r="AU254" s="118"/>
      <c r="AV254" s="118"/>
      <c r="AW254" s="118"/>
      <c r="AX254" s="118"/>
      <c r="AY254" s="117"/>
      <c r="AZ254" s="118"/>
      <c r="BI254" s="142"/>
      <c r="BJ254" s="148"/>
      <c r="BK254" s="148"/>
      <c r="BL254" s="148"/>
      <c r="BM254" s="148"/>
      <c r="BN254" s="148"/>
      <c r="BO254" s="148"/>
      <c r="BP254" s="119"/>
      <c r="BX254" s="117"/>
    </row>
    <row r="255" spans="1:157" x14ac:dyDescent="0.15">
      <c r="E255" s="1" t="s">
        <v>152</v>
      </c>
      <c r="O255" s="31"/>
      <c r="Q255" s="31"/>
      <c r="R255" s="40"/>
      <c r="S255" s="31"/>
      <c r="T255" s="40"/>
      <c r="U255" s="31">
        <v>-5.000000074505806E-2</v>
      </c>
      <c r="V255" s="40">
        <v>6.2399997711181641</v>
      </c>
      <c r="W255" s="31"/>
      <c r="X255" s="40"/>
      <c r="Y255" s="31"/>
      <c r="Z255" s="40"/>
      <c r="AA255" s="71"/>
      <c r="AB255" s="72"/>
      <c r="AC255" s="71"/>
      <c r="AD255" s="72"/>
      <c r="AE255" s="19" t="s">
        <v>93</v>
      </c>
      <c r="AF255" s="114"/>
      <c r="AG255" s="117"/>
      <c r="AH255" s="118"/>
      <c r="AI255" s="118"/>
      <c r="AJ255" s="118"/>
      <c r="AK255" s="113"/>
      <c r="AL255" s="118"/>
      <c r="AM255" s="118"/>
      <c r="AN255" s="117"/>
      <c r="AO255" s="118"/>
      <c r="AT255" s="118"/>
      <c r="AU255" s="118"/>
      <c r="AV255" s="118"/>
      <c r="AW255" s="118"/>
      <c r="AX255" s="118"/>
      <c r="AY255" s="117"/>
      <c r="AZ255" s="118"/>
      <c r="BI255" s="117"/>
      <c r="BJ255" s="118"/>
      <c r="BK255" s="118"/>
      <c r="BL255" s="118"/>
      <c r="BM255" s="118"/>
      <c r="BN255" s="118"/>
      <c r="BO255" s="118"/>
      <c r="BP255" s="119"/>
      <c r="BX255" s="117"/>
    </row>
    <row r="256" spans="1:157" s="89" customFormat="1" x14ac:dyDescent="0.15">
      <c r="B256" s="30"/>
      <c r="C256" s="16"/>
      <c r="D256" s="13" t="s">
        <v>25</v>
      </c>
      <c r="E256" s="16">
        <v>55</v>
      </c>
      <c r="F256" s="89">
        <v>1</v>
      </c>
      <c r="G256" s="16">
        <v>1</v>
      </c>
      <c r="K256" s="16"/>
      <c r="L256" s="89">
        <v>1</v>
      </c>
      <c r="M256" s="16"/>
      <c r="N256" s="89">
        <v>1</v>
      </c>
      <c r="O256" s="20" t="s">
        <v>91</v>
      </c>
      <c r="P256" s="16">
        <v>92</v>
      </c>
      <c r="Q256" s="32"/>
      <c r="R256" s="90"/>
      <c r="S256" s="32"/>
      <c r="T256" s="90"/>
      <c r="U256" s="32"/>
      <c r="V256" s="90"/>
      <c r="W256" s="32"/>
      <c r="X256" s="90"/>
      <c r="Y256" s="32"/>
      <c r="Z256" s="90"/>
      <c r="AA256" s="57">
        <v>-0.73000001907348633</v>
      </c>
      <c r="AB256" s="58">
        <v>12.039999961853027</v>
      </c>
      <c r="AC256" s="57">
        <v>3.559999942779541</v>
      </c>
      <c r="AD256" s="58">
        <v>-11.949999809265137</v>
      </c>
      <c r="AE256" s="16"/>
      <c r="AF256" s="112"/>
      <c r="AG256" s="117"/>
      <c r="AH256" s="118"/>
      <c r="AI256" s="118"/>
      <c r="AJ256" s="118"/>
      <c r="AK256" s="113"/>
      <c r="AL256" s="118"/>
      <c r="AM256" s="99"/>
      <c r="AN256" s="117"/>
      <c r="AO256" s="118"/>
      <c r="AP256" s="99"/>
      <c r="AQ256" s="99"/>
      <c r="AR256" s="99"/>
      <c r="AS256" s="99"/>
      <c r="AT256" s="118"/>
      <c r="AU256" s="118"/>
      <c r="AV256" s="118"/>
      <c r="AW256" s="118"/>
      <c r="AX256" s="99"/>
      <c r="AY256" s="117"/>
      <c r="AZ256" s="118"/>
      <c r="BA256" s="99"/>
      <c r="BB256" s="99"/>
      <c r="BC256" s="99"/>
      <c r="BD256" s="99"/>
      <c r="BE256" s="84"/>
      <c r="BF256" s="84"/>
      <c r="BI256" s="117"/>
      <c r="BJ256" s="118"/>
      <c r="BK256" s="118"/>
      <c r="BL256" s="118"/>
      <c r="BM256" s="118"/>
      <c r="BN256" s="118"/>
      <c r="BO256" s="118"/>
      <c r="BP256" s="121"/>
      <c r="BX256" s="94"/>
      <c r="CE256" s="95"/>
      <c r="CF256" s="95"/>
      <c r="CG256" s="95"/>
      <c r="CH256" s="95"/>
      <c r="CI256" s="95"/>
      <c r="CJ256" s="95"/>
      <c r="CK256" s="95"/>
      <c r="CL256" s="95"/>
      <c r="CM256" s="95"/>
      <c r="CN256" s="95"/>
      <c r="CO256" s="95"/>
      <c r="CP256" s="95"/>
      <c r="CQ256" s="95"/>
      <c r="EX256" s="88"/>
      <c r="EY256" s="88"/>
      <c r="FA256" s="88"/>
    </row>
    <row r="257" spans="1:157" x14ac:dyDescent="0.15">
      <c r="E257" s="1" t="s">
        <v>152</v>
      </c>
      <c r="F257" s="86">
        <v>2</v>
      </c>
      <c r="H257" s="88">
        <v>1</v>
      </c>
      <c r="O257" s="31"/>
      <c r="Q257" s="31">
        <v>1.7999999523162842</v>
      </c>
      <c r="R257" s="40">
        <v>-5.559999942779541</v>
      </c>
      <c r="S257" s="31"/>
      <c r="T257" s="40"/>
      <c r="U257" s="31"/>
      <c r="V257" s="40"/>
      <c r="W257" s="31"/>
      <c r="X257" s="40"/>
      <c r="Y257" s="31"/>
      <c r="Z257" s="40"/>
      <c r="AA257" s="59">
        <v>2.440000057220459</v>
      </c>
      <c r="AB257" s="60">
        <v>-11.850000381469727</v>
      </c>
      <c r="AC257" s="59">
        <v>-0.98000001907348633</v>
      </c>
      <c r="AD257" s="60">
        <v>11.460000038146973</v>
      </c>
      <c r="AE257" s="19" t="s">
        <v>88</v>
      </c>
      <c r="AF257" s="114"/>
      <c r="AG257" s="117"/>
      <c r="AH257" s="118"/>
      <c r="AI257" s="118"/>
      <c r="AJ257" s="118"/>
      <c r="AK257" s="113"/>
      <c r="AL257" s="118"/>
      <c r="AM257" s="118"/>
      <c r="AN257" s="117"/>
      <c r="AO257" s="118"/>
      <c r="AT257" s="118"/>
      <c r="AU257" s="118"/>
      <c r="AV257" s="118"/>
      <c r="AW257" s="118"/>
      <c r="AX257" s="118"/>
      <c r="AY257" s="117"/>
      <c r="AZ257" s="118"/>
      <c r="BI257" s="117"/>
      <c r="BJ257" s="118"/>
      <c r="BK257" s="118"/>
      <c r="BL257" s="118"/>
      <c r="BM257" s="118"/>
      <c r="BN257" s="118"/>
      <c r="BO257" s="118"/>
      <c r="BP257" s="119"/>
      <c r="BX257" s="117"/>
    </row>
    <row r="258" spans="1:157" x14ac:dyDescent="0.15">
      <c r="E258" s="1" t="s">
        <v>152</v>
      </c>
      <c r="F258" s="88">
        <v>3</v>
      </c>
      <c r="I258" s="88">
        <v>1</v>
      </c>
      <c r="O258" s="31"/>
      <c r="Q258" s="31">
        <v>1.559999942779541</v>
      </c>
      <c r="R258" s="40">
        <v>7.5100002288818359</v>
      </c>
      <c r="S258" s="31"/>
      <c r="T258" s="40"/>
      <c r="U258" s="31"/>
      <c r="V258" s="40"/>
      <c r="W258" s="31"/>
      <c r="X258" s="40"/>
      <c r="Y258" s="31"/>
      <c r="Z258" s="40"/>
      <c r="AA258" s="59">
        <v>0.20000000298023224</v>
      </c>
      <c r="AB258" s="60">
        <v>11.989999771118164</v>
      </c>
      <c r="AC258" s="59">
        <v>0.34000000357627869</v>
      </c>
      <c r="AD258" s="60">
        <v>-12.140000343322754</v>
      </c>
      <c r="AE258" s="19" t="s">
        <v>95</v>
      </c>
      <c r="AF258" s="114"/>
      <c r="AG258" s="117"/>
      <c r="AH258" s="118"/>
      <c r="AI258" s="118"/>
      <c r="AJ258" s="118"/>
      <c r="AK258" s="113"/>
      <c r="AL258" s="118"/>
      <c r="AM258" s="118"/>
      <c r="AN258" s="117"/>
      <c r="AO258" s="118"/>
      <c r="AT258" s="118"/>
      <c r="AU258" s="118"/>
      <c r="AV258" s="118"/>
      <c r="AW258" s="118"/>
      <c r="AX258" s="118"/>
      <c r="AY258" s="117"/>
      <c r="AZ258" s="118"/>
      <c r="BI258" s="117"/>
      <c r="BJ258" s="118"/>
      <c r="BK258" s="118"/>
      <c r="BL258" s="118"/>
      <c r="BM258" s="118"/>
      <c r="BN258" s="118"/>
      <c r="BO258" s="118"/>
      <c r="BP258" s="119"/>
      <c r="BX258" s="117"/>
    </row>
    <row r="259" spans="1:157" x14ac:dyDescent="0.15">
      <c r="E259" s="1" t="s">
        <v>152</v>
      </c>
      <c r="F259" s="86">
        <v>4</v>
      </c>
      <c r="I259" s="88">
        <v>1</v>
      </c>
      <c r="O259" s="31"/>
      <c r="Q259" s="31">
        <v>-0.68000000715255737</v>
      </c>
      <c r="R259" s="40">
        <v>-10.630000114440918</v>
      </c>
      <c r="S259" s="31"/>
      <c r="T259" s="40"/>
      <c r="U259" s="31"/>
      <c r="V259" s="40"/>
      <c r="W259" s="31"/>
      <c r="X259" s="40"/>
      <c r="Y259" s="31"/>
      <c r="Z259" s="40"/>
      <c r="AA259" s="59">
        <v>5.000000074505806E-2</v>
      </c>
      <c r="AB259" s="60">
        <v>-12.869999885559082</v>
      </c>
      <c r="AC259" s="59">
        <v>0</v>
      </c>
      <c r="AD259" s="60">
        <v>12.529999732971191</v>
      </c>
      <c r="AE259" s="19" t="s">
        <v>120</v>
      </c>
      <c r="AF259" s="114"/>
      <c r="AG259" s="117"/>
      <c r="AH259" s="118"/>
      <c r="AI259" s="118"/>
      <c r="AJ259" s="118"/>
      <c r="AK259" s="113"/>
      <c r="AL259" s="118"/>
      <c r="AM259" s="118"/>
      <c r="AN259" s="117"/>
      <c r="AO259" s="118"/>
      <c r="AT259" s="118"/>
      <c r="AU259" s="118"/>
      <c r="AV259" s="118"/>
      <c r="AW259" s="118"/>
      <c r="AX259" s="118"/>
      <c r="AY259" s="117"/>
      <c r="AZ259" s="118"/>
      <c r="BI259" s="117"/>
      <c r="BJ259" s="118"/>
      <c r="BK259" s="118"/>
      <c r="BL259" s="118"/>
      <c r="BM259" s="118"/>
      <c r="BN259" s="118"/>
      <c r="BO259" s="118"/>
      <c r="BP259" s="119"/>
      <c r="BX259" s="117"/>
    </row>
    <row r="260" spans="1:157" x14ac:dyDescent="0.15">
      <c r="E260" s="1" t="s">
        <v>152</v>
      </c>
      <c r="F260" s="88">
        <v>5</v>
      </c>
      <c r="I260" s="88">
        <v>1</v>
      </c>
      <c r="O260" s="31"/>
      <c r="Q260" s="31">
        <v>-3.2699999809265137</v>
      </c>
      <c r="R260" s="40">
        <v>8.5299997329711914</v>
      </c>
      <c r="S260" s="31"/>
      <c r="T260" s="40"/>
      <c r="U260" s="31"/>
      <c r="V260" s="40"/>
      <c r="W260" s="31"/>
      <c r="X260" s="40"/>
      <c r="Y260" s="31"/>
      <c r="Z260" s="40"/>
      <c r="AA260" s="59">
        <v>-3.5099999904632568</v>
      </c>
      <c r="AB260" s="60">
        <v>12.239999771118164</v>
      </c>
      <c r="AC260" s="59">
        <v>1.0700000524520874</v>
      </c>
      <c r="AD260" s="60">
        <v>-12.680000305175781</v>
      </c>
      <c r="AE260" s="19" t="s">
        <v>88</v>
      </c>
      <c r="AF260" s="114"/>
      <c r="AG260" s="117"/>
      <c r="AH260" s="118"/>
      <c r="AI260" s="118"/>
      <c r="AJ260" s="118"/>
      <c r="AK260" s="113"/>
      <c r="AL260" s="118"/>
      <c r="AM260" s="118"/>
      <c r="AN260" s="117"/>
      <c r="AO260" s="118"/>
      <c r="AT260" s="118"/>
      <c r="AU260" s="118"/>
      <c r="AV260" s="118"/>
      <c r="AW260" s="118"/>
      <c r="AX260" s="118"/>
      <c r="AY260" s="117"/>
      <c r="AZ260" s="118"/>
      <c r="BI260" s="117"/>
      <c r="BJ260" s="118"/>
      <c r="BK260" s="118"/>
      <c r="BL260" s="118"/>
      <c r="BM260" s="118"/>
      <c r="BN260" s="118"/>
      <c r="BO260" s="118"/>
      <c r="BP260" s="119"/>
      <c r="BX260" s="117"/>
    </row>
    <row r="261" spans="1:157" x14ac:dyDescent="0.15">
      <c r="E261" s="1" t="s">
        <v>152</v>
      </c>
      <c r="F261" s="86">
        <v>6</v>
      </c>
      <c r="I261" s="86">
        <v>1</v>
      </c>
      <c r="J261" s="88">
        <v>1</v>
      </c>
      <c r="O261" s="31"/>
      <c r="Q261" s="31">
        <v>0.34000000357627869</v>
      </c>
      <c r="R261" s="40">
        <v>-6.869999885559082</v>
      </c>
      <c r="S261" s="31"/>
      <c r="T261" s="40"/>
      <c r="U261" s="31"/>
      <c r="V261" s="40"/>
      <c r="W261" s="31" t="s">
        <v>90</v>
      </c>
      <c r="X261" s="40"/>
      <c r="Y261" s="31"/>
      <c r="Z261" s="40">
        <v>1</v>
      </c>
      <c r="AA261" s="59">
        <v>0.49000000953674316</v>
      </c>
      <c r="AB261" s="60">
        <v>-11.899999618530273</v>
      </c>
      <c r="AC261" s="59">
        <v>-2.2899999618530273</v>
      </c>
      <c r="AD261" s="60">
        <v>13.210000038146973</v>
      </c>
      <c r="AE261" s="19" t="s">
        <v>100</v>
      </c>
      <c r="AF261" s="114">
        <v>1</v>
      </c>
      <c r="AG261" s="117"/>
      <c r="AH261" s="118"/>
      <c r="AI261" s="118"/>
      <c r="AJ261" s="118"/>
      <c r="AK261" s="113"/>
      <c r="AL261" s="118"/>
      <c r="AM261" s="118"/>
      <c r="AN261" s="117"/>
      <c r="AO261" s="118"/>
      <c r="AT261" s="118"/>
      <c r="AU261" s="118"/>
      <c r="AV261" s="118"/>
      <c r="AW261" s="118"/>
      <c r="AX261" s="118"/>
      <c r="AY261" s="117"/>
      <c r="AZ261" s="118"/>
      <c r="BI261" s="117"/>
      <c r="BJ261" s="118"/>
      <c r="BK261" s="118"/>
      <c r="BL261" s="118"/>
      <c r="BM261" s="118"/>
      <c r="BN261" s="118"/>
      <c r="BO261" s="118"/>
      <c r="BP261" s="119"/>
      <c r="BX261" s="117"/>
    </row>
    <row r="262" spans="1:157" s="89" customFormat="1" x14ac:dyDescent="0.15">
      <c r="B262" s="30"/>
      <c r="C262" s="16"/>
      <c r="D262" s="13" t="s">
        <v>20</v>
      </c>
      <c r="E262" s="16">
        <v>56</v>
      </c>
      <c r="F262" s="89">
        <v>1</v>
      </c>
      <c r="G262" s="16">
        <v>1</v>
      </c>
      <c r="K262" s="16"/>
      <c r="L262" s="89">
        <v>1</v>
      </c>
      <c r="M262" s="16"/>
      <c r="O262" s="32" t="s">
        <v>87</v>
      </c>
      <c r="P262" s="16"/>
      <c r="Q262" s="32"/>
      <c r="R262" s="90"/>
      <c r="S262" s="32"/>
      <c r="T262" s="90"/>
      <c r="U262" s="32"/>
      <c r="V262" s="90"/>
      <c r="W262" s="32"/>
      <c r="X262" s="90"/>
      <c r="Y262" s="32"/>
      <c r="Z262" s="90"/>
      <c r="AA262" s="57">
        <v>0.62999999523162842</v>
      </c>
      <c r="AB262" s="58">
        <v>12.039999961853027</v>
      </c>
      <c r="AC262" s="57">
        <v>-3.75</v>
      </c>
      <c r="AD262" s="58">
        <v>-13.119999885559082</v>
      </c>
      <c r="AE262" s="20"/>
      <c r="AF262" s="114">
        <v>1</v>
      </c>
      <c r="AG262" s="117"/>
      <c r="AH262" s="118"/>
      <c r="AI262" s="118"/>
      <c r="AJ262" s="118"/>
      <c r="AK262" s="113"/>
      <c r="AL262" s="118"/>
      <c r="AM262" s="118"/>
      <c r="AN262" s="117"/>
      <c r="AO262" s="118"/>
      <c r="AP262" s="99"/>
      <c r="AQ262" s="99"/>
      <c r="AR262" s="99"/>
      <c r="AS262" s="99"/>
      <c r="AT262" s="118"/>
      <c r="AU262" s="118"/>
      <c r="AV262" s="118"/>
      <c r="AW262" s="118"/>
      <c r="AX262" s="118"/>
      <c r="AY262" s="117"/>
      <c r="AZ262" s="118"/>
      <c r="BA262" s="99"/>
      <c r="BB262" s="99"/>
      <c r="BC262" s="99"/>
      <c r="BD262" s="99"/>
      <c r="BE262" s="84"/>
      <c r="BF262" s="84"/>
      <c r="BI262" s="117"/>
      <c r="BJ262" s="118"/>
      <c r="BK262" s="118"/>
      <c r="BL262" s="118"/>
      <c r="BM262" s="118"/>
      <c r="BN262" s="118"/>
      <c r="BO262" s="118"/>
      <c r="BP262" s="122"/>
      <c r="BX262" s="120"/>
      <c r="CE262" s="95"/>
      <c r="CF262" s="95"/>
      <c r="CG262" s="95"/>
      <c r="CH262" s="95"/>
      <c r="CI262" s="95"/>
      <c r="CJ262" s="95"/>
      <c r="CK262" s="95"/>
      <c r="CL262" s="95"/>
      <c r="CM262" s="95"/>
      <c r="CN262" s="95"/>
      <c r="CO262" s="95"/>
      <c r="CP262" s="95"/>
      <c r="CQ262" s="95"/>
      <c r="EX262" s="88"/>
      <c r="EY262" s="88"/>
      <c r="FA262" s="88"/>
    </row>
    <row r="263" spans="1:157" x14ac:dyDescent="0.15">
      <c r="E263" s="1" t="s">
        <v>152</v>
      </c>
      <c r="F263" s="86">
        <v>2</v>
      </c>
      <c r="H263" s="88">
        <v>1</v>
      </c>
      <c r="J263" s="88">
        <v>1</v>
      </c>
      <c r="M263" s="1">
        <v>1</v>
      </c>
      <c r="O263" s="31"/>
      <c r="P263" s="1">
        <v>124</v>
      </c>
      <c r="Q263" s="31">
        <v>-0.68000000715255737</v>
      </c>
      <c r="R263" s="40">
        <v>-6.190000057220459</v>
      </c>
      <c r="S263" s="31"/>
      <c r="T263" s="40"/>
      <c r="U263" s="31"/>
      <c r="V263" s="40"/>
      <c r="W263" s="31"/>
      <c r="X263" s="40" t="s">
        <v>62</v>
      </c>
      <c r="Y263" s="31"/>
      <c r="Z263" s="40">
        <v>1</v>
      </c>
      <c r="AA263" s="59">
        <v>-1.8999999761581421</v>
      </c>
      <c r="AB263" s="60">
        <v>-12.770000457763672</v>
      </c>
      <c r="AC263" s="59">
        <v>5.000000074505806E-2</v>
      </c>
      <c r="AD263" s="60">
        <v>10.579999923706055</v>
      </c>
      <c r="AE263" s="19" t="s">
        <v>88</v>
      </c>
      <c r="AF263" s="114"/>
      <c r="AG263" s="117"/>
      <c r="AH263" s="118"/>
      <c r="AI263" s="118"/>
      <c r="AJ263" s="118"/>
      <c r="AK263" s="113"/>
      <c r="AL263" s="118"/>
      <c r="AM263" s="118"/>
      <c r="AN263" s="117"/>
      <c r="AO263" s="118"/>
      <c r="AT263" s="118"/>
      <c r="AU263" s="118"/>
      <c r="AV263" s="118"/>
      <c r="AW263" s="118"/>
      <c r="AX263" s="118"/>
      <c r="AY263" s="117"/>
      <c r="AZ263" s="118"/>
      <c r="BI263" s="142"/>
      <c r="BJ263" s="148"/>
      <c r="BK263" s="148"/>
      <c r="BL263" s="148"/>
      <c r="BM263" s="148"/>
      <c r="BN263" s="148"/>
      <c r="BO263" s="148"/>
      <c r="BP263" s="119"/>
      <c r="BX263" s="117"/>
    </row>
    <row r="264" spans="1:157" s="89" customFormat="1" x14ac:dyDescent="0.15">
      <c r="B264" s="30"/>
      <c r="C264" s="16"/>
      <c r="D264" s="13" t="s">
        <v>29</v>
      </c>
      <c r="E264" s="16">
        <v>57</v>
      </c>
      <c r="F264" s="89">
        <v>1</v>
      </c>
      <c r="G264" s="16">
        <v>1</v>
      </c>
      <c r="K264" s="16"/>
      <c r="L264" s="89">
        <v>1</v>
      </c>
      <c r="M264" s="16"/>
      <c r="N264" s="89">
        <v>1</v>
      </c>
      <c r="O264" s="32"/>
      <c r="P264" s="16"/>
      <c r="Q264" s="32"/>
      <c r="R264" s="90"/>
      <c r="S264" s="32"/>
      <c r="T264" s="90"/>
      <c r="U264" s="32"/>
      <c r="V264" s="90"/>
      <c r="W264" s="32"/>
      <c r="X264" s="90"/>
      <c r="Y264" s="32"/>
      <c r="Z264" s="90"/>
      <c r="AA264" s="57">
        <v>-0.82999998331069946</v>
      </c>
      <c r="AB264" s="58">
        <v>12.090000152587891</v>
      </c>
      <c r="AC264" s="57">
        <v>3.4100000858306885</v>
      </c>
      <c r="AD264" s="58">
        <v>-11.989999771118164</v>
      </c>
      <c r="AE264" s="20" t="s">
        <v>87</v>
      </c>
      <c r="AF264" s="114"/>
      <c r="AG264" s="117"/>
      <c r="AH264" s="118"/>
      <c r="AI264" s="118"/>
      <c r="AJ264" s="118"/>
      <c r="AK264" s="113"/>
      <c r="AL264" s="118"/>
      <c r="AM264" s="118"/>
      <c r="AN264" s="117"/>
      <c r="AO264" s="118"/>
      <c r="AP264" s="99"/>
      <c r="AQ264" s="99"/>
      <c r="AR264" s="99"/>
      <c r="AS264" s="99"/>
      <c r="AT264" s="118"/>
      <c r="AU264" s="118"/>
      <c r="AV264" s="118"/>
      <c r="AW264" s="118"/>
      <c r="AX264" s="118"/>
      <c r="AY264" s="117"/>
      <c r="AZ264" s="118"/>
      <c r="BA264" s="99"/>
      <c r="BB264" s="99"/>
      <c r="BC264" s="99"/>
      <c r="BD264" s="99"/>
      <c r="BE264" s="84"/>
      <c r="BF264" s="84"/>
      <c r="BI264" s="117"/>
      <c r="BJ264" s="118"/>
      <c r="BK264" s="118"/>
      <c r="BL264" s="118"/>
      <c r="BM264" s="118"/>
      <c r="BN264" s="118"/>
      <c r="BO264" s="118"/>
      <c r="BP264" s="122"/>
      <c r="BX264" s="120"/>
      <c r="CE264" s="95"/>
      <c r="CF264" s="95"/>
      <c r="CG264" s="95"/>
      <c r="CH264" s="95"/>
      <c r="CI264" s="95"/>
      <c r="CJ264" s="95"/>
      <c r="CK264" s="95"/>
      <c r="CL264" s="95"/>
      <c r="CM264" s="95"/>
      <c r="CN264" s="95"/>
      <c r="CO264" s="95"/>
      <c r="CP264" s="95"/>
      <c r="CQ264" s="95"/>
      <c r="EX264" s="88"/>
      <c r="EY264" s="88"/>
      <c r="FA264" s="88"/>
    </row>
    <row r="265" spans="1:157" x14ac:dyDescent="0.15">
      <c r="E265" s="1" t="s">
        <v>152</v>
      </c>
      <c r="F265" s="88">
        <v>2</v>
      </c>
      <c r="H265" s="88">
        <v>1</v>
      </c>
      <c r="O265" s="31"/>
      <c r="P265" s="1">
        <v>108</v>
      </c>
      <c r="Q265" s="31">
        <v>0.93000000715255737</v>
      </c>
      <c r="R265" s="40">
        <v>-5.119999885559082</v>
      </c>
      <c r="S265" s="31"/>
      <c r="T265" s="40"/>
      <c r="U265" s="31"/>
      <c r="V265" s="40"/>
      <c r="W265" s="31"/>
      <c r="X265" s="40"/>
      <c r="Y265" s="31"/>
      <c r="Z265" s="40"/>
      <c r="AA265" s="59">
        <v>1.559999942779541</v>
      </c>
      <c r="AB265" s="60">
        <v>-12.039999961853027</v>
      </c>
      <c r="AC265" s="59">
        <v>-0.77999997138977051</v>
      </c>
      <c r="AD265" s="60">
        <v>11.560000419616699</v>
      </c>
      <c r="AE265" s="19" t="s">
        <v>81</v>
      </c>
      <c r="AF265" s="138">
        <v>1</v>
      </c>
      <c r="AG265" s="117"/>
      <c r="AH265" s="118"/>
      <c r="AI265" s="118"/>
      <c r="AJ265" s="118"/>
      <c r="AK265" s="113"/>
      <c r="AL265" s="118"/>
      <c r="AM265" s="118"/>
      <c r="AN265" s="117"/>
      <c r="AO265" s="118"/>
      <c r="AT265" s="118"/>
      <c r="AU265" s="118"/>
      <c r="AV265" s="118"/>
      <c r="AW265" s="118"/>
      <c r="AX265" s="118"/>
      <c r="AY265" s="117"/>
      <c r="AZ265" s="118"/>
      <c r="BI265" s="117"/>
      <c r="BJ265" s="118"/>
      <c r="BK265" s="118"/>
      <c r="BL265" s="118"/>
      <c r="BM265" s="118"/>
      <c r="BN265" s="118"/>
      <c r="BO265" s="118"/>
      <c r="BP265" s="119"/>
      <c r="BX265" s="117"/>
    </row>
    <row r="266" spans="1:157" x14ac:dyDescent="0.15">
      <c r="B266" s="26"/>
      <c r="C266" s="22"/>
      <c r="D266" s="12"/>
      <c r="E266" s="1" t="s">
        <v>152</v>
      </c>
      <c r="F266" s="88">
        <v>3</v>
      </c>
      <c r="I266" s="88">
        <v>1</v>
      </c>
      <c r="J266" s="88">
        <v>1</v>
      </c>
      <c r="O266" s="31"/>
      <c r="Q266" s="31">
        <v>-2.3900001049041748</v>
      </c>
      <c r="R266" s="40">
        <v>6.440000057220459</v>
      </c>
      <c r="S266" s="31"/>
      <c r="T266" s="40"/>
      <c r="U266" s="31"/>
      <c r="V266" s="40"/>
      <c r="W266" s="31"/>
      <c r="X266" s="40" t="s">
        <v>90</v>
      </c>
      <c r="Y266" s="31">
        <v>1</v>
      </c>
      <c r="Z266" s="40"/>
      <c r="AA266" s="59">
        <v>-3.0699999332427979</v>
      </c>
      <c r="AB266" s="60">
        <v>11.949999809265137</v>
      </c>
      <c r="AC266" s="59">
        <v>0.77999997138977051</v>
      </c>
      <c r="AD266" s="60">
        <v>-11.899999618530273</v>
      </c>
      <c r="AE266" s="19" t="s">
        <v>88</v>
      </c>
      <c r="AF266" s="114"/>
      <c r="AG266" s="117"/>
      <c r="AH266" s="118"/>
      <c r="AI266" s="118"/>
      <c r="AJ266" s="118"/>
      <c r="AK266" s="113"/>
      <c r="AL266" s="118"/>
      <c r="AM266" s="118"/>
      <c r="AN266" s="117"/>
      <c r="AO266" s="118"/>
      <c r="AT266" s="118"/>
      <c r="AU266" s="118"/>
      <c r="AV266" s="118"/>
      <c r="AW266" s="118"/>
      <c r="AX266" s="118"/>
      <c r="AY266" s="117"/>
      <c r="AZ266" s="118"/>
      <c r="BI266" s="117"/>
      <c r="BJ266" s="118"/>
      <c r="BK266" s="118"/>
      <c r="BL266" s="118"/>
      <c r="BM266" s="118"/>
      <c r="BN266" s="118"/>
      <c r="BO266" s="118"/>
      <c r="BP266" s="119"/>
      <c r="BX266" s="117"/>
    </row>
    <row r="267" spans="1:157" s="89" customFormat="1" x14ac:dyDescent="0.15">
      <c r="A267" s="15">
        <v>0.20758101851851851</v>
      </c>
      <c r="B267" s="30"/>
      <c r="C267" s="16"/>
      <c r="D267" s="13" t="s">
        <v>11</v>
      </c>
      <c r="E267" s="16">
        <v>58</v>
      </c>
      <c r="F267" s="90">
        <v>1</v>
      </c>
      <c r="G267" s="16">
        <v>1</v>
      </c>
      <c r="J267" s="89">
        <v>1</v>
      </c>
      <c r="K267" s="16">
        <v>1</v>
      </c>
      <c r="M267" s="16">
        <v>1</v>
      </c>
      <c r="O267" s="32" t="s">
        <v>87</v>
      </c>
      <c r="P267" s="16">
        <v>127</v>
      </c>
      <c r="Q267" s="32"/>
      <c r="R267" s="90"/>
      <c r="S267" s="32"/>
      <c r="T267" s="90"/>
      <c r="U267" s="32"/>
      <c r="V267" s="90"/>
      <c r="W267" s="32" t="s">
        <v>57</v>
      </c>
      <c r="X267" s="90"/>
      <c r="Y267" s="32">
        <v>1</v>
      </c>
      <c r="Z267" s="90"/>
      <c r="AA267" s="57">
        <v>0.93000000715255737</v>
      </c>
      <c r="AB267" s="58">
        <v>12.140000343322754</v>
      </c>
      <c r="AC267" s="57">
        <v>-3.75</v>
      </c>
      <c r="AD267" s="58">
        <v>-12.680000305175781</v>
      </c>
      <c r="AE267" s="20"/>
      <c r="AF267" s="114">
        <v>1</v>
      </c>
      <c r="AG267" s="117"/>
      <c r="AH267" s="124"/>
      <c r="AI267" s="124"/>
      <c r="AJ267" s="124"/>
      <c r="AK267" s="113"/>
      <c r="AL267" s="118"/>
      <c r="AM267" s="118"/>
      <c r="AN267" s="117"/>
      <c r="AO267" s="118"/>
      <c r="AP267" s="99"/>
      <c r="AQ267" s="99"/>
      <c r="AR267" s="99"/>
      <c r="AS267" s="99"/>
      <c r="AT267" s="118"/>
      <c r="AU267" s="118"/>
      <c r="AV267" s="118"/>
      <c r="AW267" s="118"/>
      <c r="AX267" s="118"/>
      <c r="AY267" s="117"/>
      <c r="AZ267" s="118"/>
      <c r="BA267" s="99"/>
      <c r="BB267" s="99"/>
      <c r="BC267" s="99"/>
      <c r="BD267" s="99"/>
      <c r="BE267" s="84"/>
      <c r="BF267" s="84"/>
      <c r="BI267" s="117"/>
      <c r="BJ267" s="118"/>
      <c r="BK267" s="118"/>
      <c r="BL267" s="118"/>
      <c r="BM267" s="118"/>
      <c r="BN267" s="118"/>
      <c r="BO267" s="118"/>
      <c r="BP267" s="122"/>
      <c r="BX267" s="120"/>
      <c r="CE267" s="95"/>
      <c r="CF267" s="95"/>
      <c r="CG267" s="95"/>
      <c r="CH267" s="95"/>
      <c r="CI267" s="95"/>
      <c r="CJ267" s="95"/>
      <c r="CK267" s="95"/>
      <c r="CL267" s="95"/>
      <c r="CM267" s="95"/>
      <c r="CN267" s="95"/>
      <c r="CO267" s="95"/>
      <c r="CP267" s="95"/>
      <c r="CQ267" s="95"/>
      <c r="EX267" s="88"/>
      <c r="EY267" s="88"/>
      <c r="FA267" s="88"/>
    </row>
    <row r="268" spans="1:157" x14ac:dyDescent="0.15">
      <c r="E268" s="1" t="s">
        <v>152</v>
      </c>
      <c r="O268" s="31"/>
      <c r="Q268" s="31">
        <v>-0.28999999165534973</v>
      </c>
      <c r="R268" s="40">
        <v>-5.8000001907348633</v>
      </c>
      <c r="S268" s="31"/>
      <c r="T268" s="40"/>
      <c r="U268" s="31"/>
      <c r="V268" s="40"/>
      <c r="W268" s="31"/>
      <c r="X268" s="40"/>
      <c r="Y268" s="31"/>
      <c r="Z268" s="40"/>
      <c r="AG268" s="117"/>
      <c r="AH268" s="118"/>
      <c r="AI268" s="118"/>
      <c r="AJ268" s="118"/>
      <c r="AK268" s="113"/>
      <c r="AL268" s="118"/>
      <c r="AN268" s="117"/>
      <c r="AO268" s="118"/>
      <c r="AT268" s="118"/>
      <c r="AU268" s="118"/>
      <c r="AV268" s="118"/>
      <c r="AW268" s="118"/>
      <c r="AY268" s="117"/>
      <c r="AZ268" s="118"/>
      <c r="BI268" s="117"/>
      <c r="BJ268" s="118"/>
      <c r="BK268" s="118"/>
      <c r="BL268" s="118"/>
      <c r="BM268" s="118"/>
      <c r="BN268" s="118"/>
      <c r="BO268" s="118"/>
    </row>
    <row r="269" spans="1:157" s="89" customFormat="1" x14ac:dyDescent="0.15">
      <c r="B269" s="30"/>
      <c r="C269" s="16"/>
      <c r="D269" s="13" t="s">
        <v>17</v>
      </c>
      <c r="E269" s="16">
        <v>59</v>
      </c>
      <c r="F269" s="89">
        <v>1</v>
      </c>
      <c r="G269" s="16">
        <v>1</v>
      </c>
      <c r="K269" s="16">
        <v>1</v>
      </c>
      <c r="M269" s="16"/>
      <c r="N269" s="89">
        <v>1</v>
      </c>
      <c r="O269" s="20" t="s">
        <v>85</v>
      </c>
      <c r="P269" s="16">
        <v>90</v>
      </c>
      <c r="Q269" s="32"/>
      <c r="R269" s="90"/>
      <c r="S269" s="32"/>
      <c r="T269" s="90"/>
      <c r="U269" s="32"/>
      <c r="V269" s="90"/>
      <c r="W269" s="32"/>
      <c r="X269" s="90"/>
      <c r="Y269" s="32"/>
      <c r="Z269" s="90"/>
      <c r="AA269" s="57">
        <v>-0.82999998331069946</v>
      </c>
      <c r="AB269" s="58">
        <v>12.039999961853027</v>
      </c>
      <c r="AC269" s="57">
        <v>3.4600000381469727</v>
      </c>
      <c r="AD269" s="58">
        <v>-11.899999618530273</v>
      </c>
      <c r="AE269" s="16"/>
      <c r="AF269" s="112"/>
      <c r="AG269" s="117"/>
      <c r="AH269" s="118"/>
      <c r="AI269" s="118"/>
      <c r="AJ269" s="118"/>
      <c r="AK269" s="113"/>
      <c r="AL269" s="118"/>
      <c r="AM269" s="99"/>
      <c r="AN269" s="117"/>
      <c r="AO269" s="118"/>
      <c r="AP269" s="99"/>
      <c r="AQ269" s="99"/>
      <c r="AR269" s="99"/>
      <c r="AS269" s="99"/>
      <c r="AT269" s="118"/>
      <c r="AU269" s="118"/>
      <c r="AV269" s="118"/>
      <c r="AW269" s="118"/>
      <c r="AX269" s="99"/>
      <c r="AY269" s="117"/>
      <c r="AZ269" s="118"/>
      <c r="BA269" s="99"/>
      <c r="BB269" s="99"/>
      <c r="BC269" s="99"/>
      <c r="BD269" s="99"/>
      <c r="BE269" s="84"/>
      <c r="BF269" s="84"/>
      <c r="BI269" s="117"/>
      <c r="BJ269" s="118"/>
      <c r="BK269" s="118"/>
      <c r="BL269" s="118"/>
      <c r="BM269" s="118"/>
      <c r="BN269" s="118"/>
      <c r="BO269" s="118"/>
      <c r="BP269" s="121"/>
      <c r="BX269" s="94"/>
      <c r="CE269" s="95"/>
      <c r="CF269" s="95"/>
      <c r="CG269" s="95"/>
      <c r="CH269" s="95"/>
      <c r="CI269" s="95"/>
      <c r="CJ269" s="95"/>
      <c r="CK269" s="95"/>
      <c r="CL269" s="95"/>
      <c r="CM269" s="95"/>
      <c r="CN269" s="95"/>
      <c r="CO269" s="95"/>
      <c r="CP269" s="95"/>
      <c r="CQ269" s="95"/>
      <c r="EX269" s="88"/>
      <c r="EY269" s="88"/>
      <c r="FA269" s="88"/>
    </row>
    <row r="270" spans="1:157" x14ac:dyDescent="0.15">
      <c r="E270" s="1" t="s">
        <v>152</v>
      </c>
      <c r="F270" s="88">
        <v>2</v>
      </c>
      <c r="H270" s="88">
        <v>1</v>
      </c>
      <c r="O270" s="31"/>
      <c r="Q270" s="31">
        <v>3.0199999809265137</v>
      </c>
      <c r="R270" s="40">
        <v>-5.4099998474121094</v>
      </c>
      <c r="S270" s="31"/>
      <c r="T270" s="40"/>
      <c r="U270" s="31"/>
      <c r="V270" s="40"/>
      <c r="W270" s="31"/>
      <c r="X270" s="40"/>
      <c r="Y270" s="31"/>
      <c r="Z270" s="40"/>
      <c r="AA270" s="59">
        <v>3.7999999523162842</v>
      </c>
      <c r="AB270" s="60">
        <v>-11.170000076293945</v>
      </c>
      <c r="AC270" s="59">
        <v>-0.82999998331069946</v>
      </c>
      <c r="AD270" s="60">
        <v>11.75</v>
      </c>
      <c r="AE270" s="19" t="s">
        <v>78</v>
      </c>
      <c r="AF270" s="114"/>
      <c r="AG270" s="117"/>
      <c r="AH270" s="118"/>
      <c r="AI270" s="118"/>
      <c r="AJ270" s="118"/>
      <c r="AK270" s="113"/>
      <c r="AL270" s="118"/>
      <c r="AM270" s="118"/>
      <c r="AN270" s="117"/>
      <c r="AO270" s="118"/>
      <c r="AT270" s="118"/>
      <c r="AU270" s="118"/>
      <c r="AV270" s="118"/>
      <c r="AW270" s="118"/>
      <c r="AX270" s="118"/>
      <c r="AY270" s="117"/>
      <c r="AZ270" s="118"/>
      <c r="BI270" s="117"/>
      <c r="BJ270" s="118"/>
      <c r="BK270" s="118"/>
      <c r="BL270" s="118"/>
      <c r="BM270" s="118"/>
      <c r="BN270" s="118"/>
      <c r="BO270" s="118"/>
      <c r="BP270" s="119"/>
      <c r="BX270" s="117"/>
    </row>
    <row r="271" spans="1:157" x14ac:dyDescent="0.15">
      <c r="E271" s="1" t="s">
        <v>152</v>
      </c>
      <c r="F271" s="88">
        <v>3</v>
      </c>
      <c r="I271" s="88">
        <v>1</v>
      </c>
      <c r="O271" s="31"/>
      <c r="Q271" s="31">
        <v>-2.3900001049041748</v>
      </c>
      <c r="R271" s="40">
        <v>8.9700002670288086</v>
      </c>
      <c r="S271" s="31"/>
      <c r="T271" s="40"/>
      <c r="U271" s="31"/>
      <c r="V271" s="40"/>
      <c r="W271" s="31"/>
      <c r="X271" s="40"/>
      <c r="Y271" s="31"/>
      <c r="Z271" s="40"/>
      <c r="AA271" s="59">
        <v>-3.7999999523162842</v>
      </c>
      <c r="AB271" s="60">
        <v>12.140000343322754</v>
      </c>
      <c r="AC271" s="59">
        <v>2.5399999618530273</v>
      </c>
      <c r="AD271" s="60">
        <v>-11.949999809265137</v>
      </c>
      <c r="AE271" s="19" t="s">
        <v>78</v>
      </c>
      <c r="AF271" s="114"/>
      <c r="AG271" s="117"/>
      <c r="AH271" s="118"/>
      <c r="AI271" s="118"/>
      <c r="AJ271" s="118"/>
      <c r="AK271" s="113"/>
      <c r="AL271" s="118"/>
      <c r="AM271" s="118"/>
      <c r="AN271" s="117"/>
      <c r="AO271" s="118"/>
      <c r="AT271" s="118"/>
      <c r="AU271" s="118"/>
      <c r="AV271" s="118"/>
      <c r="AW271" s="118"/>
      <c r="AX271" s="118"/>
      <c r="AY271" s="117"/>
      <c r="AZ271" s="118"/>
      <c r="BI271" s="117"/>
      <c r="BJ271" s="118"/>
      <c r="BK271" s="118"/>
      <c r="BL271" s="118"/>
      <c r="BM271" s="118"/>
      <c r="BN271" s="118"/>
      <c r="BO271" s="118"/>
      <c r="BP271" s="119"/>
      <c r="BX271" s="117"/>
    </row>
    <row r="272" spans="1:157" x14ac:dyDescent="0.15">
      <c r="E272" s="1" t="s">
        <v>152</v>
      </c>
      <c r="F272" s="88">
        <v>4</v>
      </c>
      <c r="I272" s="88">
        <v>1</v>
      </c>
      <c r="O272" s="31"/>
      <c r="Q272" s="31">
        <v>1.2200000286102295</v>
      </c>
      <c r="R272" s="40">
        <v>-6.3899998664855957</v>
      </c>
      <c r="S272" s="31"/>
      <c r="T272" s="40"/>
      <c r="U272" s="31"/>
      <c r="V272" s="40"/>
      <c r="W272" s="31"/>
      <c r="X272" s="40"/>
      <c r="Y272" s="31"/>
      <c r="Z272" s="40"/>
      <c r="AA272" s="59">
        <v>4.3400001525878906</v>
      </c>
      <c r="AB272" s="60">
        <v>-11.899999618530273</v>
      </c>
      <c r="AC272" s="59">
        <v>-2.0999999046325684</v>
      </c>
      <c r="AD272" s="60">
        <v>13.210000038146973</v>
      </c>
      <c r="AE272" s="19" t="s">
        <v>80</v>
      </c>
      <c r="AF272" s="114"/>
      <c r="AG272" s="117"/>
      <c r="AH272" s="118"/>
      <c r="AI272" s="118"/>
      <c r="AJ272" s="118"/>
      <c r="AK272" s="113"/>
      <c r="AL272" s="118"/>
      <c r="AM272" s="118"/>
      <c r="AN272" s="117"/>
      <c r="AO272" s="118"/>
      <c r="AT272" s="118"/>
      <c r="AU272" s="118"/>
      <c r="AV272" s="118"/>
      <c r="AW272" s="118"/>
      <c r="AX272" s="118"/>
      <c r="AY272" s="117"/>
      <c r="AZ272" s="118"/>
      <c r="BI272" s="117"/>
      <c r="BJ272" s="118"/>
      <c r="BK272" s="118"/>
      <c r="BL272" s="118"/>
      <c r="BM272" s="118"/>
      <c r="BN272" s="118"/>
      <c r="BO272" s="118"/>
      <c r="BP272" s="119"/>
      <c r="BX272" s="117"/>
    </row>
    <row r="273" spans="2:157" x14ac:dyDescent="0.15">
      <c r="E273" s="1" t="s">
        <v>152</v>
      </c>
      <c r="F273" s="88">
        <v>5</v>
      </c>
      <c r="I273" s="88">
        <v>1</v>
      </c>
      <c r="O273" s="31"/>
      <c r="Q273" s="31">
        <v>3.1700000762939453</v>
      </c>
      <c r="R273" s="40">
        <v>7.119999885559082</v>
      </c>
      <c r="S273" s="31"/>
      <c r="T273" s="40"/>
      <c r="U273" s="31"/>
      <c r="V273" s="40"/>
      <c r="W273" s="31"/>
      <c r="X273" s="40"/>
      <c r="Y273" s="31"/>
      <c r="Z273" s="40"/>
      <c r="AA273" s="59">
        <v>3.0699999332427979</v>
      </c>
      <c r="AB273" s="60">
        <v>13.409999847412109</v>
      </c>
      <c r="AC273" s="59">
        <v>2.9700000286102295</v>
      </c>
      <c r="AD273" s="60">
        <v>-12.189999580383301</v>
      </c>
      <c r="AE273" s="19" t="s">
        <v>81</v>
      </c>
      <c r="AF273" s="114"/>
      <c r="AG273" s="117"/>
      <c r="AH273" s="118"/>
      <c r="AI273" s="118"/>
      <c r="AJ273" s="118"/>
      <c r="AK273" s="113"/>
      <c r="AL273" s="118"/>
      <c r="AM273" s="118"/>
      <c r="AN273" s="117"/>
      <c r="AO273" s="118"/>
      <c r="AT273" s="118"/>
      <c r="AU273" s="118"/>
      <c r="AV273" s="118"/>
      <c r="AW273" s="118"/>
      <c r="AX273" s="118"/>
      <c r="AY273" s="117"/>
      <c r="AZ273" s="118"/>
      <c r="BI273" s="117"/>
      <c r="BJ273" s="118"/>
      <c r="BK273" s="118"/>
      <c r="BL273" s="118"/>
      <c r="BM273" s="118"/>
      <c r="BN273" s="118"/>
      <c r="BO273" s="118"/>
      <c r="BP273" s="119"/>
      <c r="BX273" s="117"/>
    </row>
    <row r="274" spans="2:157" x14ac:dyDescent="0.15">
      <c r="E274" s="1" t="s">
        <v>152</v>
      </c>
      <c r="F274" s="88">
        <v>6</v>
      </c>
      <c r="I274" s="88">
        <v>1</v>
      </c>
      <c r="O274" s="31"/>
      <c r="Q274" s="31">
        <v>-1.7599999904632568</v>
      </c>
      <c r="R274" s="40">
        <v>-6.679999828338623</v>
      </c>
      <c r="S274" s="31"/>
      <c r="T274" s="40"/>
      <c r="U274" s="31"/>
      <c r="V274" s="40"/>
      <c r="W274" s="31"/>
      <c r="X274" s="40"/>
      <c r="Y274" s="31"/>
      <c r="Z274" s="40"/>
      <c r="AA274" s="59">
        <v>-2.190000057220459</v>
      </c>
      <c r="AB274" s="60">
        <v>-12.090000152587891</v>
      </c>
      <c r="AC274" s="59">
        <v>2.7300000190734863</v>
      </c>
      <c r="AD274" s="60">
        <v>13.510000228881836</v>
      </c>
      <c r="AE274" s="19" t="s">
        <v>82</v>
      </c>
      <c r="AF274" s="114"/>
      <c r="AG274" s="117"/>
      <c r="AH274" s="118"/>
      <c r="AI274" s="118"/>
      <c r="AJ274" s="118"/>
      <c r="AK274" s="113"/>
      <c r="AL274" s="118"/>
      <c r="AM274" s="118"/>
      <c r="AN274" s="117"/>
      <c r="AO274" s="118"/>
      <c r="AT274" s="118"/>
      <c r="AU274" s="118"/>
      <c r="AV274" s="118"/>
      <c r="AW274" s="118"/>
      <c r="AX274" s="118"/>
      <c r="AY274" s="117"/>
      <c r="AZ274" s="118"/>
      <c r="BI274" s="117"/>
      <c r="BJ274" s="118"/>
      <c r="BK274" s="118"/>
      <c r="BL274" s="118"/>
      <c r="BM274" s="118"/>
      <c r="BN274" s="118"/>
      <c r="BO274" s="118"/>
      <c r="BP274" s="119"/>
      <c r="BX274" s="117"/>
    </row>
    <row r="275" spans="2:157" x14ac:dyDescent="0.15">
      <c r="E275" s="16" t="s">
        <v>152</v>
      </c>
      <c r="F275" s="88">
        <v>7</v>
      </c>
      <c r="I275" s="88">
        <v>1</v>
      </c>
      <c r="O275" s="31"/>
      <c r="Q275" s="31">
        <v>-1.8999999761581421</v>
      </c>
      <c r="R275" s="40">
        <v>11.699999809265137</v>
      </c>
      <c r="S275" s="31"/>
      <c r="T275" s="40"/>
      <c r="U275" s="31"/>
      <c r="V275" s="40"/>
      <c r="W275" s="31"/>
      <c r="X275" s="40"/>
      <c r="Y275" s="31"/>
      <c r="Z275" s="40"/>
      <c r="AA275" s="59">
        <v>-1.2200000286102295</v>
      </c>
      <c r="AB275" s="60">
        <v>13.600000381469727</v>
      </c>
      <c r="AC275" s="59">
        <v>-2.4900000095367432</v>
      </c>
      <c r="AD275" s="60">
        <v>-12.189999580383301</v>
      </c>
      <c r="AE275" s="19" t="s">
        <v>78</v>
      </c>
      <c r="AF275" s="114"/>
      <c r="AG275" s="117"/>
      <c r="AH275" s="118"/>
      <c r="AI275" s="118"/>
      <c r="AJ275" s="118"/>
      <c r="AK275" s="113"/>
      <c r="AL275" s="118"/>
      <c r="AM275" s="118"/>
      <c r="AN275" s="117"/>
      <c r="AO275" s="118"/>
      <c r="AT275" s="118"/>
      <c r="AU275" s="118"/>
      <c r="AV275" s="118"/>
      <c r="AW275" s="118"/>
      <c r="AX275" s="118"/>
      <c r="AY275" s="117"/>
      <c r="AZ275" s="118"/>
      <c r="BI275" s="117"/>
      <c r="BJ275" s="118"/>
      <c r="BK275" s="118"/>
      <c r="BL275" s="118"/>
      <c r="BM275" s="118"/>
      <c r="BN275" s="118"/>
      <c r="BO275" s="118"/>
      <c r="BP275" s="119"/>
      <c r="BX275" s="117"/>
    </row>
    <row r="276" spans="2:157" x14ac:dyDescent="0.15">
      <c r="E276" s="1" t="s">
        <v>152</v>
      </c>
      <c r="F276" s="88">
        <v>8</v>
      </c>
      <c r="I276" s="88">
        <v>1</v>
      </c>
      <c r="O276" s="31"/>
      <c r="Q276" s="31">
        <v>3.0699999332427979</v>
      </c>
      <c r="R276" s="40">
        <v>-7.0199999809265137</v>
      </c>
      <c r="S276" s="31"/>
      <c r="T276" s="40"/>
      <c r="U276" s="31"/>
      <c r="V276" s="40"/>
      <c r="W276" s="31"/>
      <c r="X276" s="40"/>
      <c r="Y276" s="31"/>
      <c r="Z276" s="40"/>
      <c r="AA276" s="59">
        <v>3.9500000476837158</v>
      </c>
      <c r="AB276" s="60">
        <v>-12.090000152587891</v>
      </c>
      <c r="AC276" s="59">
        <v>-2.0999999046325684</v>
      </c>
      <c r="AD276" s="60">
        <v>12.579999923706055</v>
      </c>
      <c r="AE276" s="19" t="s">
        <v>83</v>
      </c>
      <c r="AF276" s="114"/>
      <c r="AG276" s="117"/>
      <c r="AH276" s="118"/>
      <c r="AI276" s="118"/>
      <c r="AJ276" s="118"/>
      <c r="AK276" s="113"/>
      <c r="AL276" s="118"/>
      <c r="AM276" s="118"/>
      <c r="AN276" s="117"/>
      <c r="AO276" s="118"/>
      <c r="AT276" s="118"/>
      <c r="AU276" s="118"/>
      <c r="AV276" s="118"/>
      <c r="AW276" s="118"/>
      <c r="AX276" s="118"/>
      <c r="AY276" s="117"/>
      <c r="AZ276" s="118"/>
      <c r="BI276" s="117"/>
      <c r="BJ276" s="118"/>
      <c r="BK276" s="118"/>
      <c r="BL276" s="118"/>
      <c r="BM276" s="118"/>
      <c r="BN276" s="118"/>
      <c r="BO276" s="118"/>
      <c r="BP276" s="119"/>
      <c r="BX276" s="117"/>
    </row>
    <row r="277" spans="2:157" x14ac:dyDescent="0.15">
      <c r="E277" s="1" t="s">
        <v>152</v>
      </c>
      <c r="F277" s="88">
        <v>9</v>
      </c>
      <c r="I277" s="88">
        <v>1</v>
      </c>
      <c r="O277" s="31"/>
      <c r="Q277" s="31">
        <v>-1.0700000524520874</v>
      </c>
      <c r="R277" s="40">
        <v>7.3600001335144043</v>
      </c>
      <c r="S277" s="31"/>
      <c r="T277" s="40"/>
      <c r="U277" s="31"/>
      <c r="V277" s="40"/>
      <c r="W277" s="31"/>
      <c r="X277" s="40"/>
      <c r="Y277" s="31"/>
      <c r="Z277" s="40"/>
      <c r="AA277" s="59">
        <v>-3.6099998950958252</v>
      </c>
      <c r="AB277" s="60">
        <v>11.409999847412109</v>
      </c>
      <c r="AC277" s="59">
        <v>1.8999999761581421</v>
      </c>
      <c r="AD277" s="60">
        <v>-12.680000305175781</v>
      </c>
      <c r="AE277" s="19" t="s">
        <v>96</v>
      </c>
      <c r="AF277" s="114"/>
      <c r="AG277" s="117"/>
      <c r="AH277" s="118"/>
      <c r="AI277" s="118"/>
      <c r="AJ277" s="118"/>
      <c r="AK277" s="113"/>
      <c r="AL277" s="118"/>
      <c r="AM277" s="118"/>
      <c r="AN277" s="117"/>
      <c r="AO277" s="118"/>
      <c r="AT277" s="118"/>
      <c r="AU277" s="118"/>
      <c r="AV277" s="118"/>
      <c r="AW277" s="118"/>
      <c r="AX277" s="118"/>
      <c r="AY277" s="117"/>
      <c r="AZ277" s="118"/>
      <c r="BI277" s="117"/>
      <c r="BJ277" s="118"/>
      <c r="BK277" s="118"/>
      <c r="BL277" s="118"/>
      <c r="BM277" s="118"/>
      <c r="BN277" s="118"/>
      <c r="BO277" s="118"/>
      <c r="BP277" s="119"/>
      <c r="BX277" s="117"/>
    </row>
    <row r="278" spans="2:157" x14ac:dyDescent="0.15">
      <c r="E278" s="1" t="s">
        <v>152</v>
      </c>
      <c r="F278" s="88">
        <v>10</v>
      </c>
      <c r="I278" s="86">
        <v>1</v>
      </c>
      <c r="J278" s="88">
        <v>1</v>
      </c>
      <c r="O278" s="31"/>
      <c r="Q278" s="31">
        <v>2.190000057220459</v>
      </c>
      <c r="R278" s="40">
        <v>-7.4099998474121094</v>
      </c>
      <c r="S278" s="31"/>
      <c r="T278" s="40"/>
      <c r="U278" s="31"/>
      <c r="V278" s="40"/>
      <c r="W278" s="31"/>
      <c r="X278" s="40" t="s">
        <v>90</v>
      </c>
      <c r="Y278" s="31">
        <v>1</v>
      </c>
      <c r="Z278" s="40"/>
      <c r="AA278" s="59">
        <v>3.119999885559082</v>
      </c>
      <c r="AB278" s="60">
        <v>-12.289999961853027</v>
      </c>
      <c r="AC278" s="59">
        <v>-1.8500000238418579</v>
      </c>
      <c r="AD278" s="60">
        <v>11.260000228881836</v>
      </c>
      <c r="AE278" s="19" t="s">
        <v>83</v>
      </c>
      <c r="AF278" s="114">
        <v>1</v>
      </c>
      <c r="AG278" s="117"/>
      <c r="AH278" s="118"/>
      <c r="AI278" s="118"/>
      <c r="AJ278" s="118"/>
      <c r="AK278" s="113"/>
      <c r="AL278" s="118"/>
      <c r="AM278" s="118"/>
      <c r="AN278" s="117"/>
      <c r="AO278" s="118"/>
      <c r="AT278" s="118"/>
      <c r="AU278" s="118"/>
      <c r="AV278" s="118"/>
      <c r="AW278" s="118"/>
      <c r="AX278" s="118"/>
      <c r="AY278" s="117"/>
      <c r="AZ278" s="118"/>
      <c r="BI278" s="117"/>
      <c r="BJ278" s="118"/>
      <c r="BK278" s="118"/>
      <c r="BL278" s="118"/>
      <c r="BM278" s="118"/>
      <c r="BN278" s="118"/>
      <c r="BO278" s="118"/>
      <c r="BP278" s="119"/>
      <c r="BX278" s="117"/>
    </row>
    <row r="279" spans="2:157" s="89" customFormat="1" x14ac:dyDescent="0.15">
      <c r="B279" s="30"/>
      <c r="C279" s="16"/>
      <c r="D279" s="13" t="s">
        <v>18</v>
      </c>
      <c r="E279" s="16">
        <v>60</v>
      </c>
      <c r="F279" s="90">
        <v>1</v>
      </c>
      <c r="G279" s="16">
        <v>1</v>
      </c>
      <c r="K279" s="16">
        <v>1</v>
      </c>
      <c r="M279" s="16">
        <v>1</v>
      </c>
      <c r="O279" s="32" t="s">
        <v>85</v>
      </c>
      <c r="P279" s="16">
        <v>103</v>
      </c>
      <c r="Q279" s="32"/>
      <c r="R279" s="90"/>
      <c r="S279" s="32"/>
      <c r="T279" s="90"/>
      <c r="U279" s="32"/>
      <c r="V279" s="90"/>
      <c r="W279" s="32"/>
      <c r="X279" s="90"/>
      <c r="Y279" s="32"/>
      <c r="Z279" s="90"/>
      <c r="AA279" s="57">
        <v>0.82999998331069946</v>
      </c>
      <c r="AB279" s="58">
        <v>12.039999961853027</v>
      </c>
      <c r="AC279" s="57">
        <v>-3.7999999523162842</v>
      </c>
      <c r="AD279" s="58">
        <v>-12.039999961853027</v>
      </c>
      <c r="AE279" s="20"/>
      <c r="AF279" s="114">
        <v>1</v>
      </c>
      <c r="AG279" s="117"/>
      <c r="AH279" s="118"/>
      <c r="AI279" s="118"/>
      <c r="AJ279" s="118"/>
      <c r="AK279" s="113"/>
      <c r="AL279" s="118"/>
      <c r="AM279" s="118"/>
      <c r="AN279" s="117"/>
      <c r="AO279" s="118"/>
      <c r="AP279" s="99"/>
      <c r="AQ279" s="99"/>
      <c r="AR279" s="99"/>
      <c r="AS279" s="99"/>
      <c r="AT279" s="118"/>
      <c r="AU279" s="118"/>
      <c r="AV279" s="118"/>
      <c r="AW279" s="118"/>
      <c r="AX279" s="118"/>
      <c r="AY279" s="117"/>
      <c r="AZ279" s="118"/>
      <c r="BA279" s="99"/>
      <c r="BB279" s="99"/>
      <c r="BC279" s="99"/>
      <c r="BD279" s="99"/>
      <c r="BE279" s="84"/>
      <c r="BF279" s="84"/>
      <c r="BI279" s="117"/>
      <c r="BJ279" s="118"/>
      <c r="BK279" s="118"/>
      <c r="BL279" s="118"/>
      <c r="BM279" s="118"/>
      <c r="BN279" s="118"/>
      <c r="BO279" s="118"/>
      <c r="BP279" s="122"/>
      <c r="BX279" s="120"/>
      <c r="CE279" s="95"/>
      <c r="CF279" s="95"/>
      <c r="CG279" s="95"/>
      <c r="CH279" s="95"/>
      <c r="CI279" s="95"/>
      <c r="CJ279" s="95"/>
      <c r="CK279" s="95"/>
      <c r="CL279" s="95"/>
      <c r="CM279" s="95"/>
      <c r="CN279" s="95"/>
      <c r="CO279" s="95"/>
      <c r="CP279" s="95"/>
      <c r="CQ279" s="95"/>
      <c r="EX279" s="88"/>
      <c r="EY279" s="88"/>
      <c r="FA279" s="88"/>
    </row>
    <row r="280" spans="2:157" x14ac:dyDescent="0.15">
      <c r="E280" s="1" t="s">
        <v>152</v>
      </c>
      <c r="F280" s="86">
        <v>2</v>
      </c>
      <c r="H280" s="88">
        <v>1</v>
      </c>
      <c r="J280" s="88">
        <v>1</v>
      </c>
      <c r="O280" s="31"/>
      <c r="Q280" s="31">
        <v>-3.9000000953674316</v>
      </c>
      <c r="R280" s="40">
        <v>-4.630000114440918</v>
      </c>
      <c r="S280" s="31"/>
      <c r="T280" s="40"/>
      <c r="U280" s="31"/>
      <c r="V280" s="40"/>
      <c r="W280" s="31" t="s">
        <v>62</v>
      </c>
      <c r="X280" s="40"/>
      <c r="Y280" s="31">
        <v>1</v>
      </c>
      <c r="Z280" s="40"/>
      <c r="AA280" s="59">
        <v>-5.559999942779541</v>
      </c>
      <c r="AB280" s="60">
        <v>-11.989999771118164</v>
      </c>
      <c r="AC280" s="59">
        <v>0.10000000149011612</v>
      </c>
      <c r="AD280" s="60">
        <v>11.699999809265137</v>
      </c>
      <c r="AE280" s="1" t="s">
        <v>82</v>
      </c>
      <c r="AG280" s="117"/>
      <c r="AH280" s="118"/>
      <c r="AI280" s="118"/>
      <c r="AJ280" s="118"/>
      <c r="AK280" s="113"/>
      <c r="AL280" s="118"/>
      <c r="AN280" s="117"/>
      <c r="AO280" s="118"/>
      <c r="AT280" s="118"/>
      <c r="AU280" s="118"/>
      <c r="AV280" s="118"/>
      <c r="AW280" s="118"/>
      <c r="AY280" s="117"/>
      <c r="AZ280" s="118"/>
      <c r="BI280" s="142"/>
      <c r="BJ280" s="148"/>
      <c r="BK280" s="148"/>
      <c r="BL280" s="148"/>
      <c r="BM280" s="148"/>
      <c r="BN280" s="148"/>
      <c r="BO280" s="148"/>
    </row>
    <row r="281" spans="2:157" s="89" customFormat="1" x14ac:dyDescent="0.15">
      <c r="B281" s="30"/>
      <c r="C281" s="16"/>
      <c r="D281" s="13" t="s">
        <v>20</v>
      </c>
      <c r="E281" s="16">
        <v>62</v>
      </c>
      <c r="F281" s="89">
        <v>1</v>
      </c>
      <c r="G281" s="16">
        <v>1</v>
      </c>
      <c r="K281" s="16"/>
      <c r="M281" s="16"/>
      <c r="N281" s="89">
        <v>1</v>
      </c>
      <c r="O281" s="20" t="s">
        <v>87</v>
      </c>
      <c r="P281" s="16">
        <v>90</v>
      </c>
      <c r="Q281" s="32"/>
      <c r="R281" s="90"/>
      <c r="S281" s="32"/>
      <c r="T281" s="90"/>
      <c r="U281" s="32"/>
      <c r="V281" s="90"/>
      <c r="W281" s="32"/>
      <c r="X281" s="90"/>
      <c r="Y281" s="32"/>
      <c r="Z281" s="90"/>
      <c r="AA281" s="57">
        <v>0.68000000715255737</v>
      </c>
      <c r="AB281" s="58">
        <v>11.989999771118164</v>
      </c>
      <c r="AC281" s="57">
        <v>-3.2699999809265137</v>
      </c>
      <c r="AD281" s="58">
        <v>-11.850000381469727</v>
      </c>
      <c r="AE281" s="16"/>
      <c r="AF281" s="112"/>
      <c r="AG281" s="117"/>
      <c r="AH281" s="118"/>
      <c r="AI281" s="118"/>
      <c r="AJ281" s="118"/>
      <c r="AK281" s="113"/>
      <c r="AL281" s="118"/>
      <c r="AM281" s="99"/>
      <c r="AN281" s="117"/>
      <c r="AO281" s="118"/>
      <c r="AP281" s="99"/>
      <c r="AQ281" s="99"/>
      <c r="AR281" s="99"/>
      <c r="AS281" s="99"/>
      <c r="AT281" s="118"/>
      <c r="AU281" s="118"/>
      <c r="AV281" s="118"/>
      <c r="AW281" s="118"/>
      <c r="AX281" s="99"/>
      <c r="AY281" s="117"/>
      <c r="AZ281" s="118"/>
      <c r="BA281" s="99"/>
      <c r="BB281" s="99"/>
      <c r="BC281" s="99"/>
      <c r="BD281" s="99"/>
      <c r="BE281" s="84"/>
      <c r="BF281" s="84"/>
      <c r="BI281" s="117"/>
      <c r="BJ281" s="118"/>
      <c r="BK281" s="118"/>
      <c r="BL281" s="118"/>
      <c r="BM281" s="118"/>
      <c r="BN281" s="118"/>
      <c r="BO281" s="118"/>
      <c r="BP281" s="121"/>
      <c r="BX281" s="94"/>
      <c r="CE281" s="95"/>
      <c r="CF281" s="95"/>
      <c r="CG281" s="95"/>
      <c r="CH281" s="95"/>
      <c r="CI281" s="95"/>
      <c r="CJ281" s="95"/>
      <c r="CK281" s="95"/>
      <c r="CL281" s="95"/>
      <c r="CM281" s="95"/>
      <c r="CN281" s="95"/>
      <c r="CO281" s="95"/>
      <c r="CP281" s="95"/>
      <c r="CQ281" s="95"/>
      <c r="EX281" s="88"/>
      <c r="EY281" s="88"/>
      <c r="FA281" s="88"/>
    </row>
    <row r="282" spans="2:157" x14ac:dyDescent="0.15">
      <c r="E282" s="1" t="s">
        <v>152</v>
      </c>
      <c r="F282" s="86">
        <v>2</v>
      </c>
      <c r="H282" s="88">
        <v>1</v>
      </c>
      <c r="O282" s="31"/>
      <c r="Q282" s="31">
        <v>-0.87999999523162842</v>
      </c>
      <c r="R282" s="40">
        <v>-4.9699997901916504</v>
      </c>
      <c r="S282" s="31"/>
      <c r="T282" s="40"/>
      <c r="U282" s="31"/>
      <c r="V282" s="40"/>
      <c r="W282" s="31"/>
      <c r="X282" s="40"/>
      <c r="Y282" s="31"/>
      <c r="Z282" s="40"/>
      <c r="AA282" s="59">
        <v>-2.2400000095367432</v>
      </c>
      <c r="AB282" s="60">
        <v>-11.649999618530273</v>
      </c>
      <c r="AC282" s="59">
        <v>0.49000000953674316</v>
      </c>
      <c r="AD282" s="60">
        <v>11.510000228881836</v>
      </c>
      <c r="AE282" s="19" t="s">
        <v>88</v>
      </c>
      <c r="AF282" s="114"/>
      <c r="AG282" s="117"/>
      <c r="AH282" s="118"/>
      <c r="AI282" s="118"/>
      <c r="AJ282" s="118"/>
      <c r="AK282" s="113"/>
      <c r="AL282" s="118"/>
      <c r="AM282" s="118"/>
      <c r="AN282" s="117"/>
      <c r="AO282" s="118"/>
      <c r="AT282" s="118"/>
      <c r="AU282" s="118"/>
      <c r="AV282" s="118"/>
      <c r="AW282" s="118"/>
      <c r="AX282" s="118"/>
      <c r="AY282" s="117"/>
      <c r="AZ282" s="118"/>
      <c r="BI282" s="117"/>
      <c r="BJ282" s="118"/>
      <c r="BK282" s="118"/>
      <c r="BL282" s="118"/>
      <c r="BM282" s="118"/>
      <c r="BN282" s="118"/>
      <c r="BO282" s="118"/>
      <c r="BP282" s="119"/>
      <c r="BX282" s="117"/>
    </row>
    <row r="283" spans="2:157" x14ac:dyDescent="0.15">
      <c r="E283" s="1" t="s">
        <v>152</v>
      </c>
      <c r="F283" s="88">
        <v>3</v>
      </c>
      <c r="I283" s="88">
        <v>1</v>
      </c>
      <c r="O283" s="31"/>
      <c r="Q283" s="31">
        <v>-1.7100000381469727</v>
      </c>
      <c r="R283" s="40">
        <v>6.1399998664855957</v>
      </c>
      <c r="S283" s="31"/>
      <c r="T283" s="40"/>
      <c r="U283" s="31"/>
      <c r="V283" s="40"/>
      <c r="W283" s="31"/>
      <c r="X283" s="40"/>
      <c r="Y283" s="31"/>
      <c r="Z283" s="40"/>
      <c r="AA283" s="59">
        <v>-1.0700000524520874</v>
      </c>
      <c r="AB283" s="60">
        <v>11.800000190734863</v>
      </c>
      <c r="AC283" s="59">
        <v>-0.20000000298023224</v>
      </c>
      <c r="AD283" s="60">
        <v>-11.600000381469727</v>
      </c>
      <c r="AE283" s="19" t="s">
        <v>78</v>
      </c>
      <c r="AF283" s="114"/>
      <c r="AG283" s="117"/>
      <c r="AH283" s="118"/>
      <c r="AI283" s="118"/>
      <c r="AJ283" s="118"/>
      <c r="AK283" s="113"/>
      <c r="AL283" s="118"/>
      <c r="AM283" s="118"/>
      <c r="AN283" s="117"/>
      <c r="AO283" s="118"/>
      <c r="AT283" s="118"/>
      <c r="AU283" s="118"/>
      <c r="AV283" s="118"/>
      <c r="AW283" s="118"/>
      <c r="AX283" s="118"/>
      <c r="AY283" s="117"/>
      <c r="AZ283" s="118"/>
      <c r="BI283" s="117"/>
      <c r="BJ283" s="118"/>
      <c r="BK283" s="118"/>
      <c r="BL283" s="118"/>
      <c r="BM283" s="118"/>
      <c r="BN283" s="118"/>
      <c r="BO283" s="118"/>
      <c r="BP283" s="119"/>
      <c r="BX283" s="117"/>
    </row>
    <row r="284" spans="2:157" x14ac:dyDescent="0.15">
      <c r="E284" s="1" t="s">
        <v>152</v>
      </c>
      <c r="F284" s="86">
        <v>4</v>
      </c>
      <c r="I284" s="88">
        <v>1</v>
      </c>
      <c r="O284" s="31"/>
      <c r="Q284" s="31">
        <v>3.0699999332427979</v>
      </c>
      <c r="R284" s="40">
        <v>-7.559999942779541</v>
      </c>
      <c r="S284" s="31"/>
      <c r="T284" s="40"/>
      <c r="U284" s="31"/>
      <c r="V284" s="40"/>
      <c r="W284" s="31"/>
      <c r="X284" s="40"/>
      <c r="Y284" s="31"/>
      <c r="Z284" s="40"/>
      <c r="AA284" s="59">
        <v>3.3599998950958252</v>
      </c>
      <c r="AB284" s="60">
        <v>-11.649999618530273</v>
      </c>
      <c r="AC284" s="59">
        <v>-0.93000000715255737</v>
      </c>
      <c r="AD284" s="60">
        <v>12.529999732971191</v>
      </c>
      <c r="AE284" s="19" t="s">
        <v>78</v>
      </c>
      <c r="AF284" s="114"/>
      <c r="AG284" s="117"/>
      <c r="AH284" s="118"/>
      <c r="AI284" s="118"/>
      <c r="AJ284" s="118"/>
      <c r="AK284" s="113"/>
      <c r="AL284" s="118"/>
      <c r="AM284" s="118"/>
      <c r="AN284" s="117"/>
      <c r="AO284" s="118"/>
      <c r="AT284" s="118"/>
      <c r="AU284" s="118"/>
      <c r="AV284" s="118"/>
      <c r="AW284" s="118"/>
      <c r="AX284" s="118"/>
      <c r="AY284" s="117"/>
      <c r="AZ284" s="118"/>
      <c r="BI284" s="117"/>
      <c r="BJ284" s="118"/>
      <c r="BK284" s="118"/>
      <c r="BL284" s="118"/>
      <c r="BM284" s="118"/>
      <c r="BN284" s="118"/>
      <c r="BO284" s="118"/>
      <c r="BP284" s="119"/>
      <c r="BX284" s="117"/>
    </row>
    <row r="285" spans="2:157" x14ac:dyDescent="0.15">
      <c r="E285" s="1" t="s">
        <v>152</v>
      </c>
      <c r="F285" s="88">
        <v>5</v>
      </c>
      <c r="I285" s="88">
        <v>1</v>
      </c>
      <c r="O285" s="31"/>
      <c r="Q285" s="31">
        <v>-0.82999998331069946</v>
      </c>
      <c r="R285" s="40">
        <v>5.9499998092651367</v>
      </c>
      <c r="S285" s="31"/>
      <c r="T285" s="40"/>
      <c r="U285" s="31"/>
      <c r="V285" s="40"/>
      <c r="W285" s="31"/>
      <c r="X285" s="40"/>
      <c r="Y285" s="31"/>
      <c r="Z285" s="40"/>
      <c r="AA285" s="59">
        <v>-1.4600000381469727</v>
      </c>
      <c r="AB285" s="60">
        <v>11.899999618530273</v>
      </c>
      <c r="AC285" s="59">
        <v>1.7999999523162842</v>
      </c>
      <c r="AD285" s="60">
        <v>-12.239999771118164</v>
      </c>
      <c r="AE285" s="19" t="s">
        <v>94</v>
      </c>
      <c r="AF285" s="114"/>
      <c r="AG285" s="117"/>
      <c r="AH285" s="118"/>
      <c r="AI285" s="118"/>
      <c r="AJ285" s="118"/>
      <c r="AK285" s="113"/>
      <c r="AL285" s="118"/>
      <c r="AM285" s="118"/>
      <c r="AN285" s="117"/>
      <c r="AO285" s="118"/>
      <c r="AT285" s="118"/>
      <c r="AU285" s="118"/>
      <c r="AV285" s="118"/>
      <c r="AW285" s="118"/>
      <c r="AX285" s="118"/>
      <c r="AY285" s="117"/>
      <c r="AZ285" s="118"/>
      <c r="BI285" s="117"/>
      <c r="BJ285" s="118"/>
      <c r="BK285" s="118"/>
      <c r="BL285" s="118"/>
      <c r="BM285" s="118"/>
      <c r="BN285" s="118"/>
      <c r="BO285" s="118"/>
      <c r="BP285" s="119"/>
      <c r="BX285" s="117"/>
    </row>
    <row r="286" spans="2:157" x14ac:dyDescent="0.15">
      <c r="E286" s="1" t="s">
        <v>152</v>
      </c>
      <c r="F286" s="86">
        <v>6</v>
      </c>
      <c r="I286" s="88">
        <v>1</v>
      </c>
      <c r="O286" s="31"/>
      <c r="Q286" s="31">
        <v>1.4099999666213989</v>
      </c>
      <c r="R286" s="40">
        <v>-10.729999542236328</v>
      </c>
      <c r="S286" s="31"/>
      <c r="T286" s="40"/>
      <c r="U286" s="31"/>
      <c r="V286" s="40"/>
      <c r="W286" s="31"/>
      <c r="X286" s="40"/>
      <c r="Y286" s="31"/>
      <c r="Z286" s="40"/>
      <c r="AA286" s="59">
        <v>1.2699999809265137</v>
      </c>
      <c r="AB286" s="60">
        <v>-12.579999923706055</v>
      </c>
      <c r="AC286" s="59">
        <v>-1.2699999809265137</v>
      </c>
      <c r="AD286" s="60">
        <v>12.479999542236328</v>
      </c>
      <c r="AE286" s="19" t="s">
        <v>92</v>
      </c>
      <c r="AF286" s="114"/>
      <c r="AG286" s="117"/>
      <c r="AH286" s="118"/>
      <c r="AI286" s="118"/>
      <c r="AJ286" s="118"/>
      <c r="AK286" s="113"/>
      <c r="AL286" s="118"/>
      <c r="AM286" s="118"/>
      <c r="AN286" s="117"/>
      <c r="AO286" s="118"/>
      <c r="AT286" s="118"/>
      <c r="AU286" s="118"/>
      <c r="AV286" s="118"/>
      <c r="AW286" s="118"/>
      <c r="AX286" s="118"/>
      <c r="AY286" s="117"/>
      <c r="AZ286" s="118"/>
      <c r="BI286" s="117"/>
      <c r="BJ286" s="118"/>
      <c r="BK286" s="118"/>
      <c r="BL286" s="118"/>
      <c r="BM286" s="118"/>
      <c r="BN286" s="118"/>
      <c r="BO286" s="118"/>
      <c r="BP286" s="119"/>
      <c r="BX286" s="117"/>
    </row>
    <row r="287" spans="2:157" x14ac:dyDescent="0.15">
      <c r="E287" s="1" t="s">
        <v>152</v>
      </c>
      <c r="F287" s="88">
        <v>7</v>
      </c>
      <c r="I287" s="88">
        <v>1</v>
      </c>
      <c r="O287" s="31"/>
      <c r="Q287" s="31">
        <v>-5.000000074505806E-2</v>
      </c>
      <c r="R287" s="40">
        <v>10.479999542236328</v>
      </c>
      <c r="S287" s="31"/>
      <c r="T287" s="40"/>
      <c r="U287" s="31"/>
      <c r="V287" s="40"/>
      <c r="W287" s="31"/>
      <c r="X287" s="40"/>
      <c r="Y287" s="31"/>
      <c r="Z287" s="40"/>
      <c r="AA287" s="59">
        <v>-1.3200000524520874</v>
      </c>
      <c r="AB287" s="60">
        <v>12.380000114440918</v>
      </c>
      <c r="AC287" s="59">
        <v>0.38999998569488525</v>
      </c>
      <c r="AD287" s="60">
        <v>-12.529999732971191</v>
      </c>
      <c r="AE287" s="19" t="s">
        <v>88</v>
      </c>
      <c r="AF287" s="114"/>
      <c r="AG287" s="117"/>
      <c r="AH287" s="118"/>
      <c r="AI287" s="118"/>
      <c r="AJ287" s="118"/>
      <c r="AK287" s="113"/>
      <c r="AL287" s="118"/>
      <c r="AM287" s="118"/>
      <c r="AN287" s="117"/>
      <c r="AO287" s="118"/>
      <c r="AT287" s="118"/>
      <c r="AU287" s="118"/>
      <c r="AV287" s="118"/>
      <c r="AW287" s="118"/>
      <c r="AX287" s="118"/>
      <c r="AY287" s="117"/>
      <c r="AZ287" s="118"/>
      <c r="BI287" s="117"/>
      <c r="BJ287" s="118"/>
      <c r="BK287" s="118"/>
      <c r="BL287" s="118"/>
      <c r="BM287" s="118"/>
      <c r="BN287" s="118"/>
      <c r="BO287" s="118"/>
      <c r="BP287" s="119"/>
      <c r="BX287" s="117"/>
    </row>
    <row r="288" spans="2:157" x14ac:dyDescent="0.15">
      <c r="E288" s="1" t="s">
        <v>152</v>
      </c>
      <c r="F288" s="86">
        <v>8</v>
      </c>
      <c r="I288" s="88">
        <v>1</v>
      </c>
      <c r="O288" s="31"/>
      <c r="Q288" s="31">
        <v>1.7999999523162842</v>
      </c>
      <c r="R288" s="40">
        <v>-6.5300002098083496</v>
      </c>
      <c r="S288" s="31"/>
      <c r="T288" s="40"/>
      <c r="U288" s="31"/>
      <c r="V288" s="40"/>
      <c r="W288" s="31"/>
      <c r="X288" s="40"/>
      <c r="Y288" s="31"/>
      <c r="Z288" s="40"/>
      <c r="AA288" s="59">
        <v>2.0999999046325684</v>
      </c>
      <c r="AB288" s="60">
        <v>-12.239999771118164</v>
      </c>
      <c r="AC288" s="59">
        <v>-1.1699999570846558</v>
      </c>
      <c r="AD288" s="60">
        <v>13.069999694824219</v>
      </c>
      <c r="AE288" s="19" t="s">
        <v>88</v>
      </c>
      <c r="AF288" s="114"/>
      <c r="AG288" s="117"/>
      <c r="AH288" s="118"/>
      <c r="AI288" s="118"/>
      <c r="AJ288" s="118"/>
      <c r="AK288" s="113"/>
      <c r="AL288" s="118"/>
      <c r="AM288" s="118"/>
      <c r="AN288" s="117"/>
      <c r="AO288" s="118"/>
      <c r="AT288" s="118"/>
      <c r="AU288" s="118"/>
      <c r="AV288" s="118"/>
      <c r="AW288" s="118"/>
      <c r="AX288" s="118"/>
      <c r="AY288" s="117"/>
      <c r="AZ288" s="118"/>
      <c r="BI288" s="117"/>
      <c r="BJ288" s="118"/>
      <c r="BK288" s="118"/>
      <c r="BL288" s="118"/>
      <c r="BM288" s="118"/>
      <c r="BN288" s="118"/>
      <c r="BO288" s="118"/>
      <c r="BP288" s="119"/>
      <c r="BX288" s="117"/>
    </row>
    <row r="289" spans="2:157" x14ac:dyDescent="0.15">
      <c r="E289" s="1" t="s">
        <v>152</v>
      </c>
      <c r="F289" s="88">
        <v>9</v>
      </c>
      <c r="I289" s="88">
        <v>1</v>
      </c>
      <c r="O289" s="31"/>
      <c r="Q289" s="31">
        <v>-1.0700000524520874</v>
      </c>
      <c r="R289" s="40">
        <v>6.679999828338623</v>
      </c>
      <c r="S289" s="31"/>
      <c r="T289" s="40"/>
      <c r="U289" s="31"/>
      <c r="V289" s="40"/>
      <c r="W289" s="31"/>
      <c r="X289" s="40"/>
      <c r="Y289" s="31"/>
      <c r="Z289" s="40"/>
      <c r="AA289" s="59">
        <v>-2.2400000095367432</v>
      </c>
      <c r="AB289" s="60">
        <v>12.770000457763672</v>
      </c>
      <c r="AC289" s="59">
        <v>0.87999999523162842</v>
      </c>
      <c r="AD289" s="60">
        <v>-12.380000114440918</v>
      </c>
      <c r="AE289" s="19" t="s">
        <v>78</v>
      </c>
      <c r="AF289" s="114"/>
      <c r="AG289" s="117"/>
      <c r="AH289" s="118"/>
      <c r="AI289" s="118"/>
      <c r="AJ289" s="118"/>
      <c r="AK289" s="113"/>
      <c r="AL289" s="118"/>
      <c r="AM289" s="118"/>
      <c r="AN289" s="117"/>
      <c r="AO289" s="118"/>
      <c r="AT289" s="118"/>
      <c r="AU289" s="118"/>
      <c r="AV289" s="118"/>
      <c r="AW289" s="118"/>
      <c r="AX289" s="118"/>
      <c r="AY289" s="117"/>
      <c r="AZ289" s="118"/>
      <c r="BI289" s="117"/>
      <c r="BJ289" s="118"/>
      <c r="BK289" s="118"/>
      <c r="BL289" s="118"/>
      <c r="BM289" s="118"/>
      <c r="BN289" s="118"/>
      <c r="BO289" s="118"/>
      <c r="BP289" s="119"/>
      <c r="BX289" s="117"/>
    </row>
    <row r="290" spans="2:157" x14ac:dyDescent="0.15">
      <c r="E290" s="1" t="s">
        <v>152</v>
      </c>
      <c r="F290" s="86">
        <v>10</v>
      </c>
      <c r="I290" s="88">
        <v>1</v>
      </c>
      <c r="O290" s="31"/>
      <c r="Q290" s="31">
        <v>0.73000001907348633</v>
      </c>
      <c r="R290" s="40">
        <v>-6.190000057220459</v>
      </c>
      <c r="S290" s="31"/>
      <c r="T290" s="40"/>
      <c r="U290" s="31"/>
      <c r="V290" s="40"/>
      <c r="W290" s="31"/>
      <c r="X290" s="40"/>
      <c r="Y290" s="31"/>
      <c r="Z290" s="40"/>
      <c r="AA290" s="59">
        <v>1.4600000381469727</v>
      </c>
      <c r="AB290" s="60">
        <v>-12.090000152587891</v>
      </c>
      <c r="AC290" s="59">
        <v>-1.4600000381469727</v>
      </c>
      <c r="AD290" s="60">
        <v>12.729999542236328</v>
      </c>
      <c r="AE290" s="19" t="s">
        <v>78</v>
      </c>
      <c r="AF290" s="114"/>
      <c r="AG290" s="117"/>
      <c r="AH290" s="118"/>
      <c r="AI290" s="118"/>
      <c r="AJ290" s="118"/>
      <c r="AK290" s="113"/>
      <c r="AL290" s="118"/>
      <c r="AM290" s="118"/>
      <c r="AN290" s="117"/>
      <c r="AO290" s="118"/>
      <c r="AT290" s="118"/>
      <c r="AU290" s="118"/>
      <c r="AV290" s="118"/>
      <c r="AW290" s="118"/>
      <c r="AX290" s="118"/>
      <c r="AY290" s="117"/>
      <c r="AZ290" s="118"/>
      <c r="BI290" s="117"/>
      <c r="BJ290" s="118"/>
      <c r="BK290" s="118"/>
      <c r="BL290" s="118"/>
      <c r="BM290" s="118"/>
      <c r="BN290" s="118"/>
      <c r="BO290" s="118"/>
      <c r="BP290" s="119"/>
      <c r="BX290" s="117"/>
    </row>
    <row r="291" spans="2:157" x14ac:dyDescent="0.15">
      <c r="E291" s="1" t="s">
        <v>152</v>
      </c>
      <c r="F291" s="88">
        <v>11</v>
      </c>
      <c r="I291" s="86">
        <v>1</v>
      </c>
      <c r="J291" s="88">
        <v>1</v>
      </c>
      <c r="O291" s="31"/>
      <c r="Q291" s="31">
        <v>-1.7999999523162842</v>
      </c>
      <c r="R291" s="40">
        <v>6.8299999237060547</v>
      </c>
      <c r="S291" s="31"/>
      <c r="T291" s="40"/>
      <c r="U291" s="31"/>
      <c r="V291" s="40"/>
      <c r="W291" s="31"/>
      <c r="X291" s="40" t="s">
        <v>90</v>
      </c>
      <c r="Y291" s="31">
        <v>1</v>
      </c>
      <c r="Z291" s="40"/>
      <c r="AA291" s="59">
        <v>-3.0699999332427979</v>
      </c>
      <c r="AB291" s="60">
        <v>12.680000305175781</v>
      </c>
      <c r="AC291" s="59">
        <v>0.43999999761581421</v>
      </c>
      <c r="AD291" s="60">
        <v>-12.140000343322754</v>
      </c>
      <c r="AE291" s="19" t="s">
        <v>78</v>
      </c>
      <c r="AF291" s="114">
        <v>1</v>
      </c>
      <c r="AG291" s="117"/>
      <c r="AH291" s="118"/>
      <c r="AI291" s="118"/>
      <c r="AJ291" s="118"/>
      <c r="AK291" s="113"/>
      <c r="AL291" s="118"/>
      <c r="AM291" s="118"/>
      <c r="AN291" s="117"/>
      <c r="AO291" s="118"/>
      <c r="AT291" s="118"/>
      <c r="AU291" s="118"/>
      <c r="AV291" s="118"/>
      <c r="AW291" s="118"/>
      <c r="AX291" s="118"/>
      <c r="AY291" s="117"/>
      <c r="AZ291" s="118"/>
      <c r="BI291" s="117"/>
      <c r="BJ291" s="118"/>
      <c r="BK291" s="118"/>
      <c r="BL291" s="118"/>
      <c r="BM291" s="118"/>
      <c r="BN291" s="118"/>
      <c r="BO291" s="118"/>
      <c r="BP291" s="119"/>
      <c r="BX291" s="117"/>
    </row>
    <row r="292" spans="2:157" s="89" customFormat="1" x14ac:dyDescent="0.15">
      <c r="B292" s="30"/>
      <c r="C292" s="16"/>
      <c r="D292" s="13" t="s">
        <v>29</v>
      </c>
      <c r="E292" s="16">
        <v>63</v>
      </c>
      <c r="F292" s="89">
        <v>1</v>
      </c>
      <c r="G292" s="16">
        <v>1</v>
      </c>
      <c r="K292" s="16">
        <v>1</v>
      </c>
      <c r="M292" s="16"/>
      <c r="N292" s="89">
        <v>1</v>
      </c>
      <c r="O292" s="20" t="s">
        <v>91</v>
      </c>
      <c r="P292" s="16">
        <v>101</v>
      </c>
      <c r="Q292" s="32"/>
      <c r="R292" s="90"/>
      <c r="S292" s="32"/>
      <c r="T292" s="90"/>
      <c r="U292" s="32"/>
      <c r="V292" s="90"/>
      <c r="W292" s="32"/>
      <c r="X292" s="90"/>
      <c r="Y292" s="32"/>
      <c r="Z292" s="90"/>
      <c r="AA292" s="57">
        <v>-1.0199999809265137</v>
      </c>
      <c r="AB292" s="58">
        <v>11.989999771118164</v>
      </c>
      <c r="AC292" s="57">
        <v>3.4100000858306885</v>
      </c>
      <c r="AD292" s="58">
        <v>-11.699999809265137</v>
      </c>
      <c r="AE292" s="16"/>
      <c r="AF292" s="112"/>
      <c r="AG292" s="117"/>
      <c r="AH292" s="118"/>
      <c r="AI292" s="118"/>
      <c r="AJ292" s="118"/>
      <c r="AK292" s="113"/>
      <c r="AL292" s="118"/>
      <c r="AM292" s="99"/>
      <c r="AN292" s="117"/>
      <c r="AO292" s="118"/>
      <c r="AP292" s="99"/>
      <c r="AQ292" s="99"/>
      <c r="AR292" s="99"/>
      <c r="AS292" s="99"/>
      <c r="AT292" s="118"/>
      <c r="AU292" s="118"/>
      <c r="AV292" s="118"/>
      <c r="AW292" s="118"/>
      <c r="AX292" s="99"/>
      <c r="AY292" s="117"/>
      <c r="AZ292" s="118"/>
      <c r="BA292" s="99"/>
      <c r="BB292" s="99"/>
      <c r="BC292" s="99"/>
      <c r="BD292" s="99"/>
      <c r="BE292" s="84"/>
      <c r="BF292" s="84"/>
      <c r="BI292" s="117"/>
      <c r="BJ292" s="118"/>
      <c r="BK292" s="118"/>
      <c r="BL292" s="118"/>
      <c r="BM292" s="118"/>
      <c r="BN292" s="118"/>
      <c r="BO292" s="118"/>
      <c r="BP292" s="121"/>
      <c r="BX292" s="94"/>
      <c r="CE292" s="95"/>
      <c r="CF292" s="95"/>
      <c r="CG292" s="95"/>
      <c r="CH292" s="95"/>
      <c r="CI292" s="95"/>
      <c r="CJ292" s="95"/>
      <c r="CK292" s="95"/>
      <c r="CL292" s="95"/>
      <c r="CM292" s="95"/>
      <c r="CN292" s="95"/>
      <c r="CO292" s="95"/>
      <c r="CP292" s="95"/>
      <c r="CQ292" s="95"/>
      <c r="EX292" s="88"/>
      <c r="EY292" s="88"/>
      <c r="FA292" s="88"/>
    </row>
    <row r="293" spans="2:157" x14ac:dyDescent="0.15">
      <c r="E293" s="1" t="s">
        <v>152</v>
      </c>
      <c r="F293" s="88">
        <v>2</v>
      </c>
      <c r="H293" s="88">
        <v>1</v>
      </c>
      <c r="O293" s="31"/>
      <c r="Q293" s="31">
        <v>1.1699999570846558</v>
      </c>
      <c r="R293" s="40">
        <v>-5.9499998092651367</v>
      </c>
      <c r="S293" s="31"/>
      <c r="T293" s="40"/>
      <c r="U293" s="31"/>
      <c r="V293" s="40"/>
      <c r="W293" s="31"/>
      <c r="X293" s="40"/>
      <c r="Y293" s="31"/>
      <c r="Z293" s="40"/>
      <c r="AA293" s="59">
        <v>2.2400000095367432</v>
      </c>
      <c r="AB293" s="60">
        <v>-11.649999618530273</v>
      </c>
      <c r="AC293" s="59">
        <v>-0.87999999523162842</v>
      </c>
      <c r="AD293" s="60">
        <v>11.600000381469727</v>
      </c>
      <c r="AE293" s="19" t="s">
        <v>95</v>
      </c>
      <c r="AF293" s="114"/>
      <c r="AG293" s="117"/>
      <c r="AH293" s="118"/>
      <c r="AI293" s="118"/>
      <c r="AJ293" s="118"/>
      <c r="AK293" s="113"/>
      <c r="AL293" s="118"/>
      <c r="AM293" s="118"/>
      <c r="AN293" s="117"/>
      <c r="AO293" s="118"/>
      <c r="AT293" s="118"/>
      <c r="AU293" s="118"/>
      <c r="AV293" s="118"/>
      <c r="AW293" s="118"/>
      <c r="AX293" s="118"/>
      <c r="AY293" s="117"/>
      <c r="AZ293" s="118"/>
      <c r="BI293" s="117"/>
      <c r="BJ293" s="118"/>
      <c r="BK293" s="118"/>
      <c r="BL293" s="118"/>
      <c r="BM293" s="118"/>
      <c r="BN293" s="118"/>
      <c r="BO293" s="118"/>
      <c r="BP293" s="119"/>
      <c r="BX293" s="117"/>
    </row>
    <row r="294" spans="2:157" x14ac:dyDescent="0.15">
      <c r="E294" s="1" t="s">
        <v>152</v>
      </c>
      <c r="F294" s="88">
        <v>3</v>
      </c>
      <c r="I294" s="88">
        <v>1</v>
      </c>
      <c r="O294" s="31"/>
      <c r="Q294" s="31">
        <v>-1.2200000286102295</v>
      </c>
      <c r="R294" s="40">
        <v>9.6999998092651367</v>
      </c>
      <c r="S294" s="31"/>
      <c r="T294" s="40"/>
      <c r="U294" s="31"/>
      <c r="V294" s="40"/>
      <c r="W294" s="31"/>
      <c r="X294" s="40"/>
      <c r="Y294" s="31"/>
      <c r="Z294" s="40"/>
      <c r="AA294" s="59">
        <v>-3.119999885559082</v>
      </c>
      <c r="AB294" s="60">
        <v>12.579999923706055</v>
      </c>
      <c r="AC294" s="59">
        <v>0.15000000596046448</v>
      </c>
      <c r="AD294" s="60">
        <v>-12.239999771118164</v>
      </c>
      <c r="AE294" s="19" t="s">
        <v>96</v>
      </c>
      <c r="AF294" s="114"/>
      <c r="AG294" s="117"/>
      <c r="AH294" s="118"/>
      <c r="AI294" s="118"/>
      <c r="AJ294" s="118"/>
      <c r="AK294" s="113"/>
      <c r="AL294" s="118"/>
      <c r="AM294" s="118"/>
      <c r="AN294" s="117"/>
      <c r="AO294" s="118"/>
      <c r="AT294" s="118"/>
      <c r="AU294" s="118"/>
      <c r="AV294" s="118"/>
      <c r="AW294" s="118"/>
      <c r="AX294" s="118"/>
      <c r="AY294" s="117"/>
      <c r="AZ294" s="118"/>
      <c r="BI294" s="117"/>
      <c r="BJ294" s="118"/>
      <c r="BK294" s="118"/>
      <c r="BL294" s="118"/>
      <c r="BM294" s="118"/>
      <c r="BN294" s="118"/>
      <c r="BO294" s="118"/>
      <c r="BP294" s="119"/>
      <c r="BX294" s="117"/>
    </row>
    <row r="295" spans="2:157" x14ac:dyDescent="0.15">
      <c r="E295" s="1" t="s">
        <v>152</v>
      </c>
      <c r="F295" s="88">
        <v>4</v>
      </c>
      <c r="I295" s="88">
        <v>1</v>
      </c>
      <c r="O295" s="31"/>
      <c r="Q295" s="31">
        <v>2.630000114440918</v>
      </c>
      <c r="R295" s="40">
        <v>-6.679999828338623</v>
      </c>
      <c r="S295" s="31"/>
      <c r="T295" s="40"/>
      <c r="U295" s="31"/>
      <c r="V295" s="40"/>
      <c r="W295" s="31"/>
      <c r="X295" s="40"/>
      <c r="Y295" s="31"/>
      <c r="Z295" s="40"/>
      <c r="AA295" s="59">
        <v>3.3199999332427979</v>
      </c>
      <c r="AB295" s="60">
        <v>-12.479999542236328</v>
      </c>
      <c r="AC295" s="59">
        <v>-2.1500000953674316</v>
      </c>
      <c r="AD295" s="60">
        <v>12.729999542236328</v>
      </c>
      <c r="AE295" s="19" t="s">
        <v>84</v>
      </c>
      <c r="AF295" s="114"/>
      <c r="AG295" s="117"/>
      <c r="AH295" s="118"/>
      <c r="AI295" s="118"/>
      <c r="AJ295" s="118"/>
      <c r="AK295" s="113"/>
      <c r="AL295" s="118"/>
      <c r="AM295" s="118"/>
      <c r="AN295" s="117"/>
      <c r="AO295" s="118"/>
      <c r="AT295" s="118"/>
      <c r="AU295" s="118"/>
      <c r="AV295" s="118"/>
      <c r="AW295" s="118"/>
      <c r="AX295" s="118"/>
      <c r="AY295" s="117"/>
      <c r="AZ295" s="118"/>
      <c r="BI295" s="117"/>
      <c r="BJ295" s="118"/>
      <c r="BK295" s="118"/>
      <c r="BL295" s="118"/>
      <c r="BM295" s="118"/>
      <c r="BN295" s="118"/>
      <c r="BO295" s="118"/>
      <c r="BP295" s="119"/>
      <c r="BX295" s="117"/>
    </row>
    <row r="296" spans="2:157" x14ac:dyDescent="0.15">
      <c r="E296" s="1" t="s">
        <v>152</v>
      </c>
      <c r="F296" s="88">
        <v>5</v>
      </c>
      <c r="I296" s="88">
        <v>1</v>
      </c>
      <c r="O296" s="31"/>
      <c r="Q296" s="31">
        <v>3.0699999332427979</v>
      </c>
      <c r="R296" s="40">
        <v>9.0200004577636719</v>
      </c>
      <c r="S296" s="31"/>
      <c r="T296" s="40"/>
      <c r="U296" s="31"/>
      <c r="V296" s="40"/>
      <c r="W296" s="31"/>
      <c r="X296" s="40"/>
      <c r="Y296" s="31"/>
      <c r="Z296" s="40"/>
      <c r="AA296" s="59">
        <v>3.3599998950958252</v>
      </c>
      <c r="AB296" s="60">
        <v>13.600000381469727</v>
      </c>
      <c r="AC296" s="59">
        <v>0.82999998331069946</v>
      </c>
      <c r="AD296" s="60">
        <v>-13.020000457763672</v>
      </c>
      <c r="AE296" s="19" t="s">
        <v>81</v>
      </c>
      <c r="AF296" s="114"/>
      <c r="AG296" s="117"/>
      <c r="AH296" s="118"/>
      <c r="AI296" s="118"/>
      <c r="AJ296" s="118"/>
      <c r="AK296" s="113"/>
      <c r="AL296" s="118"/>
      <c r="AM296" s="118"/>
      <c r="AN296" s="117"/>
      <c r="AO296" s="118"/>
      <c r="AT296" s="118"/>
      <c r="AU296" s="118"/>
      <c r="AV296" s="118"/>
      <c r="AW296" s="118"/>
      <c r="AX296" s="118"/>
      <c r="AY296" s="117"/>
      <c r="AZ296" s="118"/>
      <c r="BI296" s="117"/>
      <c r="BJ296" s="118"/>
      <c r="BK296" s="118"/>
      <c r="BL296" s="118"/>
      <c r="BM296" s="118"/>
      <c r="BN296" s="118"/>
      <c r="BO296" s="118"/>
      <c r="BP296" s="119"/>
      <c r="BX296" s="117"/>
    </row>
    <row r="297" spans="2:157" x14ac:dyDescent="0.15">
      <c r="E297" s="1" t="s">
        <v>152</v>
      </c>
      <c r="F297" s="88">
        <v>6</v>
      </c>
      <c r="I297" s="88">
        <v>1</v>
      </c>
      <c r="O297" s="31"/>
      <c r="Q297" s="31">
        <v>-2.0499999523162842</v>
      </c>
      <c r="R297" s="40">
        <v>-7.6999998092651367</v>
      </c>
      <c r="S297" s="31"/>
      <c r="T297" s="40"/>
      <c r="U297" s="31"/>
      <c r="V297" s="40"/>
      <c r="W297" s="31"/>
      <c r="X297" s="40"/>
      <c r="Y297" s="31"/>
      <c r="Z297" s="40"/>
      <c r="AA297" s="59">
        <v>-3.2200000286102295</v>
      </c>
      <c r="AB297" s="60">
        <v>-11.949999809265137</v>
      </c>
      <c r="AC297" s="59">
        <v>2.4900000095367432</v>
      </c>
      <c r="AD297" s="60">
        <v>13.75</v>
      </c>
      <c r="AE297" s="19" t="s">
        <v>81</v>
      </c>
      <c r="AF297" s="114"/>
      <c r="AG297" s="117"/>
      <c r="AH297" s="118"/>
      <c r="AI297" s="118"/>
      <c r="AJ297" s="118"/>
      <c r="AK297" s="113"/>
      <c r="AL297" s="118"/>
      <c r="AM297" s="118"/>
      <c r="AN297" s="117"/>
      <c r="AO297" s="118"/>
      <c r="AT297" s="118"/>
      <c r="AU297" s="118"/>
      <c r="AV297" s="118"/>
      <c r="AW297" s="118"/>
      <c r="AX297" s="118"/>
      <c r="AY297" s="117"/>
      <c r="AZ297" s="118"/>
      <c r="BI297" s="117"/>
      <c r="BJ297" s="118"/>
      <c r="BK297" s="118"/>
      <c r="BL297" s="118"/>
      <c r="BM297" s="118"/>
      <c r="BN297" s="118"/>
      <c r="BO297" s="118"/>
      <c r="BP297" s="119"/>
      <c r="BX297" s="117"/>
    </row>
    <row r="298" spans="2:157" x14ac:dyDescent="0.15">
      <c r="E298" s="1" t="s">
        <v>152</v>
      </c>
      <c r="F298" s="88">
        <v>7</v>
      </c>
      <c r="I298" s="88">
        <v>1</v>
      </c>
      <c r="O298" s="31"/>
      <c r="Q298" s="31">
        <v>1.3700000047683716</v>
      </c>
      <c r="R298" s="40">
        <v>5.5100002288818359</v>
      </c>
      <c r="S298" s="31"/>
      <c r="T298" s="40"/>
      <c r="U298" s="31"/>
      <c r="V298" s="40"/>
      <c r="W298" s="31"/>
      <c r="X298" s="40"/>
      <c r="Y298" s="31"/>
      <c r="Z298" s="40"/>
      <c r="AA298" s="59">
        <v>4.1399998664855957</v>
      </c>
      <c r="AB298" s="60">
        <v>13.699999809265137</v>
      </c>
      <c r="AC298" s="59">
        <v>-1.7599999904632568</v>
      </c>
      <c r="AD298" s="60">
        <v>-12.090000152587891</v>
      </c>
      <c r="AE298" s="19" t="s">
        <v>95</v>
      </c>
      <c r="AF298" s="114"/>
      <c r="AG298" s="117"/>
      <c r="AH298" s="118"/>
      <c r="AI298" s="118"/>
      <c r="AJ298" s="118"/>
      <c r="AK298" s="113"/>
      <c r="AL298" s="118"/>
      <c r="AM298" s="118"/>
      <c r="AN298" s="117"/>
      <c r="AO298" s="118"/>
      <c r="AT298" s="118"/>
      <c r="AU298" s="118"/>
      <c r="AV298" s="118"/>
      <c r="AW298" s="118"/>
      <c r="AX298" s="118"/>
      <c r="AY298" s="117"/>
      <c r="AZ298" s="118"/>
      <c r="BI298" s="117"/>
      <c r="BJ298" s="118"/>
      <c r="BK298" s="118"/>
      <c r="BL298" s="118"/>
      <c r="BM298" s="118"/>
      <c r="BN298" s="118"/>
      <c r="BO298" s="118"/>
      <c r="BP298" s="119"/>
      <c r="BX298" s="117"/>
    </row>
    <row r="299" spans="2:157" x14ac:dyDescent="0.15">
      <c r="E299" s="1" t="s">
        <v>152</v>
      </c>
      <c r="F299" s="88">
        <v>8</v>
      </c>
      <c r="I299" s="88">
        <v>1</v>
      </c>
      <c r="J299" s="88">
        <v>1</v>
      </c>
      <c r="O299" s="31"/>
      <c r="Q299" s="31">
        <v>2.2899999618530273</v>
      </c>
      <c r="R299" s="40">
        <v>-11.600000381469727</v>
      </c>
      <c r="S299" s="31"/>
      <c r="T299" s="40"/>
      <c r="U299" s="31"/>
      <c r="V299" s="40"/>
      <c r="W299" s="31"/>
      <c r="X299" s="40" t="s">
        <v>60</v>
      </c>
      <c r="Y299" s="31">
        <v>1</v>
      </c>
      <c r="Z299" s="40"/>
      <c r="AA299" s="59">
        <v>0.5899999737739563</v>
      </c>
      <c r="AB299" s="60">
        <v>-12.140000343322754</v>
      </c>
      <c r="AC299" s="59">
        <v>2.3399999141693115</v>
      </c>
      <c r="AD299" s="60">
        <v>13.510000228881836</v>
      </c>
      <c r="AE299" s="19" t="s">
        <v>78</v>
      </c>
      <c r="AF299" s="114">
        <v>1</v>
      </c>
      <c r="AG299" s="117"/>
      <c r="AH299" s="118"/>
      <c r="AI299" s="118"/>
      <c r="AJ299" s="118"/>
      <c r="AK299" s="113"/>
      <c r="AL299" s="118"/>
      <c r="AM299" s="118"/>
      <c r="AN299" s="117"/>
      <c r="AO299" s="118"/>
      <c r="AT299" s="118"/>
      <c r="AU299" s="118"/>
      <c r="AV299" s="118"/>
      <c r="AW299" s="118"/>
      <c r="AX299" s="118"/>
      <c r="AY299" s="117"/>
      <c r="AZ299" s="118"/>
      <c r="BI299" s="117"/>
      <c r="BJ299" s="118"/>
      <c r="BK299" s="118"/>
      <c r="BL299" s="118"/>
      <c r="BM299" s="118"/>
      <c r="BN299" s="118"/>
      <c r="BO299" s="118"/>
      <c r="BP299" s="119"/>
      <c r="BX299" s="117"/>
    </row>
    <row r="300" spans="2:157" x14ac:dyDescent="0.15">
      <c r="B300" s="26"/>
      <c r="C300" s="22"/>
      <c r="D300" s="12"/>
      <c r="E300" s="1" t="s">
        <v>152</v>
      </c>
      <c r="I300" s="86"/>
      <c r="O300" s="31"/>
      <c r="Q300" s="31"/>
      <c r="R300" s="40"/>
      <c r="S300" s="31"/>
      <c r="T300" s="40"/>
      <c r="U300" s="31">
        <v>-3.0699999332427979</v>
      </c>
      <c r="V300" s="40">
        <v>13.600000381469727</v>
      </c>
      <c r="W300" s="31"/>
      <c r="X300" s="40"/>
      <c r="Y300" s="31"/>
      <c r="Z300" s="40"/>
      <c r="AG300" s="117"/>
      <c r="AH300" s="118"/>
      <c r="AI300" s="118"/>
      <c r="AJ300" s="118"/>
      <c r="AK300" s="113"/>
      <c r="AL300" s="118"/>
      <c r="AN300" s="117"/>
      <c r="AO300" s="118"/>
      <c r="AT300" s="118"/>
      <c r="AU300" s="118"/>
      <c r="AV300" s="118"/>
      <c r="AW300" s="118"/>
      <c r="AY300" s="117"/>
      <c r="AZ300" s="118"/>
      <c r="BI300" s="117"/>
      <c r="BJ300" s="118"/>
      <c r="BK300" s="118"/>
      <c r="BL300" s="118"/>
      <c r="BM300" s="118"/>
      <c r="BN300" s="118"/>
      <c r="BO300" s="118"/>
    </row>
    <row r="301" spans="2:157" s="89" customFormat="1" x14ac:dyDescent="0.15">
      <c r="B301" s="30"/>
      <c r="C301" s="24" t="s">
        <v>35</v>
      </c>
      <c r="D301" s="13" t="s">
        <v>11</v>
      </c>
      <c r="E301" s="16">
        <v>64</v>
      </c>
      <c r="F301" s="90">
        <v>1</v>
      </c>
      <c r="G301" s="16">
        <v>1</v>
      </c>
      <c r="K301" s="16"/>
      <c r="L301" s="89">
        <v>1</v>
      </c>
      <c r="M301" s="16"/>
      <c r="N301" s="89">
        <v>1</v>
      </c>
      <c r="O301" s="20" t="s">
        <v>91</v>
      </c>
      <c r="P301" s="16">
        <v>90</v>
      </c>
      <c r="Q301" s="32"/>
      <c r="R301" s="90"/>
      <c r="S301" s="32"/>
      <c r="T301" s="90"/>
      <c r="U301" s="32"/>
      <c r="V301" s="90"/>
      <c r="W301" s="32"/>
      <c r="X301" s="90"/>
      <c r="Y301" s="32"/>
      <c r="Z301" s="90"/>
      <c r="AA301" s="57">
        <v>-0.82999998331069946</v>
      </c>
      <c r="AB301" s="58">
        <v>-12.039999961853027</v>
      </c>
      <c r="AC301" s="57">
        <v>3.7100000381469727</v>
      </c>
      <c r="AD301" s="58">
        <v>11.899999618530273</v>
      </c>
      <c r="AE301" s="16"/>
      <c r="AF301" s="112"/>
      <c r="AG301" s="117"/>
      <c r="AH301" s="118"/>
      <c r="AI301" s="118"/>
      <c r="AJ301" s="118"/>
      <c r="AK301" s="113"/>
      <c r="AL301" s="118"/>
      <c r="AM301" s="99"/>
      <c r="AN301" s="117"/>
      <c r="AO301" s="118"/>
      <c r="AP301" s="99"/>
      <c r="AQ301" s="99"/>
      <c r="AR301" s="99"/>
      <c r="AS301" s="99"/>
      <c r="AT301" s="118"/>
      <c r="AU301" s="118"/>
      <c r="AV301" s="118"/>
      <c r="AW301" s="118"/>
      <c r="AX301" s="99"/>
      <c r="AY301" s="117"/>
      <c r="AZ301" s="118"/>
      <c r="BA301" s="99"/>
      <c r="BB301" s="99"/>
      <c r="BC301" s="99"/>
      <c r="BD301" s="99"/>
      <c r="BE301" s="84"/>
      <c r="BF301" s="84"/>
      <c r="BI301" s="117"/>
      <c r="BJ301" s="118"/>
      <c r="BK301" s="118"/>
      <c r="BL301" s="118"/>
      <c r="BM301" s="118"/>
      <c r="BN301" s="118"/>
      <c r="BO301" s="118"/>
      <c r="BP301" s="121"/>
      <c r="BX301" s="94"/>
      <c r="CE301" s="95"/>
      <c r="CF301" s="95"/>
      <c r="CG301" s="95"/>
      <c r="CH301" s="95"/>
      <c r="CI301" s="95"/>
      <c r="CJ301" s="95"/>
      <c r="CK301" s="95"/>
      <c r="CL301" s="95"/>
      <c r="CM301" s="95"/>
      <c r="CN301" s="95"/>
      <c r="CO301" s="95"/>
      <c r="CP301" s="95"/>
      <c r="CQ301" s="95"/>
      <c r="EX301" s="88"/>
      <c r="EY301" s="88"/>
      <c r="FA301" s="88"/>
    </row>
    <row r="302" spans="2:157" x14ac:dyDescent="0.15">
      <c r="E302" s="1" t="s">
        <v>152</v>
      </c>
      <c r="F302" s="86">
        <v>2</v>
      </c>
      <c r="H302" s="88">
        <v>1</v>
      </c>
      <c r="O302" s="31"/>
      <c r="Q302" s="31">
        <v>2.7799999713897705</v>
      </c>
      <c r="R302" s="40">
        <v>5.6599998474121094</v>
      </c>
      <c r="S302" s="31"/>
      <c r="T302" s="40"/>
      <c r="U302" s="31"/>
      <c r="V302" s="40"/>
      <c r="W302" s="31"/>
      <c r="X302" s="40"/>
      <c r="Y302" s="31"/>
      <c r="Z302" s="40"/>
      <c r="AA302" s="59">
        <v>2.9700000286102295</v>
      </c>
      <c r="AB302" s="60">
        <v>11.949999809265137</v>
      </c>
      <c r="AC302" s="59">
        <v>-0.49000000953674316</v>
      </c>
      <c r="AD302" s="60">
        <v>-11.75</v>
      </c>
      <c r="AE302" s="19" t="s">
        <v>95</v>
      </c>
      <c r="AF302" s="114"/>
      <c r="AG302" s="117"/>
      <c r="AH302" s="118"/>
      <c r="AI302" s="118"/>
      <c r="AJ302" s="118"/>
      <c r="AK302" s="113"/>
      <c r="AL302" s="118"/>
      <c r="AM302" s="118"/>
      <c r="AN302" s="117"/>
      <c r="AO302" s="118"/>
      <c r="AT302" s="118"/>
      <c r="AU302" s="118"/>
      <c r="AV302" s="118"/>
      <c r="AW302" s="118"/>
      <c r="AX302" s="118"/>
      <c r="AY302" s="117"/>
      <c r="AZ302" s="118"/>
      <c r="BI302" s="117"/>
      <c r="BJ302" s="118"/>
      <c r="BK302" s="118"/>
      <c r="BL302" s="118"/>
      <c r="BM302" s="118"/>
      <c r="BN302" s="118"/>
      <c r="BO302" s="118"/>
      <c r="BP302" s="119"/>
      <c r="BX302" s="117"/>
    </row>
    <row r="303" spans="2:157" x14ac:dyDescent="0.15">
      <c r="E303" s="1" t="s">
        <v>152</v>
      </c>
      <c r="F303" s="86">
        <v>3</v>
      </c>
      <c r="I303" s="88">
        <v>1</v>
      </c>
      <c r="O303" s="31"/>
      <c r="Q303" s="31">
        <v>0.73000001907348633</v>
      </c>
      <c r="R303" s="40">
        <v>-11.359999656677246</v>
      </c>
      <c r="S303" s="31"/>
      <c r="T303" s="40"/>
      <c r="U303" s="31"/>
      <c r="V303" s="40"/>
      <c r="W303" s="31"/>
      <c r="X303" s="40"/>
      <c r="Y303" s="31"/>
      <c r="Z303" s="40"/>
      <c r="AA303" s="59">
        <v>1.1200000047683716</v>
      </c>
      <c r="AB303" s="60">
        <v>-12.289999961853027</v>
      </c>
      <c r="AC303" s="59">
        <v>0.10000000149011612</v>
      </c>
      <c r="AD303" s="60">
        <v>12.289999961853027</v>
      </c>
      <c r="AE303" s="19" t="s">
        <v>95</v>
      </c>
      <c r="AF303" s="114"/>
      <c r="AG303" s="117"/>
      <c r="AH303" s="118"/>
      <c r="AI303" s="118"/>
      <c r="AJ303" s="118"/>
      <c r="AK303" s="113"/>
      <c r="AL303" s="118"/>
      <c r="AM303" s="118"/>
      <c r="AN303" s="117"/>
      <c r="AO303" s="118"/>
      <c r="AT303" s="118"/>
      <c r="AU303" s="118"/>
      <c r="AV303" s="118"/>
      <c r="AW303" s="118"/>
      <c r="AX303" s="118"/>
      <c r="AY303" s="117"/>
      <c r="AZ303" s="118"/>
      <c r="BI303" s="117"/>
      <c r="BJ303" s="118"/>
      <c r="BK303" s="118"/>
      <c r="BL303" s="118"/>
      <c r="BM303" s="118"/>
      <c r="BN303" s="118"/>
      <c r="BO303" s="118"/>
      <c r="BP303" s="119"/>
      <c r="BX303" s="117"/>
    </row>
    <row r="304" spans="2:157" x14ac:dyDescent="0.15">
      <c r="E304" s="1" t="s">
        <v>152</v>
      </c>
      <c r="F304" s="86">
        <v>4</v>
      </c>
      <c r="I304" s="86">
        <v>1</v>
      </c>
      <c r="J304" s="88">
        <v>1</v>
      </c>
      <c r="O304" s="31"/>
      <c r="Q304" s="31">
        <v>-0.28999999165534973</v>
      </c>
      <c r="R304" s="40">
        <v>6.1399998664855957</v>
      </c>
      <c r="S304" s="31"/>
      <c r="T304" s="40"/>
      <c r="U304" s="31"/>
      <c r="V304" s="40"/>
      <c r="W304" s="31" t="s">
        <v>60</v>
      </c>
      <c r="X304" s="40"/>
      <c r="Y304" s="31"/>
      <c r="Z304" s="40">
        <v>1</v>
      </c>
      <c r="AA304" s="59">
        <v>-1.8500000238418579</v>
      </c>
      <c r="AB304" s="60">
        <v>11.75</v>
      </c>
      <c r="AC304" s="59">
        <v>-5.000000074505806E-2</v>
      </c>
      <c r="AD304" s="60">
        <v>-13.210000038146973</v>
      </c>
      <c r="AE304" s="19" t="s">
        <v>96</v>
      </c>
      <c r="AF304" s="114">
        <v>1</v>
      </c>
      <c r="AG304" s="117"/>
      <c r="AH304" s="118"/>
      <c r="AI304" s="118"/>
      <c r="AJ304" s="118"/>
      <c r="AK304" s="113"/>
      <c r="AL304" s="118"/>
      <c r="AM304" s="118"/>
      <c r="AN304" s="117"/>
      <c r="AO304" s="118"/>
      <c r="AT304" s="118"/>
      <c r="AU304" s="118"/>
      <c r="AV304" s="118"/>
      <c r="AW304" s="118"/>
      <c r="AX304" s="118"/>
      <c r="AY304" s="117"/>
      <c r="AZ304" s="118"/>
      <c r="BI304" s="117"/>
      <c r="BJ304" s="118"/>
      <c r="BK304" s="118"/>
      <c r="BL304" s="118"/>
      <c r="BM304" s="118"/>
      <c r="BN304" s="118"/>
      <c r="BO304" s="118"/>
      <c r="BP304" s="119"/>
      <c r="BX304" s="117"/>
    </row>
    <row r="305" spans="2:157" x14ac:dyDescent="0.15">
      <c r="E305" s="1" t="s">
        <v>152</v>
      </c>
      <c r="O305" s="31"/>
      <c r="Q305" s="31"/>
      <c r="R305" s="40"/>
      <c r="S305" s="31"/>
      <c r="T305" s="40"/>
      <c r="U305" s="31">
        <v>2.3900001049041748</v>
      </c>
      <c r="V305" s="40">
        <v>-12.140000343322754</v>
      </c>
      <c r="W305" s="31"/>
      <c r="X305" s="40"/>
      <c r="Y305" s="31"/>
      <c r="Z305" s="40"/>
      <c r="AG305" s="117"/>
      <c r="AH305" s="118"/>
      <c r="AI305" s="118"/>
      <c r="AJ305" s="118"/>
      <c r="AK305" s="113"/>
      <c r="AL305" s="118"/>
      <c r="AN305" s="117"/>
      <c r="AO305" s="118"/>
      <c r="AT305" s="118"/>
      <c r="AU305" s="118"/>
      <c r="AV305" s="118"/>
      <c r="AW305" s="118"/>
      <c r="AY305" s="117"/>
      <c r="AZ305" s="118"/>
      <c r="BI305" s="117"/>
      <c r="BJ305" s="118"/>
      <c r="BK305" s="118"/>
      <c r="BL305" s="118"/>
      <c r="BM305" s="118"/>
      <c r="BN305" s="118"/>
      <c r="BO305" s="118"/>
    </row>
    <row r="306" spans="2:157" s="89" customFormat="1" x14ac:dyDescent="0.15">
      <c r="B306" s="30"/>
      <c r="C306" s="16"/>
      <c r="D306" s="13" t="s">
        <v>12</v>
      </c>
      <c r="E306" s="16">
        <v>65</v>
      </c>
      <c r="F306" s="89">
        <v>1</v>
      </c>
      <c r="G306" s="16">
        <v>1</v>
      </c>
      <c r="K306" s="16"/>
      <c r="L306" s="89">
        <v>1</v>
      </c>
      <c r="M306" s="16">
        <v>1</v>
      </c>
      <c r="O306" s="20" t="s">
        <v>91</v>
      </c>
      <c r="P306" s="16">
        <v>118</v>
      </c>
      <c r="Q306" s="32"/>
      <c r="R306" s="90"/>
      <c r="S306" s="32"/>
      <c r="T306" s="90"/>
      <c r="U306" s="32"/>
      <c r="V306" s="90"/>
      <c r="W306" s="32"/>
      <c r="X306" s="90"/>
      <c r="Y306" s="32"/>
      <c r="Z306" s="90"/>
      <c r="AA306" s="57">
        <v>0.68000000715255737</v>
      </c>
      <c r="AB306" s="58">
        <v>-11.989999771118164</v>
      </c>
      <c r="AC306" s="57">
        <v>-3.6600000858306885</v>
      </c>
      <c r="AD306" s="58">
        <v>13.159999847412109</v>
      </c>
      <c r="AE306" s="16"/>
      <c r="AF306" s="112"/>
      <c r="AG306" s="117"/>
      <c r="AH306" s="118"/>
      <c r="AI306" s="118"/>
      <c r="AJ306" s="118"/>
      <c r="AK306" s="113"/>
      <c r="AL306" s="118"/>
      <c r="AM306" s="99"/>
      <c r="AN306" s="117"/>
      <c r="AO306" s="118"/>
      <c r="AP306" s="99"/>
      <c r="AQ306" s="99"/>
      <c r="AR306" s="99"/>
      <c r="AS306" s="99"/>
      <c r="AT306" s="118"/>
      <c r="AU306" s="118"/>
      <c r="AV306" s="118"/>
      <c r="AW306" s="118"/>
      <c r="AX306" s="99"/>
      <c r="AY306" s="117"/>
      <c r="AZ306" s="118"/>
      <c r="BA306" s="99"/>
      <c r="BB306" s="99"/>
      <c r="BC306" s="99"/>
      <c r="BD306" s="99"/>
      <c r="BE306" s="84"/>
      <c r="BF306" s="84"/>
      <c r="BI306" s="117"/>
      <c r="BJ306" s="118"/>
      <c r="BK306" s="118"/>
      <c r="BL306" s="118"/>
      <c r="BM306" s="118"/>
      <c r="BN306" s="118"/>
      <c r="BO306" s="118"/>
      <c r="BP306" s="121"/>
      <c r="BX306" s="94"/>
      <c r="CE306" s="95"/>
      <c r="CF306" s="95"/>
      <c r="CG306" s="95"/>
      <c r="CH306" s="95"/>
      <c r="CI306" s="95"/>
      <c r="CJ306" s="95"/>
      <c r="CK306" s="95"/>
      <c r="CL306" s="95"/>
      <c r="CM306" s="95"/>
      <c r="CN306" s="95"/>
      <c r="CO306" s="95"/>
      <c r="CP306" s="95"/>
      <c r="CQ306" s="95"/>
      <c r="EX306" s="88"/>
      <c r="EY306" s="88"/>
      <c r="FA306" s="88"/>
    </row>
    <row r="307" spans="2:157" x14ac:dyDescent="0.15">
      <c r="E307" s="1" t="s">
        <v>152</v>
      </c>
      <c r="F307" s="86">
        <v>2</v>
      </c>
      <c r="H307" s="88">
        <v>1</v>
      </c>
      <c r="O307" s="31"/>
      <c r="Q307" s="31">
        <v>-2.3399999141693115</v>
      </c>
      <c r="R307" s="40">
        <v>6.2899999618530273</v>
      </c>
      <c r="S307" s="31"/>
      <c r="T307" s="40"/>
      <c r="U307" s="31"/>
      <c r="V307" s="40"/>
      <c r="W307" s="31"/>
      <c r="X307" s="40"/>
      <c r="Y307" s="31"/>
      <c r="Z307" s="40"/>
      <c r="AA307" s="59">
        <v>-2.9300000667572021</v>
      </c>
      <c r="AB307" s="60">
        <v>12.920000076293945</v>
      </c>
      <c r="AC307" s="59">
        <v>0.68000000715255737</v>
      </c>
      <c r="AD307" s="60">
        <v>-11.210000038146973</v>
      </c>
      <c r="AE307" s="19" t="s">
        <v>88</v>
      </c>
      <c r="AF307" s="114"/>
      <c r="AG307" s="117"/>
      <c r="AH307" s="118"/>
      <c r="AI307" s="118"/>
      <c r="AJ307" s="118"/>
      <c r="AK307" s="113"/>
      <c r="AL307" s="118"/>
      <c r="AM307" s="118"/>
      <c r="AN307" s="117"/>
      <c r="AO307" s="118"/>
      <c r="AT307" s="118"/>
      <c r="AU307" s="118"/>
      <c r="AV307" s="118"/>
      <c r="AW307" s="118"/>
      <c r="AX307" s="118"/>
      <c r="AY307" s="117"/>
      <c r="AZ307" s="118"/>
      <c r="BI307" s="117"/>
      <c r="BJ307" s="118"/>
      <c r="BK307" s="118"/>
      <c r="BL307" s="118"/>
      <c r="BM307" s="118"/>
      <c r="BN307" s="118"/>
      <c r="BO307" s="118"/>
      <c r="BP307" s="119"/>
      <c r="BX307" s="117"/>
    </row>
    <row r="308" spans="2:157" x14ac:dyDescent="0.15">
      <c r="E308" s="1" t="s">
        <v>152</v>
      </c>
      <c r="F308" s="88">
        <v>3</v>
      </c>
      <c r="I308" s="88">
        <v>1</v>
      </c>
      <c r="O308" s="31"/>
      <c r="Q308" s="31">
        <v>1.1699999570846558</v>
      </c>
      <c r="R308" s="40">
        <v>-5.9499998092651367</v>
      </c>
      <c r="S308" s="31"/>
      <c r="T308" s="40"/>
      <c r="U308" s="31"/>
      <c r="V308" s="40"/>
      <c r="W308" s="31"/>
      <c r="X308" s="40"/>
      <c r="Y308" s="31"/>
      <c r="Z308" s="40"/>
      <c r="AA308" s="59">
        <v>0.43999999761581421</v>
      </c>
      <c r="AB308" s="60">
        <v>-6.7800002098083496</v>
      </c>
      <c r="AC308" s="59">
        <v>-1.0199999809265137</v>
      </c>
      <c r="AD308" s="60">
        <v>12.529999732971191</v>
      </c>
      <c r="AE308" s="19" t="s">
        <v>88</v>
      </c>
      <c r="AF308" s="114"/>
      <c r="AG308" s="117"/>
      <c r="AH308" s="118"/>
      <c r="AI308" s="118"/>
      <c r="AJ308" s="118"/>
      <c r="AK308" s="113"/>
      <c r="AL308" s="118"/>
      <c r="AM308" s="118"/>
      <c r="AN308" s="117"/>
      <c r="AO308" s="118"/>
      <c r="AT308" s="118"/>
      <c r="AU308" s="118"/>
      <c r="AV308" s="118"/>
      <c r="AW308" s="118"/>
      <c r="AX308" s="118"/>
      <c r="AY308" s="117"/>
      <c r="AZ308" s="118"/>
      <c r="BI308" s="117"/>
      <c r="BJ308" s="118"/>
      <c r="BK308" s="118"/>
      <c r="BL308" s="118"/>
      <c r="BM308" s="118"/>
      <c r="BN308" s="118"/>
      <c r="BO308" s="118"/>
      <c r="BP308" s="119"/>
      <c r="BX308" s="117"/>
    </row>
    <row r="309" spans="2:157" x14ac:dyDescent="0.15">
      <c r="E309" s="1" t="s">
        <v>152</v>
      </c>
      <c r="F309" s="86">
        <v>4</v>
      </c>
      <c r="I309" s="88">
        <v>1</v>
      </c>
      <c r="O309" s="31"/>
      <c r="Q309" s="31">
        <v>-1.6599999666213989</v>
      </c>
      <c r="R309" s="40">
        <v>3.2200000286102295</v>
      </c>
      <c r="S309" s="31"/>
      <c r="T309" s="40"/>
      <c r="U309" s="31"/>
      <c r="V309" s="40"/>
      <c r="W309" s="31"/>
      <c r="X309" s="40"/>
      <c r="Y309" s="31"/>
      <c r="Z309" s="40"/>
      <c r="AA309" s="59">
        <v>-1.4600000381469727</v>
      </c>
      <c r="AB309" s="60">
        <v>7.070000171661377</v>
      </c>
      <c r="AC309" s="59">
        <v>-0.68000000715255737</v>
      </c>
      <c r="AD309" s="60">
        <v>-3.2200000286102295</v>
      </c>
      <c r="AE309" s="19" t="s">
        <v>88</v>
      </c>
      <c r="AF309" s="114"/>
      <c r="AG309" s="117"/>
      <c r="AH309" s="118"/>
      <c r="AI309" s="118"/>
      <c r="AJ309" s="118"/>
      <c r="AK309" s="113"/>
      <c r="AL309" s="118"/>
      <c r="AM309" s="118"/>
      <c r="AN309" s="117"/>
      <c r="AO309" s="118"/>
      <c r="AT309" s="118"/>
      <c r="AU309" s="118"/>
      <c r="AV309" s="118"/>
      <c r="AW309" s="118"/>
      <c r="AX309" s="118"/>
      <c r="AY309" s="117"/>
      <c r="AZ309" s="118"/>
      <c r="BI309" s="117"/>
      <c r="BJ309" s="118"/>
      <c r="BK309" s="118"/>
      <c r="BL309" s="118"/>
      <c r="BM309" s="118"/>
      <c r="BN309" s="118"/>
      <c r="BO309" s="118"/>
      <c r="BP309" s="119"/>
      <c r="BX309" s="117"/>
    </row>
    <row r="310" spans="2:157" x14ac:dyDescent="0.15">
      <c r="E310" s="1" t="s">
        <v>152</v>
      </c>
      <c r="F310" s="88">
        <v>5</v>
      </c>
      <c r="I310" s="88">
        <v>1</v>
      </c>
      <c r="J310" s="88">
        <v>1</v>
      </c>
      <c r="O310" s="31"/>
      <c r="Q310" s="31">
        <v>-1.6599999666213989</v>
      </c>
      <c r="R310" s="40">
        <v>-2.8299999237060547</v>
      </c>
      <c r="S310" s="31"/>
      <c r="T310" s="40"/>
      <c r="U310" s="31"/>
      <c r="V310" s="40"/>
      <c r="W310" s="31"/>
      <c r="X310" s="40" t="s">
        <v>150</v>
      </c>
      <c r="Y310" s="31">
        <v>1</v>
      </c>
      <c r="Z310" s="40"/>
      <c r="AA310" s="59">
        <v>-1.6599999666213989</v>
      </c>
      <c r="AB310" s="60">
        <v>-2.8299999237060547</v>
      </c>
      <c r="AC310" s="59">
        <v>-1.5099999904632568</v>
      </c>
      <c r="AD310" s="60">
        <v>6.5300002098083496</v>
      </c>
      <c r="AE310" s="19" t="s">
        <v>121</v>
      </c>
      <c r="AF310" s="114">
        <v>1</v>
      </c>
      <c r="AG310" s="117"/>
      <c r="AH310" s="118"/>
      <c r="AI310" s="118"/>
      <c r="AJ310" s="118"/>
      <c r="AK310" s="113"/>
      <c r="AL310" s="118"/>
      <c r="AM310" s="118"/>
      <c r="AN310" s="117"/>
      <c r="AO310" s="118"/>
      <c r="AT310" s="118"/>
      <c r="AU310" s="118"/>
      <c r="AV310" s="118"/>
      <c r="AW310" s="118"/>
      <c r="AX310" s="118"/>
      <c r="AY310" s="117"/>
      <c r="AZ310" s="118"/>
      <c r="BI310" s="117"/>
      <c r="BJ310" s="118"/>
      <c r="BK310" s="118"/>
      <c r="BL310" s="118"/>
      <c r="BM310" s="118"/>
      <c r="BN310" s="118"/>
      <c r="BO310" s="118"/>
      <c r="BP310" s="119"/>
      <c r="BX310" s="117"/>
    </row>
    <row r="311" spans="2:157" x14ac:dyDescent="0.15">
      <c r="E311" s="1" t="s">
        <v>152</v>
      </c>
      <c r="O311" s="31"/>
      <c r="Q311" s="31"/>
      <c r="R311" s="40"/>
      <c r="S311" s="31"/>
      <c r="T311" s="40"/>
      <c r="U311" s="31">
        <v>0.5899999737739563</v>
      </c>
      <c r="V311" s="40">
        <v>5.4600000381469727</v>
      </c>
      <c r="W311" s="31"/>
      <c r="X311" s="40"/>
      <c r="Y311" s="31"/>
      <c r="Z311" s="40"/>
      <c r="AG311" s="117"/>
      <c r="AH311" s="118"/>
      <c r="AI311" s="118"/>
      <c r="AJ311" s="118"/>
      <c r="AK311" s="113"/>
      <c r="AL311" s="118"/>
      <c r="AN311" s="117"/>
      <c r="AO311" s="118"/>
      <c r="AT311" s="118"/>
      <c r="AU311" s="118"/>
      <c r="AV311" s="118"/>
      <c r="AW311" s="118"/>
      <c r="AY311" s="117"/>
      <c r="AZ311" s="118"/>
      <c r="BI311" s="117"/>
      <c r="BJ311" s="118"/>
      <c r="BK311" s="118"/>
      <c r="BL311" s="118"/>
      <c r="BM311" s="118"/>
      <c r="BN311" s="118"/>
      <c r="BO311" s="118"/>
    </row>
    <row r="312" spans="2:157" s="89" customFormat="1" x14ac:dyDescent="0.15">
      <c r="B312" s="30"/>
      <c r="C312" s="16"/>
      <c r="D312" s="13" t="s">
        <v>22</v>
      </c>
      <c r="E312" s="16">
        <v>66</v>
      </c>
      <c r="F312" s="89">
        <v>1</v>
      </c>
      <c r="G312" s="16">
        <v>1</v>
      </c>
      <c r="K312" s="16"/>
      <c r="L312" s="89">
        <v>1</v>
      </c>
      <c r="M312" s="16">
        <v>1</v>
      </c>
      <c r="O312" s="20" t="s">
        <v>87</v>
      </c>
      <c r="P312" s="16">
        <v>115</v>
      </c>
      <c r="Q312" s="32"/>
      <c r="R312" s="90"/>
      <c r="S312" s="32"/>
      <c r="T312" s="90"/>
      <c r="U312" s="32"/>
      <c r="V312" s="90"/>
      <c r="W312" s="32"/>
      <c r="X312" s="90"/>
      <c r="Y312" s="32"/>
      <c r="Z312" s="90"/>
      <c r="AA312" s="57">
        <v>-0.93000000715255737</v>
      </c>
      <c r="AB312" s="58">
        <v>-11.949999809265137</v>
      </c>
      <c r="AC312" s="57">
        <v>3.7100000381469727</v>
      </c>
      <c r="AD312" s="58">
        <v>13.020000457763672</v>
      </c>
      <c r="AE312" s="16"/>
      <c r="AF312" s="112">
        <v>1</v>
      </c>
      <c r="AG312" s="117"/>
      <c r="AH312" s="118"/>
      <c r="AI312" s="118"/>
      <c r="AJ312" s="118"/>
      <c r="AK312" s="113"/>
      <c r="AL312" s="118"/>
      <c r="AM312" s="99"/>
      <c r="AN312" s="117"/>
      <c r="AO312" s="118"/>
      <c r="AP312" s="99"/>
      <c r="AQ312" s="99"/>
      <c r="AR312" s="99"/>
      <c r="AS312" s="99"/>
      <c r="AT312" s="118"/>
      <c r="AU312" s="118"/>
      <c r="AV312" s="118"/>
      <c r="AW312" s="118"/>
      <c r="AX312" s="99"/>
      <c r="AY312" s="117"/>
      <c r="AZ312" s="118"/>
      <c r="BA312" s="99"/>
      <c r="BB312" s="99"/>
      <c r="BC312" s="99"/>
      <c r="BD312" s="99"/>
      <c r="BE312" s="84"/>
      <c r="BF312" s="84"/>
      <c r="BI312" s="117"/>
      <c r="BJ312" s="118"/>
      <c r="BK312" s="118"/>
      <c r="BL312" s="118"/>
      <c r="BM312" s="118"/>
      <c r="BN312" s="118"/>
      <c r="BO312" s="118"/>
      <c r="BP312" s="121"/>
      <c r="BX312" s="94"/>
      <c r="CE312" s="95"/>
      <c r="CF312" s="95"/>
      <c r="CG312" s="95"/>
      <c r="CH312" s="95"/>
      <c r="CI312" s="95"/>
      <c r="CJ312" s="95"/>
      <c r="CK312" s="95"/>
      <c r="CL312" s="95"/>
      <c r="CM312" s="95"/>
      <c r="CN312" s="95"/>
      <c r="CO312" s="95"/>
      <c r="CP312" s="95"/>
      <c r="CQ312" s="95"/>
      <c r="EX312" s="88"/>
      <c r="EY312" s="88"/>
      <c r="FA312" s="88"/>
    </row>
    <row r="313" spans="2:157" x14ac:dyDescent="0.15">
      <c r="E313" s="1" t="s">
        <v>152</v>
      </c>
      <c r="F313" s="88">
        <v>2</v>
      </c>
      <c r="H313" s="88">
        <v>1</v>
      </c>
      <c r="J313" s="88">
        <v>1</v>
      </c>
      <c r="O313" s="31"/>
      <c r="Q313" s="31">
        <v>1.8999999761581421</v>
      </c>
      <c r="R313" s="40">
        <v>6.190000057220459</v>
      </c>
      <c r="S313" s="31"/>
      <c r="T313" s="40"/>
      <c r="U313" s="31"/>
      <c r="V313" s="40"/>
      <c r="W313" s="31"/>
      <c r="X313" s="40" t="s">
        <v>62</v>
      </c>
      <c r="Y313" s="31"/>
      <c r="Z313" s="40">
        <v>1</v>
      </c>
      <c r="AA313" s="59">
        <v>2.630000114440918</v>
      </c>
      <c r="AB313" s="60">
        <v>12.819999694824219</v>
      </c>
      <c r="AC313" s="59">
        <v>-0.38999998569488525</v>
      </c>
      <c r="AD313" s="60">
        <v>-11.359999656677246</v>
      </c>
      <c r="AE313" s="19" t="s">
        <v>106</v>
      </c>
      <c r="AF313" s="114"/>
      <c r="AG313" s="117"/>
      <c r="AH313" s="118"/>
      <c r="AI313" s="118"/>
      <c r="AJ313" s="118"/>
      <c r="AK313" s="113"/>
      <c r="AL313" s="118"/>
      <c r="AM313" s="118"/>
      <c r="AN313" s="117"/>
      <c r="AO313" s="118"/>
      <c r="AT313" s="118"/>
      <c r="AU313" s="118"/>
      <c r="AV313" s="118"/>
      <c r="AW313" s="118"/>
      <c r="AX313" s="118"/>
      <c r="AY313" s="117"/>
      <c r="AZ313" s="118"/>
      <c r="BI313" s="142"/>
      <c r="BJ313" s="148"/>
      <c r="BK313" s="148"/>
      <c r="BL313" s="148"/>
      <c r="BM313" s="148"/>
      <c r="BN313" s="148"/>
      <c r="BO313" s="148"/>
      <c r="BP313" s="119"/>
      <c r="BX313" s="117"/>
    </row>
    <row r="314" spans="2:157" x14ac:dyDescent="0.15">
      <c r="E314" s="1" t="s">
        <v>152</v>
      </c>
      <c r="O314" s="31"/>
      <c r="Q314" s="31"/>
      <c r="R314" s="40"/>
      <c r="S314" s="31"/>
      <c r="T314" s="40"/>
      <c r="U314" s="31">
        <v>2.7300000190734863</v>
      </c>
      <c r="V314" s="40">
        <v>-13.210000038146973</v>
      </c>
      <c r="W314" s="31"/>
      <c r="X314" s="40"/>
      <c r="Y314" s="31"/>
      <c r="Z314" s="40"/>
      <c r="AG314" s="117"/>
      <c r="AH314" s="118"/>
      <c r="AI314" s="118"/>
      <c r="AJ314" s="118"/>
      <c r="AK314" s="113"/>
      <c r="AL314" s="118"/>
      <c r="AN314" s="117"/>
      <c r="AO314" s="118"/>
      <c r="AT314" s="118"/>
      <c r="AU314" s="118"/>
      <c r="AV314" s="118"/>
      <c r="AW314" s="118"/>
      <c r="AY314" s="117"/>
      <c r="AZ314" s="118"/>
      <c r="BI314" s="117"/>
      <c r="BJ314" s="118"/>
      <c r="BK314" s="118"/>
      <c r="BL314" s="118"/>
      <c r="BM314" s="118"/>
      <c r="BN314" s="118"/>
      <c r="BO314" s="118"/>
    </row>
    <row r="315" spans="2:157" s="89" customFormat="1" x14ac:dyDescent="0.15">
      <c r="B315" s="30"/>
      <c r="C315" s="16"/>
      <c r="D315" s="13" t="s">
        <v>23</v>
      </c>
      <c r="E315" s="16">
        <v>67</v>
      </c>
      <c r="F315" s="89">
        <v>1</v>
      </c>
      <c r="G315" s="16">
        <v>1</v>
      </c>
      <c r="K315" s="16"/>
      <c r="L315" s="89">
        <v>1</v>
      </c>
      <c r="M315" s="16"/>
      <c r="N315" s="88">
        <v>1</v>
      </c>
      <c r="O315" s="20" t="s">
        <v>91</v>
      </c>
      <c r="P315" s="16"/>
      <c r="Q315" s="32"/>
      <c r="R315" s="90"/>
      <c r="S315" s="32"/>
      <c r="T315" s="90"/>
      <c r="U315" s="32"/>
      <c r="V315" s="90"/>
      <c r="W315" s="32"/>
      <c r="X315" s="90"/>
      <c r="Y315" s="32"/>
      <c r="Z315" s="90"/>
      <c r="AA315" s="57">
        <v>0.5899999737739563</v>
      </c>
      <c r="AB315" s="58">
        <v>-12.090000152587891</v>
      </c>
      <c r="AC315" s="57">
        <v>-3.559999942779541</v>
      </c>
      <c r="AD315" s="58">
        <v>12.039999961853027</v>
      </c>
      <c r="AE315" s="16"/>
      <c r="AF315" s="112"/>
      <c r="AG315" s="117"/>
      <c r="AH315" s="118"/>
      <c r="AI315" s="118"/>
      <c r="AJ315" s="118"/>
      <c r="AK315" s="113"/>
      <c r="AL315" s="118"/>
      <c r="AM315" s="99"/>
      <c r="AN315" s="117"/>
      <c r="AO315" s="118"/>
      <c r="AP315" s="99"/>
      <c r="AQ315" s="99"/>
      <c r="AR315" s="99"/>
      <c r="AS315" s="99"/>
      <c r="AT315" s="118"/>
      <c r="AU315" s="118"/>
      <c r="AV315" s="118"/>
      <c r="AW315" s="118"/>
      <c r="AX315" s="99"/>
      <c r="AY315" s="117"/>
      <c r="AZ315" s="118"/>
      <c r="BA315" s="99"/>
      <c r="BB315" s="99"/>
      <c r="BC315" s="99"/>
      <c r="BD315" s="99"/>
      <c r="BE315" s="84"/>
      <c r="BF315" s="84"/>
      <c r="BI315" s="117"/>
      <c r="BJ315" s="118"/>
      <c r="BK315" s="118"/>
      <c r="BL315" s="118"/>
      <c r="BM315" s="118"/>
      <c r="BN315" s="118"/>
      <c r="BO315" s="118"/>
      <c r="BP315" s="121"/>
      <c r="BX315" s="94"/>
      <c r="CE315" s="95"/>
      <c r="CF315" s="95"/>
      <c r="CG315" s="95"/>
      <c r="CH315" s="95"/>
      <c r="CI315" s="95"/>
      <c r="CJ315" s="95"/>
      <c r="CK315" s="95"/>
      <c r="CL315" s="95"/>
      <c r="CM315" s="95"/>
      <c r="CN315" s="95"/>
      <c r="CO315" s="95"/>
      <c r="CP315" s="95"/>
      <c r="CQ315" s="95"/>
      <c r="EX315" s="88"/>
      <c r="EY315" s="88"/>
      <c r="FA315" s="88"/>
    </row>
    <row r="316" spans="2:157" x14ac:dyDescent="0.15">
      <c r="E316" s="1" t="s">
        <v>152</v>
      </c>
      <c r="F316" s="88">
        <v>2</v>
      </c>
      <c r="H316" s="88">
        <v>1</v>
      </c>
      <c r="O316" s="31"/>
      <c r="P316" s="1">
        <v>86</v>
      </c>
      <c r="Q316" s="31">
        <v>-2.8299999237060547</v>
      </c>
      <c r="R316" s="40">
        <v>5.6100001335144043</v>
      </c>
      <c r="S316" s="31"/>
      <c r="T316" s="40"/>
      <c r="U316" s="31"/>
      <c r="V316" s="40"/>
      <c r="W316" s="31"/>
      <c r="X316" s="40"/>
      <c r="Y316" s="31"/>
      <c r="Z316" s="40"/>
      <c r="AA316" s="59">
        <v>-4.0999999046325684</v>
      </c>
      <c r="AB316" s="60">
        <v>11.649999618530273</v>
      </c>
      <c r="AC316" s="59">
        <v>0.77999997138977051</v>
      </c>
      <c r="AD316" s="60">
        <v>-11.899999618530273</v>
      </c>
      <c r="AE316" s="19" t="s">
        <v>78</v>
      </c>
      <c r="AF316" s="114"/>
      <c r="AG316" s="117"/>
      <c r="AH316" s="118"/>
      <c r="AI316" s="118"/>
      <c r="AJ316" s="118"/>
      <c r="AK316" s="113"/>
      <c r="AL316" s="118"/>
      <c r="AM316" s="118"/>
      <c r="AN316" s="117"/>
      <c r="AO316" s="118"/>
      <c r="AT316" s="118"/>
      <c r="AU316" s="118"/>
      <c r="AV316" s="118"/>
      <c r="AW316" s="118"/>
      <c r="AX316" s="118"/>
      <c r="AY316" s="117"/>
      <c r="AZ316" s="118"/>
      <c r="BI316" s="117"/>
      <c r="BJ316" s="118"/>
      <c r="BK316" s="118"/>
      <c r="BL316" s="118"/>
      <c r="BM316" s="118"/>
      <c r="BN316" s="118"/>
      <c r="BO316" s="118"/>
      <c r="BP316" s="119"/>
      <c r="BX316" s="117"/>
    </row>
    <row r="317" spans="2:157" x14ac:dyDescent="0.15">
      <c r="E317" s="1" t="s">
        <v>152</v>
      </c>
      <c r="F317" s="88">
        <v>3</v>
      </c>
      <c r="I317" s="88">
        <v>1</v>
      </c>
      <c r="O317" s="31"/>
      <c r="Q317" s="31">
        <v>2.3399999141693115</v>
      </c>
      <c r="R317" s="40">
        <v>-11.460000038146973</v>
      </c>
      <c r="S317" s="31"/>
      <c r="T317" s="40"/>
      <c r="U317" s="31"/>
      <c r="V317" s="40"/>
      <c r="W317" s="31"/>
      <c r="X317" s="40"/>
      <c r="Y317" s="31"/>
      <c r="Z317" s="40"/>
      <c r="AA317" s="59">
        <v>1.5099999904632568</v>
      </c>
      <c r="AB317" s="60">
        <v>-12.039999961853027</v>
      </c>
      <c r="AC317" s="59">
        <v>-2.9700000286102295</v>
      </c>
      <c r="AD317" s="60">
        <v>11.800000190734863</v>
      </c>
      <c r="AE317" s="19" t="s">
        <v>84</v>
      </c>
      <c r="AF317" s="114"/>
      <c r="AG317" s="117"/>
      <c r="AH317" s="118"/>
      <c r="AI317" s="118"/>
      <c r="AJ317" s="118"/>
      <c r="AK317" s="113"/>
      <c r="AL317" s="118"/>
      <c r="AM317" s="118"/>
      <c r="AN317" s="117"/>
      <c r="AO317" s="118"/>
      <c r="AT317" s="118"/>
      <c r="AU317" s="118"/>
      <c r="AV317" s="118"/>
      <c r="AW317" s="118"/>
      <c r="AX317" s="118"/>
      <c r="AY317" s="117"/>
      <c r="AZ317" s="118"/>
      <c r="BI317" s="117"/>
      <c r="BJ317" s="118"/>
      <c r="BK317" s="118"/>
      <c r="BL317" s="118"/>
      <c r="BM317" s="118"/>
      <c r="BN317" s="118"/>
      <c r="BO317" s="118"/>
      <c r="BP317" s="119"/>
      <c r="BX317" s="117"/>
    </row>
    <row r="318" spans="2:157" x14ac:dyDescent="0.15">
      <c r="E318" s="1" t="s">
        <v>152</v>
      </c>
      <c r="F318" s="88">
        <v>4</v>
      </c>
      <c r="I318" s="88">
        <v>1</v>
      </c>
      <c r="O318" s="31"/>
      <c r="Q318" s="31">
        <v>2.9300000667572021</v>
      </c>
      <c r="R318" s="40">
        <v>8.2399997711181641</v>
      </c>
      <c r="S318" s="31"/>
      <c r="T318" s="40"/>
      <c r="U318" s="31"/>
      <c r="V318" s="40"/>
      <c r="W318" s="31"/>
      <c r="X318" s="40"/>
      <c r="Y318" s="31"/>
      <c r="Z318" s="40"/>
      <c r="AA318" s="59">
        <v>3.0699999332427979</v>
      </c>
      <c r="AB318" s="60">
        <v>13.119999885559082</v>
      </c>
      <c r="AC318" s="59">
        <v>-5.000000074505806E-2</v>
      </c>
      <c r="AD318" s="60">
        <v>-12.239999771118164</v>
      </c>
      <c r="AE318" s="19" t="s">
        <v>95</v>
      </c>
      <c r="AF318" s="114"/>
      <c r="AG318" s="117"/>
      <c r="AH318" s="118"/>
      <c r="AI318" s="118"/>
      <c r="AJ318" s="118"/>
      <c r="AK318" s="113"/>
      <c r="AL318" s="118"/>
      <c r="AM318" s="118"/>
      <c r="AN318" s="117"/>
      <c r="AO318" s="118"/>
      <c r="AT318" s="118"/>
      <c r="AU318" s="118"/>
      <c r="AV318" s="118"/>
      <c r="AW318" s="118"/>
      <c r="AX318" s="118"/>
      <c r="AY318" s="117"/>
      <c r="AZ318" s="118"/>
      <c r="BI318" s="117"/>
      <c r="BJ318" s="118"/>
      <c r="BK318" s="118"/>
      <c r="BL318" s="118"/>
      <c r="BM318" s="118"/>
      <c r="BN318" s="118"/>
      <c r="BO318" s="118"/>
      <c r="BP318" s="119"/>
      <c r="BX318" s="117"/>
    </row>
    <row r="319" spans="2:157" x14ac:dyDescent="0.15">
      <c r="E319" s="1" t="s">
        <v>152</v>
      </c>
      <c r="F319" s="88">
        <v>5</v>
      </c>
      <c r="I319" s="88">
        <v>1</v>
      </c>
      <c r="J319" s="88">
        <v>1</v>
      </c>
      <c r="O319" s="31"/>
      <c r="Q319" s="31">
        <v>2.5399999618530273</v>
      </c>
      <c r="R319" s="40">
        <v>-9.2600002288818359</v>
      </c>
      <c r="S319" s="31"/>
      <c r="T319" s="40"/>
      <c r="U319" s="31"/>
      <c r="V319" s="40"/>
      <c r="W319" s="31"/>
      <c r="X319" s="40"/>
      <c r="Y319" s="31"/>
      <c r="Z319" s="40"/>
      <c r="AA319" s="59">
        <v>1.0199999809265137</v>
      </c>
      <c r="AB319" s="60">
        <v>-12.289999961853027</v>
      </c>
      <c r="AC319" s="59">
        <v>2.9700000286102295</v>
      </c>
      <c r="AD319" s="60">
        <v>12.869999885559082</v>
      </c>
      <c r="AE319" s="19" t="s">
        <v>78</v>
      </c>
      <c r="AF319" s="114"/>
      <c r="AG319" s="117"/>
      <c r="AH319" s="118"/>
      <c r="AI319" s="118"/>
      <c r="AJ319" s="118"/>
      <c r="AK319" s="113"/>
      <c r="AL319" s="118"/>
      <c r="AM319" s="118"/>
      <c r="AN319" s="117"/>
      <c r="AO319" s="118"/>
      <c r="AT319" s="118"/>
      <c r="AU319" s="118"/>
      <c r="AV319" s="118"/>
      <c r="AW319" s="118"/>
      <c r="AX319" s="118"/>
      <c r="AY319" s="117"/>
      <c r="AZ319" s="118"/>
      <c r="BI319" s="117"/>
      <c r="BJ319" s="118"/>
      <c r="BK319" s="118"/>
      <c r="BL319" s="118"/>
      <c r="BM319" s="118"/>
      <c r="BN319" s="118"/>
      <c r="BO319" s="118"/>
      <c r="BP319" s="119"/>
      <c r="BX319" s="117"/>
    </row>
    <row r="320" spans="2:157" x14ac:dyDescent="0.15">
      <c r="E320" s="1" t="s">
        <v>152</v>
      </c>
      <c r="F320" s="86">
        <v>6</v>
      </c>
      <c r="I320" s="86">
        <v>1</v>
      </c>
      <c r="O320" s="31"/>
      <c r="Q320" s="31">
        <v>-2.3900001049041748</v>
      </c>
      <c r="R320" s="40">
        <v>7.559999942779541</v>
      </c>
      <c r="S320" s="31"/>
      <c r="T320" s="40"/>
      <c r="U320" s="31"/>
      <c r="V320" s="40"/>
      <c r="W320" s="31" t="s">
        <v>90</v>
      </c>
      <c r="X320" s="40"/>
      <c r="Y320" s="31"/>
      <c r="Z320" s="40">
        <v>1</v>
      </c>
      <c r="AA320" s="59">
        <v>-3.9500000476837158</v>
      </c>
      <c r="AB320" s="60">
        <v>13.069999694824219</v>
      </c>
      <c r="AC320" s="59">
        <v>1.5099999904632568</v>
      </c>
      <c r="AD320" s="60">
        <v>-12.289999961853027</v>
      </c>
      <c r="AE320" s="19" t="s">
        <v>83</v>
      </c>
      <c r="AF320" s="114">
        <v>1</v>
      </c>
      <c r="AG320" s="117"/>
      <c r="AH320" s="118"/>
      <c r="AI320" s="118"/>
      <c r="AJ320" s="118"/>
      <c r="AK320" s="113"/>
      <c r="AL320" s="118"/>
      <c r="AM320" s="118"/>
      <c r="AN320" s="117"/>
      <c r="AO320" s="118"/>
      <c r="AT320" s="118"/>
      <c r="AU320" s="118"/>
      <c r="AV320" s="118"/>
      <c r="AW320" s="118"/>
      <c r="AX320" s="118"/>
      <c r="AY320" s="117"/>
      <c r="AZ320" s="118"/>
      <c r="BI320" s="117"/>
      <c r="BJ320" s="118"/>
      <c r="BK320" s="118"/>
      <c r="BL320" s="118"/>
      <c r="BM320" s="118"/>
      <c r="BN320" s="118"/>
      <c r="BO320" s="118"/>
      <c r="BP320" s="119"/>
      <c r="BX320" s="117"/>
    </row>
    <row r="321" spans="1:157" s="89" customFormat="1" x14ac:dyDescent="0.15">
      <c r="B321" s="30"/>
      <c r="C321" s="16"/>
      <c r="D321" s="13" t="s">
        <v>15</v>
      </c>
      <c r="E321" s="16">
        <v>68</v>
      </c>
      <c r="F321" s="90">
        <v>1</v>
      </c>
      <c r="G321" s="16">
        <v>1</v>
      </c>
      <c r="K321" s="16"/>
      <c r="L321" s="89">
        <v>1</v>
      </c>
      <c r="M321" s="16"/>
      <c r="N321" s="89">
        <v>1</v>
      </c>
      <c r="O321" s="20" t="s">
        <v>91</v>
      </c>
      <c r="P321" s="16">
        <v>105</v>
      </c>
      <c r="Q321" s="32"/>
      <c r="R321" s="90"/>
      <c r="S321" s="32"/>
      <c r="T321" s="90"/>
      <c r="U321" s="32"/>
      <c r="V321" s="90"/>
      <c r="W321" s="32"/>
      <c r="X321" s="90"/>
      <c r="Y321" s="32"/>
      <c r="Z321" s="90"/>
      <c r="AA321" s="57">
        <v>-0.82999998331069946</v>
      </c>
      <c r="AB321" s="58">
        <v>-12.039999961853027</v>
      </c>
      <c r="AC321" s="57">
        <v>3.4600000381469727</v>
      </c>
      <c r="AD321" s="58">
        <v>11.989999771118164</v>
      </c>
      <c r="AE321" s="16"/>
      <c r="AF321" s="114">
        <v>1</v>
      </c>
      <c r="AG321" s="117"/>
      <c r="AH321" s="118"/>
      <c r="AI321" s="118"/>
      <c r="AJ321" s="118"/>
      <c r="AK321" s="113"/>
      <c r="AL321" s="118"/>
      <c r="AM321" s="99"/>
      <c r="AN321" s="117"/>
      <c r="AO321" s="118"/>
      <c r="AP321" s="99"/>
      <c r="AQ321" s="99"/>
      <c r="AR321" s="99"/>
      <c r="AS321" s="99"/>
      <c r="AT321" s="118"/>
      <c r="AU321" s="118"/>
      <c r="AV321" s="118"/>
      <c r="AW321" s="118"/>
      <c r="AX321" s="99"/>
      <c r="AY321" s="117"/>
      <c r="AZ321" s="118"/>
      <c r="BA321" s="99"/>
      <c r="BB321" s="99"/>
      <c r="BC321" s="99"/>
      <c r="BD321" s="99"/>
      <c r="BE321" s="84"/>
      <c r="BF321" s="84"/>
      <c r="BI321" s="117"/>
      <c r="BJ321" s="118"/>
      <c r="BK321" s="118"/>
      <c r="BL321" s="118"/>
      <c r="BM321" s="118"/>
      <c r="BN321" s="118"/>
      <c r="BO321" s="118"/>
      <c r="BP321" s="121"/>
      <c r="BX321" s="94"/>
      <c r="CE321" s="95"/>
      <c r="CF321" s="95"/>
      <c r="CG321" s="95"/>
      <c r="CH321" s="95"/>
      <c r="CI321" s="95"/>
      <c r="CJ321" s="95"/>
      <c r="CK321" s="95"/>
      <c r="CL321" s="95"/>
      <c r="CM321" s="95"/>
      <c r="CN321" s="95"/>
      <c r="CO321" s="95"/>
      <c r="CP321" s="95"/>
      <c r="CQ321" s="95"/>
      <c r="EX321" s="88"/>
      <c r="EY321" s="88"/>
      <c r="FA321" s="88"/>
    </row>
    <row r="322" spans="1:157" x14ac:dyDescent="0.15">
      <c r="E322" s="1" t="s">
        <v>152</v>
      </c>
      <c r="F322" s="86">
        <v>2</v>
      </c>
      <c r="H322" s="88">
        <v>1</v>
      </c>
      <c r="J322" s="88">
        <v>1</v>
      </c>
      <c r="O322" s="31"/>
      <c r="Q322" s="31">
        <v>1.8999999761581421</v>
      </c>
      <c r="R322" s="40">
        <v>5.119999885559082</v>
      </c>
      <c r="S322" s="31"/>
      <c r="T322" s="40"/>
      <c r="U322" s="31"/>
      <c r="V322" s="40"/>
      <c r="W322" s="31"/>
      <c r="X322" s="40" t="s">
        <v>139</v>
      </c>
      <c r="Y322" s="31"/>
      <c r="Z322" s="40">
        <v>1</v>
      </c>
      <c r="AA322" s="59">
        <v>3.9500000476837158</v>
      </c>
      <c r="AB322" s="60">
        <v>12.140000343322754</v>
      </c>
      <c r="AC322" s="59">
        <v>-0.34000000357627869</v>
      </c>
      <c r="AD322" s="60">
        <v>-11.699999809265137</v>
      </c>
      <c r="AE322" s="19" t="s">
        <v>78</v>
      </c>
      <c r="AF322" s="114"/>
      <c r="AG322" s="117"/>
      <c r="AH322" s="118"/>
      <c r="AI322" s="118"/>
      <c r="AJ322" s="118"/>
      <c r="AK322" s="113"/>
      <c r="AL322" s="118"/>
      <c r="AM322" s="118"/>
      <c r="AN322" s="117"/>
      <c r="AO322" s="118"/>
      <c r="AT322" s="118"/>
      <c r="AU322" s="118"/>
      <c r="AV322" s="118"/>
      <c r="AW322" s="118"/>
      <c r="AX322" s="118"/>
      <c r="AY322" s="117"/>
      <c r="AZ322" s="118"/>
      <c r="BI322" s="142"/>
      <c r="BJ322" s="148"/>
      <c r="BK322" s="148"/>
      <c r="BL322" s="148"/>
      <c r="BM322" s="148"/>
      <c r="BN322" s="148"/>
      <c r="BO322" s="148"/>
      <c r="BP322" s="119"/>
      <c r="BX322" s="117"/>
    </row>
    <row r="323" spans="1:157" x14ac:dyDescent="0.15">
      <c r="B323" s="26"/>
      <c r="C323" s="22"/>
      <c r="D323" s="12"/>
      <c r="E323" s="1" t="s">
        <v>152</v>
      </c>
      <c r="O323" s="31"/>
      <c r="Q323" s="31"/>
      <c r="R323" s="40"/>
      <c r="S323" s="31"/>
      <c r="T323" s="40"/>
      <c r="U323" s="31">
        <v>4.7800002098083496</v>
      </c>
      <c r="V323" s="40">
        <v>-11.600000381469727</v>
      </c>
      <c r="W323" s="31"/>
      <c r="X323" s="40"/>
      <c r="Y323" s="31"/>
      <c r="Z323" s="40"/>
      <c r="AG323" s="117"/>
      <c r="AH323" s="118"/>
      <c r="AI323" s="118"/>
      <c r="AJ323" s="118"/>
      <c r="AK323" s="113"/>
      <c r="AL323" s="118"/>
      <c r="AN323" s="117"/>
      <c r="AO323" s="118"/>
      <c r="AT323" s="118"/>
      <c r="AU323" s="118"/>
      <c r="AV323" s="118"/>
      <c r="AW323" s="118"/>
      <c r="AY323" s="117"/>
      <c r="AZ323" s="118"/>
      <c r="BI323" s="117"/>
      <c r="BJ323" s="118"/>
      <c r="BK323" s="118"/>
      <c r="BL323" s="118"/>
      <c r="BM323" s="118"/>
      <c r="BN323" s="118"/>
      <c r="BO323" s="118"/>
    </row>
    <row r="324" spans="1:157" s="89" customFormat="1" x14ac:dyDescent="0.15">
      <c r="A324" s="15">
        <v>0.21306712962962962</v>
      </c>
      <c r="B324" s="28" t="s">
        <v>34</v>
      </c>
      <c r="C324" s="24" t="s">
        <v>36</v>
      </c>
      <c r="D324" s="13" t="s">
        <v>11</v>
      </c>
      <c r="E324" s="16">
        <v>69</v>
      </c>
      <c r="F324" s="89">
        <v>1</v>
      </c>
      <c r="G324" s="16">
        <v>1</v>
      </c>
      <c r="J324" s="89">
        <v>1</v>
      </c>
      <c r="K324" s="16">
        <v>1</v>
      </c>
      <c r="M324" s="16">
        <v>1</v>
      </c>
      <c r="O324" s="32" t="s">
        <v>87</v>
      </c>
      <c r="P324" s="16">
        <v>115</v>
      </c>
      <c r="Q324" s="32"/>
      <c r="R324" s="90"/>
      <c r="S324" s="32"/>
      <c r="T324" s="90"/>
      <c r="U324" s="32"/>
      <c r="V324" s="90"/>
      <c r="W324" s="32" t="s">
        <v>57</v>
      </c>
      <c r="X324" s="90"/>
      <c r="Y324" s="32">
        <v>1</v>
      </c>
      <c r="Z324" s="90"/>
      <c r="AA324" s="57">
        <v>-0.82999998331069946</v>
      </c>
      <c r="AB324" s="58">
        <v>-12.039999961853027</v>
      </c>
      <c r="AC324" s="57">
        <v>3.4600000381469727</v>
      </c>
      <c r="AD324" s="58">
        <v>12.380000114440918</v>
      </c>
      <c r="AE324" s="20"/>
      <c r="AF324" s="114">
        <v>1</v>
      </c>
      <c r="AG324" s="117"/>
      <c r="AH324" s="124"/>
      <c r="AI324" s="124"/>
      <c r="AJ324" s="124"/>
      <c r="AK324" s="113"/>
      <c r="AL324" s="118"/>
      <c r="AM324" s="118"/>
      <c r="AN324" s="117"/>
      <c r="AO324" s="118"/>
      <c r="AP324" s="99"/>
      <c r="AQ324" s="99"/>
      <c r="AR324" s="99"/>
      <c r="AS324" s="99"/>
      <c r="AT324" s="118"/>
      <c r="AU324" s="118"/>
      <c r="AV324" s="118"/>
      <c r="AW324" s="118"/>
      <c r="AX324" s="118"/>
      <c r="AY324" s="117"/>
      <c r="AZ324" s="118"/>
      <c r="BA324" s="99"/>
      <c r="BB324" s="99"/>
      <c r="BC324" s="99"/>
      <c r="BD324" s="99"/>
      <c r="BE324" s="84"/>
      <c r="BF324" s="84"/>
      <c r="BI324" s="117"/>
      <c r="BJ324" s="118"/>
      <c r="BK324" s="118"/>
      <c r="BL324" s="118"/>
      <c r="BM324" s="118"/>
      <c r="BN324" s="118"/>
      <c r="BO324" s="118"/>
      <c r="BP324" s="122"/>
      <c r="BX324" s="120"/>
      <c r="CE324" s="95"/>
      <c r="CF324" s="95"/>
      <c r="CG324" s="95"/>
      <c r="CH324" s="95"/>
      <c r="CI324" s="95"/>
      <c r="CJ324" s="95"/>
      <c r="CK324" s="95"/>
      <c r="CL324" s="95"/>
      <c r="CM324" s="95"/>
      <c r="CN324" s="95"/>
      <c r="CO324" s="95"/>
      <c r="CP324" s="95"/>
      <c r="CQ324" s="95"/>
      <c r="EX324" s="88"/>
      <c r="EY324" s="88"/>
      <c r="FA324" s="88"/>
    </row>
    <row r="325" spans="1:157" x14ac:dyDescent="0.15">
      <c r="E325" s="1" t="s">
        <v>152</v>
      </c>
      <c r="O325" s="31"/>
      <c r="Q325" s="31">
        <v>5.000000074505806E-2</v>
      </c>
      <c r="R325" s="40">
        <v>6</v>
      </c>
      <c r="S325" s="31"/>
      <c r="T325" s="40"/>
      <c r="U325" s="31"/>
      <c r="V325" s="40"/>
      <c r="W325" s="31"/>
      <c r="X325" s="40"/>
      <c r="Y325" s="31"/>
      <c r="Z325" s="40"/>
      <c r="AA325" s="59"/>
      <c r="AB325" s="60"/>
      <c r="AC325" s="59"/>
      <c r="AD325" s="60"/>
      <c r="AE325" s="19"/>
      <c r="AF325" s="114"/>
      <c r="AG325" s="117"/>
      <c r="AH325" s="118"/>
      <c r="AI325" s="118"/>
      <c r="AJ325" s="118"/>
      <c r="AK325" s="113"/>
      <c r="AL325" s="118"/>
      <c r="AM325" s="118"/>
      <c r="AN325" s="117"/>
      <c r="AO325" s="118"/>
      <c r="AT325" s="118"/>
      <c r="AU325" s="118"/>
      <c r="AV325" s="118"/>
      <c r="AW325" s="118"/>
      <c r="AX325" s="118"/>
      <c r="AY325" s="117"/>
      <c r="AZ325" s="118"/>
      <c r="BI325" s="117"/>
      <c r="BJ325" s="118"/>
      <c r="BK325" s="118"/>
      <c r="BL325" s="118"/>
      <c r="BM325" s="118"/>
      <c r="BN325" s="118"/>
      <c r="BO325" s="118"/>
      <c r="BP325" s="119"/>
      <c r="BX325" s="117"/>
    </row>
    <row r="326" spans="1:157" s="89" customFormat="1" x14ac:dyDescent="0.15">
      <c r="B326" s="30"/>
      <c r="C326" s="16"/>
      <c r="D326" s="47" t="s">
        <v>72</v>
      </c>
      <c r="E326" s="16">
        <v>70</v>
      </c>
      <c r="F326" s="89">
        <v>1</v>
      </c>
      <c r="G326" s="16">
        <v>1</v>
      </c>
      <c r="K326" s="16">
        <v>1</v>
      </c>
      <c r="M326" s="16">
        <v>1</v>
      </c>
      <c r="O326" s="32" t="s">
        <v>91</v>
      </c>
      <c r="P326" s="16">
        <v>105</v>
      </c>
      <c r="Q326" s="32"/>
      <c r="R326" s="90"/>
      <c r="S326" s="32"/>
      <c r="T326" s="90"/>
      <c r="U326" s="32"/>
      <c r="V326" s="90"/>
      <c r="W326" s="32"/>
      <c r="X326" s="90"/>
      <c r="Y326" s="32"/>
      <c r="Z326" s="90"/>
      <c r="AA326" s="57">
        <v>0.87999999523162842</v>
      </c>
      <c r="AB326" s="58">
        <v>-12.090000152587891</v>
      </c>
      <c r="AC326" s="57">
        <v>-3.4100000858306885</v>
      </c>
      <c r="AD326" s="58">
        <v>12.869999885559082</v>
      </c>
      <c r="AE326" s="20"/>
      <c r="AF326" s="114"/>
      <c r="AG326" s="117"/>
      <c r="AH326" s="118"/>
      <c r="AI326" s="118"/>
      <c r="AJ326" s="118"/>
      <c r="AK326" s="113"/>
      <c r="AL326" s="118"/>
      <c r="AM326" s="118"/>
      <c r="AN326" s="117"/>
      <c r="AO326" s="118"/>
      <c r="AP326" s="99"/>
      <c r="AQ326" s="99"/>
      <c r="AR326" s="99"/>
      <c r="AS326" s="99"/>
      <c r="AT326" s="118"/>
      <c r="AU326" s="118"/>
      <c r="AV326" s="118"/>
      <c r="AW326" s="118"/>
      <c r="AX326" s="118"/>
      <c r="AY326" s="117"/>
      <c r="AZ326" s="118"/>
      <c r="BA326" s="99"/>
      <c r="BB326" s="99"/>
      <c r="BC326" s="99"/>
      <c r="BD326" s="99"/>
      <c r="BE326" s="84"/>
      <c r="BF326" s="84"/>
      <c r="BI326" s="117"/>
      <c r="BJ326" s="118"/>
      <c r="BK326" s="118"/>
      <c r="BL326" s="118"/>
      <c r="BM326" s="118"/>
      <c r="BN326" s="118"/>
      <c r="BO326" s="118"/>
      <c r="BP326" s="122"/>
      <c r="BX326" s="120"/>
      <c r="CE326" s="95"/>
      <c r="CF326" s="95"/>
      <c r="CG326" s="95"/>
      <c r="CH326" s="95"/>
      <c r="CI326" s="95"/>
      <c r="CJ326" s="95"/>
      <c r="CK326" s="95"/>
      <c r="CL326" s="95"/>
      <c r="CM326" s="95"/>
      <c r="CN326" s="95"/>
      <c r="CO326" s="95"/>
      <c r="CP326" s="95"/>
      <c r="CQ326" s="95"/>
      <c r="EX326" s="88"/>
      <c r="EY326" s="88"/>
      <c r="FA326" s="88"/>
    </row>
    <row r="327" spans="1:157" x14ac:dyDescent="0.15">
      <c r="D327" s="86"/>
      <c r="E327" s="1" t="s">
        <v>152</v>
      </c>
      <c r="F327" s="88">
        <v>2</v>
      </c>
      <c r="H327" s="88">
        <v>1</v>
      </c>
      <c r="O327" s="31"/>
      <c r="Q327" s="31">
        <v>-2.880000114440918</v>
      </c>
      <c r="R327" s="40">
        <v>5.9499998092651367</v>
      </c>
      <c r="S327" s="31"/>
      <c r="T327" s="40"/>
      <c r="U327" s="31"/>
      <c r="V327" s="40"/>
      <c r="W327" s="31"/>
      <c r="X327" s="40"/>
      <c r="Y327" s="31"/>
      <c r="Z327" s="40"/>
      <c r="AA327" s="59">
        <v>-3.6099998950958252</v>
      </c>
      <c r="AB327" s="60">
        <v>12.239999771118164</v>
      </c>
      <c r="AC327" s="59">
        <v>0.62999999523162842</v>
      </c>
      <c r="AD327" s="60">
        <v>-11.800000190734863</v>
      </c>
      <c r="AE327" s="19" t="s">
        <v>83</v>
      </c>
      <c r="AF327" s="114"/>
      <c r="AG327" s="117"/>
      <c r="AH327" s="118"/>
      <c r="AI327" s="118"/>
      <c r="AJ327" s="118"/>
      <c r="AK327" s="113"/>
      <c r="AL327" s="118"/>
      <c r="AM327" s="118"/>
      <c r="AN327" s="117"/>
      <c r="AO327" s="118"/>
      <c r="AT327" s="118"/>
      <c r="AU327" s="118"/>
      <c r="AV327" s="118"/>
      <c r="AW327" s="118"/>
      <c r="AX327" s="118"/>
      <c r="AY327" s="117"/>
      <c r="AZ327" s="118"/>
      <c r="BI327" s="117"/>
      <c r="BJ327" s="118"/>
      <c r="BK327" s="118"/>
      <c r="BL327" s="118"/>
      <c r="BM327" s="118"/>
      <c r="BN327" s="118"/>
      <c r="BO327" s="118"/>
      <c r="BP327" s="119"/>
      <c r="BX327" s="117"/>
    </row>
    <row r="328" spans="1:157" x14ac:dyDescent="0.15">
      <c r="D328" s="86"/>
      <c r="E328" s="1" t="s">
        <v>152</v>
      </c>
      <c r="F328" s="88">
        <v>3</v>
      </c>
      <c r="I328" s="88">
        <v>1</v>
      </c>
      <c r="O328" s="31"/>
      <c r="Q328" s="31">
        <v>1.7100000381469727</v>
      </c>
      <c r="R328" s="40">
        <v>-6.5799999237060547</v>
      </c>
      <c r="S328" s="31"/>
      <c r="T328" s="40"/>
      <c r="U328" s="31"/>
      <c r="V328" s="40"/>
      <c r="W328" s="31"/>
      <c r="X328" s="40"/>
      <c r="Y328" s="31"/>
      <c r="Z328" s="40"/>
      <c r="AA328" s="59">
        <v>4.0500001907348633</v>
      </c>
      <c r="AB328" s="60">
        <v>-8.869999885559082</v>
      </c>
      <c r="AC328" s="59">
        <v>-1.0700000524520874</v>
      </c>
      <c r="AD328" s="60">
        <v>13.75</v>
      </c>
      <c r="AE328" s="19" t="s">
        <v>96</v>
      </c>
      <c r="AF328" s="114"/>
      <c r="AG328" s="117"/>
      <c r="AH328" s="118"/>
      <c r="AI328" s="118"/>
      <c r="AJ328" s="118"/>
      <c r="AK328" s="113"/>
      <c r="AL328" s="118"/>
      <c r="AM328" s="118"/>
      <c r="AN328" s="117"/>
      <c r="AO328" s="118"/>
      <c r="AT328" s="118"/>
      <c r="AU328" s="118"/>
      <c r="AV328" s="118"/>
      <c r="AW328" s="118"/>
      <c r="AX328" s="118"/>
      <c r="AY328" s="117"/>
      <c r="AZ328" s="118"/>
      <c r="BI328" s="117"/>
      <c r="BJ328" s="118"/>
      <c r="BK328" s="118"/>
      <c r="BL328" s="118"/>
      <c r="BM328" s="118"/>
      <c r="BN328" s="118"/>
      <c r="BO328" s="118"/>
      <c r="BP328" s="119"/>
      <c r="BX328" s="117"/>
    </row>
    <row r="329" spans="1:157" x14ac:dyDescent="0.15">
      <c r="D329" s="86"/>
      <c r="E329" s="1" t="s">
        <v>152</v>
      </c>
      <c r="F329" s="88">
        <v>4</v>
      </c>
      <c r="I329" s="88">
        <v>1</v>
      </c>
      <c r="O329" s="31"/>
      <c r="Q329" s="31">
        <v>-3.6099998950958252</v>
      </c>
      <c r="R329" s="40">
        <v>9.9899997711181641</v>
      </c>
      <c r="S329" s="31"/>
      <c r="T329" s="40"/>
      <c r="U329" s="31"/>
      <c r="V329" s="40"/>
      <c r="W329" s="31"/>
      <c r="X329" s="40"/>
      <c r="Y329" s="31"/>
      <c r="Z329" s="40"/>
      <c r="AA329" s="59">
        <v>-4.4899997711181641</v>
      </c>
      <c r="AB329" s="60">
        <v>13.800000190734863</v>
      </c>
      <c r="AC329" s="59">
        <v>2.6800000667572021</v>
      </c>
      <c r="AD329" s="60">
        <v>-9.2600002288818359</v>
      </c>
      <c r="AE329" s="19" t="s">
        <v>83</v>
      </c>
      <c r="AF329" s="114"/>
      <c r="AG329" s="117"/>
      <c r="AH329" s="118"/>
      <c r="AI329" s="118"/>
      <c r="AJ329" s="118"/>
      <c r="AK329" s="113"/>
      <c r="AL329" s="118"/>
      <c r="AM329" s="118"/>
      <c r="AN329" s="117"/>
      <c r="AO329" s="118"/>
      <c r="AT329" s="118"/>
      <c r="AU329" s="118"/>
      <c r="AV329" s="118"/>
      <c r="AW329" s="118"/>
      <c r="AX329" s="118"/>
      <c r="AY329" s="117"/>
      <c r="AZ329" s="118"/>
      <c r="BI329" s="117"/>
      <c r="BJ329" s="118"/>
      <c r="BK329" s="118"/>
      <c r="BL329" s="118"/>
      <c r="BM329" s="118"/>
      <c r="BN329" s="118"/>
      <c r="BO329" s="118"/>
      <c r="BP329" s="119"/>
      <c r="BX329" s="117"/>
    </row>
    <row r="330" spans="1:157" x14ac:dyDescent="0.15">
      <c r="D330" s="86"/>
      <c r="E330" s="1" t="s">
        <v>152</v>
      </c>
      <c r="F330" s="88">
        <v>5</v>
      </c>
      <c r="I330" s="88">
        <v>1</v>
      </c>
      <c r="J330" s="88">
        <v>1</v>
      </c>
      <c r="O330" s="31"/>
      <c r="Q330" s="31">
        <v>0.77999997138977051</v>
      </c>
      <c r="R330" s="40">
        <v>-6.440000057220459</v>
      </c>
      <c r="S330" s="31"/>
      <c r="T330" s="40"/>
      <c r="U330" s="31"/>
      <c r="V330" s="40"/>
      <c r="W330" s="31" t="s">
        <v>85</v>
      </c>
      <c r="X330" s="40"/>
      <c r="Y330" s="31">
        <v>1</v>
      </c>
      <c r="Z330" s="40"/>
      <c r="AA330" s="59">
        <v>2.6800000667572021</v>
      </c>
      <c r="AB330" s="60">
        <v>-7.559999942779541</v>
      </c>
      <c r="AC330" s="59">
        <v>-1.4099999666213989</v>
      </c>
      <c r="AD330" s="60">
        <v>14.430000305175781</v>
      </c>
      <c r="AE330" s="19" t="s">
        <v>80</v>
      </c>
      <c r="AG330" s="117"/>
      <c r="AH330" s="118"/>
      <c r="AI330" s="118"/>
      <c r="AJ330" s="118"/>
      <c r="AK330" s="113"/>
      <c r="AL330" s="118"/>
      <c r="AM330" s="118"/>
      <c r="AN330" s="117"/>
      <c r="AO330" s="118"/>
      <c r="AT330" s="118"/>
      <c r="AU330" s="118"/>
      <c r="AV330" s="118"/>
      <c r="AW330" s="118"/>
      <c r="AX330" s="118"/>
      <c r="AY330" s="117"/>
      <c r="AZ330" s="118"/>
      <c r="BI330" s="117"/>
      <c r="BJ330" s="118"/>
      <c r="BK330" s="118"/>
      <c r="BO330" s="118"/>
      <c r="BP330" s="119"/>
      <c r="BX330" s="117"/>
    </row>
    <row r="331" spans="1:157" x14ac:dyDescent="0.15">
      <c r="D331" s="86"/>
      <c r="E331" s="1" t="s">
        <v>152</v>
      </c>
      <c r="O331" s="31"/>
      <c r="Q331" s="31">
        <v>2.880000114440918</v>
      </c>
      <c r="R331" s="40">
        <v>9.9499998092651367</v>
      </c>
      <c r="S331" s="31"/>
      <c r="T331" s="40"/>
      <c r="U331" s="31"/>
      <c r="V331" s="40"/>
      <c r="W331" s="31"/>
      <c r="X331" s="40"/>
      <c r="Y331" s="31"/>
      <c r="Z331" s="40"/>
      <c r="AA331" s="59"/>
      <c r="AB331" s="60"/>
      <c r="AC331" s="59"/>
      <c r="AD331" s="60"/>
      <c r="AE331" s="19"/>
      <c r="AF331" s="141">
        <v>1</v>
      </c>
      <c r="AG331" s="117"/>
      <c r="AH331" s="118"/>
      <c r="AI331" s="118"/>
      <c r="AJ331" s="118"/>
      <c r="AK331" s="113"/>
      <c r="AL331" s="118"/>
      <c r="AM331" s="118"/>
      <c r="AN331" s="117"/>
      <c r="AO331" s="118"/>
      <c r="AT331" s="118"/>
      <c r="AU331" s="118"/>
      <c r="AV331" s="118"/>
      <c r="AW331" s="118"/>
      <c r="AX331" s="118"/>
      <c r="AY331" s="117"/>
      <c r="AZ331" s="118"/>
      <c r="BI331" s="117"/>
      <c r="BJ331" s="118"/>
      <c r="BK331" s="118"/>
      <c r="BL331" s="118"/>
      <c r="BM331" s="118"/>
      <c r="BN331" s="118"/>
      <c r="BO331" s="118"/>
      <c r="BP331" s="119"/>
      <c r="BX331" s="117"/>
    </row>
    <row r="332" spans="1:157" s="89" customFormat="1" x14ac:dyDescent="0.15">
      <c r="B332" s="76"/>
      <c r="C332" s="16"/>
      <c r="D332" s="47" t="s">
        <v>73</v>
      </c>
      <c r="E332" s="16">
        <v>71</v>
      </c>
      <c r="F332" s="89">
        <v>1</v>
      </c>
      <c r="G332" s="16">
        <v>1</v>
      </c>
      <c r="K332" s="16">
        <v>1</v>
      </c>
      <c r="M332" s="16"/>
      <c r="N332" s="89">
        <v>1</v>
      </c>
      <c r="O332" s="20" t="s">
        <v>87</v>
      </c>
      <c r="P332" s="32">
        <v>110</v>
      </c>
      <c r="Q332" s="32"/>
      <c r="R332" s="90"/>
      <c r="S332" s="32"/>
      <c r="T332" s="90"/>
      <c r="U332" s="32"/>
      <c r="V332" s="90"/>
      <c r="W332" s="32"/>
      <c r="X332" s="90"/>
      <c r="Y332" s="32"/>
      <c r="Z332" s="90"/>
      <c r="AA332" s="57">
        <v>-0.93000000715255737</v>
      </c>
      <c r="AB332" s="58">
        <v>-11.989999771118164</v>
      </c>
      <c r="AC332" s="57">
        <v>3.2200000286102295</v>
      </c>
      <c r="AD332" s="58">
        <v>11.850000381469727</v>
      </c>
      <c r="AE332" s="16"/>
      <c r="AF332" s="112"/>
      <c r="AG332" s="117"/>
      <c r="AH332" s="118"/>
      <c r="AI332" s="118"/>
      <c r="AJ332" s="118"/>
      <c r="AK332" s="113"/>
      <c r="AL332" s="118"/>
      <c r="AM332" s="99"/>
      <c r="AN332" s="117"/>
      <c r="AO332" s="118"/>
      <c r="AP332" s="99"/>
      <c r="AQ332" s="99"/>
      <c r="AR332" s="99"/>
      <c r="AS332" s="99"/>
      <c r="AT332" s="118"/>
      <c r="AU332" s="118"/>
      <c r="AV332" s="118"/>
      <c r="AW332" s="118"/>
      <c r="AX332" s="99"/>
      <c r="AY332" s="117"/>
      <c r="AZ332" s="118"/>
      <c r="BA332" s="99"/>
      <c r="BB332" s="99"/>
      <c r="BC332" s="99"/>
      <c r="BD332" s="99"/>
      <c r="BE332" s="84"/>
      <c r="BF332" s="84"/>
      <c r="BI332" s="117"/>
      <c r="BJ332" s="118"/>
      <c r="BK332" s="118"/>
      <c r="BL332" s="118"/>
      <c r="BM332" s="118"/>
      <c r="BN332" s="118"/>
      <c r="BO332" s="118"/>
      <c r="BP332" s="121"/>
      <c r="BX332" s="94"/>
      <c r="CE332" s="95"/>
      <c r="CF332" s="95"/>
      <c r="CG332" s="95"/>
      <c r="CH332" s="95"/>
      <c r="CI332" s="95"/>
      <c r="CJ332" s="95"/>
      <c r="CK332" s="95"/>
      <c r="CL332" s="95"/>
      <c r="CM332" s="95"/>
      <c r="CN332" s="95"/>
      <c r="CO332" s="95"/>
      <c r="CP332" s="95"/>
      <c r="CQ332" s="95"/>
      <c r="EX332" s="88"/>
      <c r="EY332" s="88"/>
      <c r="FA332" s="88"/>
    </row>
    <row r="333" spans="1:157" x14ac:dyDescent="0.15">
      <c r="B333" s="77"/>
      <c r="D333" s="86"/>
      <c r="E333" s="1" t="s">
        <v>152</v>
      </c>
      <c r="F333" s="88">
        <v>2</v>
      </c>
      <c r="H333" s="88">
        <v>1</v>
      </c>
      <c r="O333" s="31"/>
      <c r="Q333" s="31">
        <v>0.73000001907348633</v>
      </c>
      <c r="R333" s="40">
        <v>5.309999942779541</v>
      </c>
      <c r="S333" s="31"/>
      <c r="T333" s="40"/>
      <c r="U333" s="31"/>
      <c r="V333" s="40"/>
      <c r="W333" s="31"/>
      <c r="X333" s="40"/>
      <c r="Y333" s="31"/>
      <c r="Z333" s="40"/>
      <c r="AA333" s="59">
        <v>1.8999999761581421</v>
      </c>
      <c r="AB333" s="60">
        <v>11.899999618530273</v>
      </c>
      <c r="AC333" s="59">
        <v>-0.43999999761581421</v>
      </c>
      <c r="AD333" s="60">
        <v>-11.800000190734863</v>
      </c>
      <c r="AE333" s="19" t="s">
        <v>88</v>
      </c>
      <c r="AF333" s="138">
        <v>1</v>
      </c>
      <c r="AG333" s="117"/>
      <c r="AH333" s="118"/>
      <c r="AI333" s="118"/>
      <c r="AJ333" s="118"/>
      <c r="AK333" s="113"/>
      <c r="AL333" s="118"/>
      <c r="AM333" s="118"/>
      <c r="AN333" s="117"/>
      <c r="AO333" s="118"/>
      <c r="AT333" s="118"/>
      <c r="AU333" s="118"/>
      <c r="AV333" s="118"/>
      <c r="AW333" s="118"/>
      <c r="AX333" s="118"/>
      <c r="AY333" s="117"/>
      <c r="AZ333" s="118"/>
      <c r="BI333" s="117"/>
      <c r="BJ333" s="118"/>
      <c r="BK333" s="118"/>
      <c r="BL333" s="118"/>
      <c r="BM333" s="118"/>
      <c r="BN333" s="118"/>
      <c r="BO333" s="118"/>
      <c r="BP333" s="119"/>
      <c r="BX333" s="117"/>
    </row>
    <row r="334" spans="1:157" x14ac:dyDescent="0.15">
      <c r="B334" s="77"/>
      <c r="E334" s="1" t="s">
        <v>152</v>
      </c>
      <c r="F334" s="88">
        <v>3</v>
      </c>
      <c r="I334" s="88">
        <v>1</v>
      </c>
      <c r="J334" s="88">
        <v>1</v>
      </c>
      <c r="O334" s="31"/>
      <c r="Q334" s="31">
        <v>-0.43999999761581421</v>
      </c>
      <c r="R334" s="40">
        <v>-6.8299999237060547</v>
      </c>
      <c r="S334" s="31"/>
      <c r="T334" s="40"/>
      <c r="U334" s="31"/>
      <c r="V334" s="40"/>
      <c r="W334" s="31"/>
      <c r="X334" s="40" t="s">
        <v>60</v>
      </c>
      <c r="Y334" s="31">
        <v>1</v>
      </c>
      <c r="Z334" s="40"/>
      <c r="AA334" s="59">
        <v>0.28999999165534973</v>
      </c>
      <c r="AB334" s="60">
        <v>-11.949999809265137</v>
      </c>
      <c r="AC334" s="59">
        <v>0.15000000596046448</v>
      </c>
      <c r="AD334" s="60">
        <v>11.850000381469727</v>
      </c>
      <c r="AE334" s="19" t="s">
        <v>81</v>
      </c>
      <c r="AF334" s="114"/>
      <c r="AG334" s="117"/>
      <c r="AH334" s="118"/>
      <c r="AI334" s="118"/>
      <c r="AJ334" s="118"/>
      <c r="AK334" s="113"/>
      <c r="AL334" s="118"/>
      <c r="AM334" s="118"/>
      <c r="AN334" s="117"/>
      <c r="AO334" s="118"/>
      <c r="AT334" s="118"/>
      <c r="AU334" s="118"/>
      <c r="AV334" s="118"/>
      <c r="AW334" s="118"/>
      <c r="AX334" s="118"/>
      <c r="AY334" s="117"/>
      <c r="AZ334" s="118"/>
      <c r="BI334" s="117"/>
      <c r="BJ334" s="118"/>
      <c r="BK334" s="118"/>
      <c r="BL334" s="118"/>
      <c r="BM334" s="118"/>
      <c r="BN334" s="118"/>
      <c r="BO334" s="118"/>
      <c r="BP334" s="119"/>
      <c r="BX334" s="117"/>
    </row>
    <row r="335" spans="1:157" x14ac:dyDescent="0.15">
      <c r="B335" s="77"/>
      <c r="D335" s="86"/>
      <c r="E335" s="1" t="s">
        <v>152</v>
      </c>
      <c r="O335" s="31"/>
      <c r="Q335" s="31"/>
      <c r="R335" s="40"/>
      <c r="S335" s="31"/>
      <c r="T335" s="40"/>
      <c r="U335" s="31">
        <v>4.1399998664855957</v>
      </c>
      <c r="V335" s="40">
        <v>13.260000228881836</v>
      </c>
      <c r="W335" s="31"/>
      <c r="X335" s="40"/>
      <c r="Y335" s="31"/>
      <c r="Z335" s="40"/>
      <c r="AA335" s="59"/>
      <c r="AB335" s="60"/>
      <c r="AC335" s="59"/>
      <c r="AD335" s="60"/>
      <c r="AE335" s="19"/>
      <c r="AF335" s="114"/>
      <c r="AG335" s="117"/>
      <c r="AH335" s="118"/>
      <c r="AI335" s="118"/>
      <c r="AJ335" s="118"/>
      <c r="AK335" s="113"/>
      <c r="AL335" s="118"/>
      <c r="AM335" s="118"/>
      <c r="AN335" s="117"/>
      <c r="AO335" s="118"/>
      <c r="AT335" s="118"/>
      <c r="AU335" s="118"/>
      <c r="AV335" s="118"/>
      <c r="AW335" s="118"/>
      <c r="AX335" s="118"/>
      <c r="AY335" s="117"/>
      <c r="AZ335" s="118"/>
      <c r="BI335" s="117"/>
      <c r="BJ335" s="118"/>
      <c r="BK335" s="118"/>
      <c r="BL335" s="118"/>
      <c r="BM335" s="118"/>
      <c r="BN335" s="118"/>
      <c r="BO335" s="118"/>
      <c r="BP335" s="119"/>
      <c r="BX335" s="117"/>
    </row>
    <row r="336" spans="1:157" s="89" customFormat="1" x14ac:dyDescent="0.15">
      <c r="B336" s="30"/>
      <c r="C336" s="16"/>
      <c r="D336" s="90" t="s">
        <v>122</v>
      </c>
      <c r="E336" s="16">
        <v>72</v>
      </c>
      <c r="F336" s="89">
        <v>1</v>
      </c>
      <c r="G336" s="16">
        <v>1</v>
      </c>
      <c r="K336" s="16">
        <v>1</v>
      </c>
      <c r="M336" s="51"/>
      <c r="N336" s="89">
        <v>1</v>
      </c>
      <c r="O336" s="33" t="s">
        <v>87</v>
      </c>
      <c r="P336" s="16"/>
      <c r="Q336" s="33"/>
      <c r="R336" s="34"/>
      <c r="S336" s="33"/>
      <c r="T336" s="34"/>
      <c r="U336" s="33"/>
      <c r="V336" s="34"/>
      <c r="W336" s="33"/>
      <c r="X336" s="34"/>
      <c r="Y336" s="33"/>
      <c r="Z336" s="34"/>
      <c r="AA336" s="63">
        <v>0.67000001668930054</v>
      </c>
      <c r="AB336" s="64">
        <v>-12.020000457763672</v>
      </c>
      <c r="AC336" s="63">
        <v>-3.5299999713897705</v>
      </c>
      <c r="AD336" s="64">
        <v>11.920000076293945</v>
      </c>
      <c r="AE336" s="20"/>
      <c r="AF336" s="114"/>
      <c r="AG336" s="117"/>
      <c r="AH336" s="118"/>
      <c r="AI336" s="118"/>
      <c r="AJ336" s="118"/>
      <c r="AK336" s="113"/>
      <c r="AL336" s="118"/>
      <c r="AM336" s="118"/>
      <c r="AN336" s="117"/>
      <c r="AO336" s="118"/>
      <c r="AP336" s="99"/>
      <c r="AQ336" s="99"/>
      <c r="AR336" s="99"/>
      <c r="AS336" s="99"/>
      <c r="AT336" s="118"/>
      <c r="AU336" s="118"/>
      <c r="AV336" s="118"/>
      <c r="AW336" s="118"/>
      <c r="AX336" s="118"/>
      <c r="AY336" s="117"/>
      <c r="AZ336" s="118"/>
      <c r="BA336" s="99"/>
      <c r="BB336" s="99"/>
      <c r="BC336" s="99"/>
      <c r="BD336" s="99"/>
      <c r="BE336" s="84"/>
      <c r="BF336" s="84"/>
      <c r="BI336" s="117"/>
      <c r="BJ336" s="118"/>
      <c r="BK336" s="118"/>
      <c r="BL336" s="118"/>
      <c r="BM336" s="118"/>
      <c r="BN336" s="118"/>
      <c r="BO336" s="118"/>
      <c r="BP336" s="122"/>
      <c r="BX336" s="120"/>
      <c r="CE336" s="95"/>
      <c r="CF336" s="95"/>
      <c r="CG336" s="95"/>
      <c r="CH336" s="95"/>
      <c r="CI336" s="95"/>
      <c r="CJ336" s="95"/>
      <c r="CK336" s="95"/>
      <c r="CL336" s="95"/>
      <c r="CM336" s="95"/>
      <c r="CN336" s="95"/>
      <c r="CO336" s="95"/>
      <c r="CP336" s="95"/>
      <c r="CQ336" s="95"/>
      <c r="EX336" s="88"/>
      <c r="EY336" s="88"/>
      <c r="FA336" s="88"/>
    </row>
    <row r="337" spans="2:157" x14ac:dyDescent="0.15">
      <c r="E337" s="1" t="s">
        <v>152</v>
      </c>
      <c r="F337" s="86">
        <v>2</v>
      </c>
      <c r="H337" s="88">
        <v>1</v>
      </c>
      <c r="M337" s="52"/>
      <c r="O337" s="31"/>
      <c r="Q337" s="48">
        <v>-1.1000000238418579</v>
      </c>
      <c r="R337" s="49">
        <v>5.3899998664855957</v>
      </c>
      <c r="S337" s="48"/>
      <c r="T337" s="49"/>
      <c r="U337" s="48"/>
      <c r="V337" s="49"/>
      <c r="W337" s="48"/>
      <c r="X337" s="49"/>
      <c r="Y337" s="48"/>
      <c r="Z337" s="49"/>
      <c r="AA337" s="65">
        <v>-2.9600000381469727</v>
      </c>
      <c r="AB337" s="66">
        <v>11.489999771118164</v>
      </c>
      <c r="AC337" s="65">
        <v>0.43000000715255737</v>
      </c>
      <c r="AD337" s="66">
        <v>-11.880000114440918</v>
      </c>
      <c r="AE337" s="19" t="s">
        <v>81</v>
      </c>
      <c r="AF337" s="138">
        <v>1</v>
      </c>
      <c r="AG337" s="117"/>
      <c r="AH337" s="118"/>
      <c r="AI337" s="118"/>
      <c r="AJ337" s="118"/>
      <c r="AK337" s="113"/>
      <c r="AL337" s="118"/>
      <c r="AM337" s="118"/>
      <c r="AN337" s="117"/>
      <c r="AO337" s="118"/>
      <c r="AT337" s="118"/>
      <c r="AU337" s="118"/>
      <c r="AV337" s="118"/>
      <c r="AW337" s="118"/>
      <c r="AX337" s="118"/>
      <c r="AY337" s="117"/>
      <c r="AZ337" s="118"/>
      <c r="BI337" s="117"/>
      <c r="BJ337" s="118"/>
      <c r="BK337" s="118"/>
      <c r="BL337" s="118"/>
      <c r="BM337" s="118"/>
      <c r="BN337" s="118"/>
      <c r="BO337" s="118"/>
      <c r="BP337" s="119"/>
      <c r="BX337" s="117"/>
    </row>
    <row r="338" spans="2:157" x14ac:dyDescent="0.15">
      <c r="D338" s="86"/>
      <c r="E338" s="1" t="s">
        <v>152</v>
      </c>
      <c r="F338" s="86">
        <v>3</v>
      </c>
      <c r="I338" s="88">
        <v>1</v>
      </c>
      <c r="J338" s="88">
        <v>1</v>
      </c>
      <c r="M338" s="52"/>
      <c r="O338" s="31"/>
      <c r="Q338" s="48">
        <v>3.3900001049041748</v>
      </c>
      <c r="R338" s="49">
        <v>-10.869999885559082</v>
      </c>
      <c r="S338" s="48"/>
      <c r="T338" s="49"/>
      <c r="U338" s="48"/>
      <c r="V338" s="49"/>
      <c r="W338" s="48" t="s">
        <v>90</v>
      </c>
      <c r="X338" s="49"/>
      <c r="Y338" s="48"/>
      <c r="Z338" s="49">
        <v>1</v>
      </c>
      <c r="AA338" s="65">
        <v>3.3399999141693115</v>
      </c>
      <c r="AB338" s="66">
        <v>-11.920000076293945</v>
      </c>
      <c r="AC338" s="65">
        <v>-0.56999999284744263</v>
      </c>
      <c r="AD338" s="66">
        <v>7.3899998664855957</v>
      </c>
      <c r="AE338" s="19" t="s">
        <v>106</v>
      </c>
      <c r="AF338" s="114"/>
      <c r="AG338" s="117"/>
      <c r="AH338" s="118"/>
      <c r="AI338" s="118"/>
      <c r="AJ338" s="118"/>
      <c r="AK338" s="113"/>
      <c r="AL338" s="118"/>
      <c r="AM338" s="118"/>
      <c r="AN338" s="117"/>
      <c r="AO338" s="118"/>
      <c r="AT338" s="118"/>
      <c r="AU338" s="118"/>
      <c r="AV338" s="118"/>
      <c r="AW338" s="118"/>
      <c r="AX338" s="118"/>
      <c r="AY338" s="117"/>
      <c r="AZ338" s="118"/>
      <c r="BI338" s="117"/>
      <c r="BJ338" s="118"/>
      <c r="BK338" s="118"/>
      <c r="BL338" s="118"/>
      <c r="BM338" s="118"/>
      <c r="BN338" s="118"/>
      <c r="BO338" s="118"/>
      <c r="BP338" s="119"/>
      <c r="BX338" s="117"/>
    </row>
    <row r="339" spans="2:157" s="89" customFormat="1" x14ac:dyDescent="0.15">
      <c r="B339" s="30"/>
      <c r="C339" s="16"/>
      <c r="D339" s="13" t="s">
        <v>28</v>
      </c>
      <c r="E339" s="16">
        <v>73</v>
      </c>
      <c r="F339" s="89">
        <v>1</v>
      </c>
      <c r="G339" s="16">
        <v>1</v>
      </c>
      <c r="K339" s="16">
        <v>1</v>
      </c>
      <c r="M339" s="51"/>
      <c r="N339" s="89">
        <v>1</v>
      </c>
      <c r="O339" s="32" t="s">
        <v>91</v>
      </c>
      <c r="P339" s="32"/>
      <c r="Q339" s="32"/>
      <c r="R339" s="90"/>
      <c r="S339" s="32"/>
      <c r="T339" s="90"/>
      <c r="U339" s="32"/>
      <c r="V339" s="90"/>
      <c r="W339" s="32"/>
      <c r="X339" s="90"/>
      <c r="Y339" s="32"/>
      <c r="Z339" s="90"/>
      <c r="AA339" s="57">
        <v>-1.0199999809265137</v>
      </c>
      <c r="AB339" s="58">
        <v>-11.989999771118164</v>
      </c>
      <c r="AC339" s="57">
        <v>3.3599998950958252</v>
      </c>
      <c r="AD339" s="58">
        <v>11.699999809265137</v>
      </c>
      <c r="AE339" s="20"/>
      <c r="AF339" s="114">
        <v>1</v>
      </c>
      <c r="AG339" s="117"/>
      <c r="AH339" s="118"/>
      <c r="AI339" s="118"/>
      <c r="AJ339" s="118"/>
      <c r="AK339" s="113"/>
      <c r="AL339" s="118"/>
      <c r="AM339" s="118"/>
      <c r="AN339" s="117"/>
      <c r="AO339" s="118"/>
      <c r="AP339" s="99"/>
      <c r="AQ339" s="99"/>
      <c r="AR339" s="99"/>
      <c r="AS339" s="99"/>
      <c r="AT339" s="118"/>
      <c r="AU339" s="118"/>
      <c r="AV339" s="118"/>
      <c r="AW339" s="118"/>
      <c r="AX339" s="118"/>
      <c r="AY339" s="117"/>
      <c r="AZ339" s="118"/>
      <c r="BA339" s="99"/>
      <c r="BB339" s="99"/>
      <c r="BC339" s="99"/>
      <c r="BD339" s="99"/>
      <c r="BE339" s="84"/>
      <c r="BF339" s="84"/>
      <c r="BI339" s="117"/>
      <c r="BJ339" s="118"/>
      <c r="BK339" s="118"/>
      <c r="BL339" s="118"/>
      <c r="BM339" s="118"/>
      <c r="BN339" s="118"/>
      <c r="BO339" s="118"/>
      <c r="BP339" s="122"/>
      <c r="BX339" s="120"/>
      <c r="CE339" s="95"/>
      <c r="CF339" s="95"/>
      <c r="CG339" s="95"/>
      <c r="CH339" s="95"/>
      <c r="CI339" s="95"/>
      <c r="CJ339" s="95"/>
      <c r="CK339" s="95"/>
      <c r="CL339" s="95"/>
      <c r="CM339" s="95"/>
      <c r="CN339" s="95"/>
      <c r="CO339" s="95"/>
      <c r="CP339" s="95"/>
      <c r="CQ339" s="95"/>
      <c r="EX339" s="88"/>
      <c r="EY339" s="88"/>
      <c r="FA339" s="88"/>
    </row>
    <row r="340" spans="2:157" x14ac:dyDescent="0.15">
      <c r="E340" s="1" t="s">
        <v>152</v>
      </c>
      <c r="F340" s="86">
        <v>2</v>
      </c>
      <c r="H340" s="88">
        <v>1</v>
      </c>
      <c r="J340" s="88">
        <v>1</v>
      </c>
      <c r="M340" s="52"/>
      <c r="O340" s="31"/>
      <c r="P340" s="7"/>
      <c r="Q340" s="31">
        <v>1.2699999809265137</v>
      </c>
      <c r="R340" s="40">
        <v>5.0199999809265137</v>
      </c>
      <c r="S340" s="31"/>
      <c r="T340" s="40"/>
      <c r="U340" s="31"/>
      <c r="V340" s="40"/>
      <c r="W340" s="31" t="s">
        <v>139</v>
      </c>
      <c r="X340" s="40"/>
      <c r="Y340" s="31">
        <v>1</v>
      </c>
      <c r="Z340" s="40"/>
      <c r="AA340" s="59">
        <v>2.1500000953674316</v>
      </c>
      <c r="AB340" s="60">
        <v>11.460000038146973</v>
      </c>
      <c r="AC340" s="59">
        <v>-0.10000000149011612</v>
      </c>
      <c r="AD340" s="60">
        <v>-11.649999618530273</v>
      </c>
      <c r="AE340" s="19" t="s">
        <v>88</v>
      </c>
      <c r="AF340" s="114"/>
      <c r="AG340" s="117"/>
      <c r="AH340" s="118"/>
      <c r="AI340" s="118"/>
      <c r="AJ340" s="118"/>
      <c r="AK340" s="113"/>
      <c r="AL340" s="118"/>
      <c r="AM340" s="118"/>
      <c r="AN340" s="117"/>
      <c r="AO340" s="118"/>
      <c r="AT340" s="118"/>
      <c r="AU340" s="118"/>
      <c r="AV340" s="118"/>
      <c r="AW340" s="118"/>
      <c r="AX340" s="118"/>
      <c r="AY340" s="117"/>
      <c r="AZ340" s="118"/>
      <c r="BI340" s="142"/>
      <c r="BJ340" s="148"/>
      <c r="BK340" s="148"/>
      <c r="BL340" s="148"/>
      <c r="BM340" s="148"/>
      <c r="BN340" s="148"/>
      <c r="BO340" s="148"/>
      <c r="BP340" s="119"/>
      <c r="BX340" s="117"/>
    </row>
    <row r="341" spans="2:157" x14ac:dyDescent="0.15">
      <c r="E341" s="1" t="s">
        <v>152</v>
      </c>
      <c r="M341" s="52"/>
      <c r="O341" s="31"/>
      <c r="P341" s="7"/>
      <c r="Q341" s="31"/>
      <c r="R341" s="40"/>
      <c r="S341" s="31"/>
      <c r="T341" s="40"/>
      <c r="U341" s="31">
        <v>-1.2200000286102295</v>
      </c>
      <c r="V341" s="40">
        <v>-13.510000228881836</v>
      </c>
      <c r="W341" s="31"/>
      <c r="X341" s="40"/>
      <c r="Y341" s="31"/>
      <c r="Z341" s="40"/>
      <c r="AG341" s="117"/>
      <c r="AH341" s="118"/>
      <c r="AI341" s="118"/>
      <c r="AJ341" s="118"/>
      <c r="AK341" s="113"/>
      <c r="AL341" s="118"/>
      <c r="AN341" s="117"/>
      <c r="AO341" s="118"/>
      <c r="AT341" s="118"/>
      <c r="AU341" s="118"/>
      <c r="AV341" s="118"/>
      <c r="AW341" s="118"/>
      <c r="AY341" s="117"/>
      <c r="AZ341" s="118"/>
      <c r="BI341" s="117"/>
      <c r="BJ341" s="118"/>
      <c r="BK341" s="118"/>
      <c r="BL341" s="118"/>
      <c r="BM341" s="118"/>
      <c r="BN341" s="118"/>
      <c r="BO341" s="118"/>
    </row>
    <row r="342" spans="2:157" s="89" customFormat="1" x14ac:dyDescent="0.15">
      <c r="B342" s="30"/>
      <c r="C342" s="16"/>
      <c r="D342" s="13" t="s">
        <v>29</v>
      </c>
      <c r="E342" s="16">
        <v>74</v>
      </c>
      <c r="F342" s="89">
        <v>1</v>
      </c>
      <c r="G342" s="16">
        <v>1</v>
      </c>
      <c r="K342" s="16">
        <v>1</v>
      </c>
      <c r="M342" s="16"/>
      <c r="N342" s="89">
        <v>1</v>
      </c>
      <c r="O342" s="20" t="s">
        <v>91</v>
      </c>
      <c r="P342" s="32">
        <v>100</v>
      </c>
      <c r="Q342" s="32"/>
      <c r="R342" s="90"/>
      <c r="S342" s="32"/>
      <c r="T342" s="90"/>
      <c r="U342" s="32"/>
      <c r="V342" s="90"/>
      <c r="W342" s="32"/>
      <c r="X342" s="90"/>
      <c r="Y342" s="32"/>
      <c r="Z342" s="90"/>
      <c r="AA342" s="57">
        <v>0.82999998331069946</v>
      </c>
      <c r="AB342" s="58">
        <v>-12.039999961853027</v>
      </c>
      <c r="AC342" s="57">
        <v>-3.4100000858306885</v>
      </c>
      <c r="AD342" s="58">
        <v>12.090000152587891</v>
      </c>
      <c r="AE342" s="16"/>
      <c r="AF342" s="112"/>
      <c r="AG342" s="117"/>
      <c r="AH342" s="118"/>
      <c r="AI342" s="118"/>
      <c r="AJ342" s="118"/>
      <c r="AK342" s="113"/>
      <c r="AL342" s="118"/>
      <c r="AM342" s="99"/>
      <c r="AN342" s="117"/>
      <c r="AO342" s="118"/>
      <c r="AP342" s="99"/>
      <c r="AQ342" s="99"/>
      <c r="AR342" s="99"/>
      <c r="AS342" s="99"/>
      <c r="AT342" s="118"/>
      <c r="AU342" s="118"/>
      <c r="AV342" s="118"/>
      <c r="AW342" s="118"/>
      <c r="AX342" s="99"/>
      <c r="AY342" s="117"/>
      <c r="AZ342" s="118"/>
      <c r="BA342" s="99"/>
      <c r="BB342" s="99"/>
      <c r="BC342" s="99"/>
      <c r="BD342" s="99"/>
      <c r="BE342" s="84"/>
      <c r="BF342" s="84"/>
      <c r="BI342" s="117"/>
      <c r="BJ342" s="118"/>
      <c r="BK342" s="118"/>
      <c r="BL342" s="118"/>
      <c r="BM342" s="118"/>
      <c r="BN342" s="118"/>
      <c r="BO342" s="118"/>
      <c r="BP342" s="121"/>
      <c r="BX342" s="94"/>
      <c r="CE342" s="95"/>
      <c r="CF342" s="95"/>
      <c r="CG342" s="95"/>
      <c r="CH342" s="95"/>
      <c r="CI342" s="95"/>
      <c r="CJ342" s="95"/>
      <c r="CK342" s="95"/>
      <c r="CL342" s="95"/>
      <c r="CM342" s="95"/>
      <c r="CN342" s="95"/>
      <c r="CO342" s="95"/>
      <c r="CP342" s="95"/>
      <c r="CQ342" s="95"/>
      <c r="EX342" s="88"/>
      <c r="EY342" s="88"/>
      <c r="FA342" s="88"/>
    </row>
    <row r="343" spans="2:157" x14ac:dyDescent="0.15">
      <c r="E343" s="1" t="s">
        <v>152</v>
      </c>
      <c r="F343" s="88">
        <v>2</v>
      </c>
      <c r="H343" s="88">
        <v>1</v>
      </c>
      <c r="O343" s="31"/>
      <c r="P343" s="7"/>
      <c r="Q343" s="31">
        <v>-2.5799999237060547</v>
      </c>
      <c r="R343" s="40">
        <v>4.190000057220459</v>
      </c>
      <c r="S343" s="31"/>
      <c r="T343" s="40"/>
      <c r="U343" s="31"/>
      <c r="V343" s="40"/>
      <c r="W343" s="31"/>
      <c r="X343" s="40"/>
      <c r="Y343" s="31"/>
      <c r="Z343" s="40"/>
      <c r="AA343" s="59">
        <v>-3.75</v>
      </c>
      <c r="AB343" s="60">
        <v>11.359999656677246</v>
      </c>
      <c r="AC343" s="59">
        <v>0.98000001907348633</v>
      </c>
      <c r="AD343" s="60">
        <v>-11.899999618530273</v>
      </c>
      <c r="AE343" s="19" t="s">
        <v>78</v>
      </c>
      <c r="AF343" s="114"/>
      <c r="AG343" s="117"/>
      <c r="AH343" s="118"/>
      <c r="AI343" s="118"/>
      <c r="AJ343" s="118"/>
      <c r="AK343" s="113"/>
      <c r="AL343" s="118"/>
      <c r="AM343" s="118"/>
      <c r="AN343" s="117"/>
      <c r="AO343" s="118"/>
      <c r="AT343" s="118"/>
      <c r="AU343" s="118"/>
      <c r="AV343" s="118"/>
      <c r="AW343" s="118"/>
      <c r="AX343" s="118"/>
      <c r="AY343" s="117"/>
      <c r="AZ343" s="118"/>
      <c r="BI343" s="117"/>
      <c r="BJ343" s="118"/>
      <c r="BK343" s="118"/>
      <c r="BL343" s="118"/>
      <c r="BM343" s="118"/>
      <c r="BN343" s="118"/>
      <c r="BO343" s="118"/>
      <c r="BP343" s="119"/>
      <c r="BX343" s="117"/>
    </row>
    <row r="344" spans="2:157" x14ac:dyDescent="0.15">
      <c r="E344" s="1" t="s">
        <v>152</v>
      </c>
      <c r="F344" s="88">
        <v>3</v>
      </c>
      <c r="I344" s="88">
        <v>1</v>
      </c>
      <c r="O344" s="31"/>
      <c r="Q344" s="31">
        <v>0.98000001907348633</v>
      </c>
      <c r="R344" s="40">
        <v>-6.5300002098083496</v>
      </c>
      <c r="S344" s="31"/>
      <c r="T344" s="40"/>
      <c r="U344" s="31"/>
      <c r="V344" s="40"/>
      <c r="W344" s="31"/>
      <c r="X344" s="40"/>
      <c r="Y344" s="31"/>
      <c r="Z344" s="40"/>
      <c r="AA344" s="59">
        <v>3.8499999046325684</v>
      </c>
      <c r="AB344" s="60">
        <v>-11.850000381469727</v>
      </c>
      <c r="AC344" s="59">
        <v>-1.5099999904632568</v>
      </c>
      <c r="AD344" s="60">
        <v>12.090000152587891</v>
      </c>
      <c r="AE344" s="19" t="s">
        <v>96</v>
      </c>
      <c r="AF344" s="114"/>
      <c r="AG344" s="117"/>
      <c r="AH344" s="118"/>
      <c r="AI344" s="118"/>
      <c r="AJ344" s="118"/>
      <c r="AK344" s="113"/>
      <c r="AL344" s="118"/>
      <c r="AM344" s="118"/>
      <c r="AN344" s="117"/>
      <c r="AO344" s="118"/>
      <c r="AT344" s="118"/>
      <c r="AU344" s="118"/>
      <c r="AV344" s="118"/>
      <c r="AW344" s="118"/>
      <c r="AX344" s="118"/>
      <c r="AY344" s="117"/>
      <c r="AZ344" s="118"/>
      <c r="BI344" s="117"/>
      <c r="BJ344" s="118"/>
      <c r="BK344" s="118"/>
      <c r="BL344" s="118"/>
      <c r="BM344" s="118"/>
      <c r="BN344" s="118"/>
      <c r="BO344" s="118"/>
      <c r="BP344" s="119"/>
      <c r="BX344" s="117"/>
    </row>
    <row r="345" spans="2:157" x14ac:dyDescent="0.15">
      <c r="E345" s="1" t="s">
        <v>152</v>
      </c>
      <c r="F345" s="88">
        <v>4</v>
      </c>
      <c r="I345" s="88">
        <v>1</v>
      </c>
      <c r="J345" s="88">
        <v>1</v>
      </c>
      <c r="O345" s="31"/>
      <c r="Q345" s="31">
        <v>-1.4600000381469727</v>
      </c>
      <c r="R345" s="40">
        <v>9.3599996566772461</v>
      </c>
      <c r="S345" s="31"/>
      <c r="T345" s="40"/>
      <c r="U345" s="86"/>
      <c r="W345" s="31"/>
      <c r="X345" s="40" t="s">
        <v>60</v>
      </c>
      <c r="Y345" s="31">
        <v>1</v>
      </c>
      <c r="Z345" s="40"/>
      <c r="AA345" s="59">
        <v>-2.2899999618530273</v>
      </c>
      <c r="AB345" s="60">
        <v>11.949999809265137</v>
      </c>
      <c r="AC345" s="59">
        <v>2.0999999046325684</v>
      </c>
      <c r="AD345" s="60">
        <v>-12.239999771118164</v>
      </c>
      <c r="AE345" s="19" t="s">
        <v>78</v>
      </c>
      <c r="AF345" s="114">
        <v>1</v>
      </c>
      <c r="AG345" s="117"/>
      <c r="AH345" s="118"/>
      <c r="AI345" s="118"/>
      <c r="AJ345" s="118"/>
      <c r="AK345" s="113"/>
      <c r="AL345" s="118"/>
      <c r="AM345" s="118"/>
      <c r="AN345" s="117"/>
      <c r="AO345" s="118"/>
      <c r="AT345" s="118"/>
      <c r="AU345" s="118"/>
      <c r="AV345" s="118"/>
      <c r="AW345" s="118"/>
      <c r="AX345" s="118"/>
      <c r="AY345" s="117"/>
      <c r="AZ345" s="118"/>
      <c r="BI345" s="117"/>
      <c r="BJ345" s="118"/>
      <c r="BK345" s="118"/>
      <c r="BL345" s="118"/>
      <c r="BM345" s="118"/>
      <c r="BN345" s="118"/>
      <c r="BO345" s="118"/>
      <c r="BP345" s="119"/>
      <c r="BX345" s="117"/>
    </row>
    <row r="346" spans="2:157" x14ac:dyDescent="0.15">
      <c r="B346" s="26"/>
      <c r="C346" s="22"/>
      <c r="D346" s="12"/>
      <c r="E346" s="1" t="s">
        <v>152</v>
      </c>
      <c r="O346" s="31"/>
      <c r="Q346" s="31"/>
      <c r="R346" s="40"/>
      <c r="S346" s="31"/>
      <c r="T346" s="40"/>
      <c r="U346" s="31">
        <v>4.3899998664855957</v>
      </c>
      <c r="V346" s="40">
        <v>-15.800000190734863</v>
      </c>
      <c r="W346" s="31"/>
      <c r="X346" s="40"/>
      <c r="Y346" s="31"/>
      <c r="Z346" s="40"/>
      <c r="AG346" s="117"/>
      <c r="AH346" s="118"/>
      <c r="AI346" s="118"/>
      <c r="AJ346" s="118"/>
      <c r="AK346" s="113"/>
      <c r="AL346" s="118"/>
      <c r="AN346" s="117"/>
      <c r="AO346" s="118"/>
      <c r="AT346" s="118"/>
      <c r="AU346" s="118"/>
      <c r="AV346" s="118"/>
      <c r="AW346" s="118"/>
      <c r="AY346" s="117"/>
      <c r="AZ346" s="118"/>
      <c r="BI346" s="117"/>
      <c r="BJ346" s="118"/>
      <c r="BK346" s="118"/>
      <c r="BL346" s="118"/>
      <c r="BM346" s="118"/>
      <c r="BN346" s="118"/>
      <c r="BO346" s="118"/>
    </row>
    <row r="347" spans="2:157" s="89" customFormat="1" x14ac:dyDescent="0.15">
      <c r="B347" s="30"/>
      <c r="C347" s="24" t="s">
        <v>64</v>
      </c>
      <c r="D347" s="89" t="s">
        <v>129</v>
      </c>
      <c r="E347" s="16">
        <v>75</v>
      </c>
      <c r="F347" s="89">
        <v>1</v>
      </c>
      <c r="G347" s="16">
        <v>1</v>
      </c>
      <c r="K347" s="16"/>
      <c r="L347" s="89">
        <v>1</v>
      </c>
      <c r="M347" s="16"/>
      <c r="N347" s="89">
        <v>1</v>
      </c>
      <c r="O347" s="20" t="s">
        <v>91</v>
      </c>
      <c r="P347" s="16">
        <v>100</v>
      </c>
      <c r="Q347" s="32"/>
      <c r="R347" s="90"/>
      <c r="S347" s="32"/>
      <c r="T347" s="90"/>
      <c r="U347" s="32"/>
      <c r="V347" s="90"/>
      <c r="W347" s="32"/>
      <c r="X347" s="90"/>
      <c r="Y347" s="32"/>
      <c r="Z347" s="90"/>
      <c r="AA347" s="57">
        <v>0.93000000715255737</v>
      </c>
      <c r="AB347" s="58">
        <v>11.989999771118164</v>
      </c>
      <c r="AC347" s="57">
        <v>-3.6099998950958252</v>
      </c>
      <c r="AD347" s="58">
        <v>-12.869999885559082</v>
      </c>
      <c r="AE347" s="16"/>
      <c r="AF347" s="112"/>
      <c r="AG347" s="117"/>
      <c r="AH347" s="118"/>
      <c r="AI347" s="118"/>
      <c r="AJ347" s="118"/>
      <c r="AK347" s="113"/>
      <c r="AL347" s="118"/>
      <c r="AM347" s="99"/>
      <c r="AN347" s="117"/>
      <c r="AO347" s="118"/>
      <c r="AP347" s="99"/>
      <c r="AQ347" s="99"/>
      <c r="AR347" s="99"/>
      <c r="AS347" s="99"/>
      <c r="AT347" s="118"/>
      <c r="AU347" s="118"/>
      <c r="AV347" s="118"/>
      <c r="AW347" s="118"/>
      <c r="AX347" s="99"/>
      <c r="AY347" s="117"/>
      <c r="AZ347" s="118"/>
      <c r="BA347" s="99"/>
      <c r="BB347" s="99"/>
      <c r="BC347" s="99"/>
      <c r="BD347" s="99"/>
      <c r="BE347" s="84"/>
      <c r="BF347" s="84"/>
      <c r="BI347" s="117"/>
      <c r="BJ347" s="118"/>
      <c r="BK347" s="118"/>
      <c r="BL347" s="118"/>
      <c r="BM347" s="118"/>
      <c r="BN347" s="118"/>
      <c r="BO347" s="118"/>
      <c r="BP347" s="121"/>
      <c r="BX347" s="94"/>
      <c r="CE347" s="95"/>
      <c r="CF347" s="95"/>
      <c r="CG347" s="95"/>
      <c r="CH347" s="95"/>
      <c r="CI347" s="95"/>
      <c r="CJ347" s="95"/>
      <c r="CK347" s="95"/>
      <c r="CL347" s="95"/>
      <c r="CM347" s="95"/>
      <c r="CN347" s="95"/>
      <c r="CO347" s="95"/>
      <c r="CP347" s="95"/>
      <c r="CQ347" s="95"/>
      <c r="EX347" s="88"/>
      <c r="EY347" s="88"/>
      <c r="FA347" s="88"/>
    </row>
    <row r="348" spans="2:157" x14ac:dyDescent="0.15">
      <c r="E348" s="1" t="s">
        <v>152</v>
      </c>
      <c r="F348" s="86">
        <v>2</v>
      </c>
      <c r="H348" s="88">
        <v>1</v>
      </c>
      <c r="O348" s="31"/>
      <c r="Q348" s="31">
        <v>-1.4099999666213989</v>
      </c>
      <c r="R348" s="40">
        <v>-3.75</v>
      </c>
      <c r="S348" s="31"/>
      <c r="T348" s="40"/>
      <c r="U348" s="31"/>
      <c r="V348" s="40"/>
      <c r="W348" s="31"/>
      <c r="X348" s="40"/>
      <c r="Y348" s="31"/>
      <c r="Z348" s="40"/>
      <c r="AA348" s="59">
        <v>-3.6600000858306885</v>
      </c>
      <c r="AB348" s="60">
        <v>-11.989999771118164</v>
      </c>
      <c r="AC348" s="59">
        <v>0.43999999761581421</v>
      </c>
      <c r="AD348" s="60">
        <v>11.699999809265137</v>
      </c>
      <c r="AE348" s="19" t="s">
        <v>88</v>
      </c>
      <c r="AF348" s="138">
        <v>1</v>
      </c>
      <c r="AG348" s="117"/>
      <c r="AH348" s="118"/>
      <c r="AI348" s="118"/>
      <c r="AJ348" s="118"/>
      <c r="AK348" s="113"/>
      <c r="AL348" s="118"/>
      <c r="AM348" s="118"/>
      <c r="AN348" s="117"/>
      <c r="AO348" s="118"/>
      <c r="AT348" s="118"/>
      <c r="AU348" s="118"/>
      <c r="AV348" s="118"/>
      <c r="AW348" s="118"/>
      <c r="AX348" s="118"/>
      <c r="AY348" s="117"/>
      <c r="AZ348" s="118"/>
      <c r="BI348" s="117"/>
      <c r="BJ348" s="118"/>
      <c r="BK348" s="118"/>
      <c r="BL348" s="118"/>
      <c r="BM348" s="118"/>
      <c r="BN348" s="118"/>
      <c r="BO348" s="118"/>
      <c r="BP348" s="119"/>
      <c r="BX348" s="117"/>
    </row>
    <row r="349" spans="2:157" x14ac:dyDescent="0.15">
      <c r="E349" s="1" t="s">
        <v>152</v>
      </c>
      <c r="F349" s="86">
        <v>3</v>
      </c>
      <c r="I349" s="88">
        <v>1</v>
      </c>
      <c r="J349" s="88">
        <v>1</v>
      </c>
      <c r="O349" s="31"/>
      <c r="Q349" s="31">
        <v>-0.93000000715255737</v>
      </c>
      <c r="R349" s="40">
        <v>6.5799999237060547</v>
      </c>
      <c r="S349" s="31"/>
      <c r="T349" s="40"/>
      <c r="U349" s="31"/>
      <c r="V349" s="40"/>
      <c r="W349" s="31"/>
      <c r="X349" s="40" t="s">
        <v>90</v>
      </c>
      <c r="Y349" s="31">
        <v>1</v>
      </c>
      <c r="Z349" s="40"/>
      <c r="AA349" s="59">
        <v>0.38999998569488525</v>
      </c>
      <c r="AB349" s="60">
        <v>11.649999618530273</v>
      </c>
      <c r="AC349" s="59">
        <v>-2.2400000095367432</v>
      </c>
      <c r="AD349" s="60">
        <v>-11.949999809265137</v>
      </c>
      <c r="AE349" s="19" t="s">
        <v>88</v>
      </c>
      <c r="AF349" s="114"/>
      <c r="AG349" s="117"/>
      <c r="AH349" s="118"/>
      <c r="AI349" s="118"/>
      <c r="AJ349" s="118"/>
      <c r="AK349" s="113"/>
      <c r="AL349" s="118"/>
      <c r="AM349" s="118"/>
      <c r="AN349" s="117"/>
      <c r="AO349" s="118"/>
      <c r="AT349" s="118"/>
      <c r="AU349" s="118"/>
      <c r="AV349" s="118"/>
      <c r="AW349" s="118"/>
      <c r="AX349" s="118"/>
      <c r="AY349" s="117"/>
      <c r="AZ349" s="118"/>
      <c r="BI349" s="117"/>
      <c r="BJ349" s="118"/>
      <c r="BK349" s="118"/>
      <c r="BL349" s="118"/>
      <c r="BM349" s="118"/>
      <c r="BN349" s="118"/>
      <c r="BO349" s="118"/>
      <c r="BP349" s="119"/>
      <c r="BX349" s="117"/>
    </row>
    <row r="350" spans="2:157" s="89" customFormat="1" x14ac:dyDescent="0.15">
      <c r="B350" s="30"/>
      <c r="C350" s="16"/>
      <c r="D350" s="13" t="s">
        <v>17</v>
      </c>
      <c r="E350" s="16">
        <v>76</v>
      </c>
      <c r="F350" s="90">
        <v>1</v>
      </c>
      <c r="G350" s="16">
        <v>1</v>
      </c>
      <c r="K350" s="16"/>
      <c r="L350" s="89">
        <v>1</v>
      </c>
      <c r="M350" s="16">
        <v>1</v>
      </c>
      <c r="O350" s="20" t="s">
        <v>87</v>
      </c>
      <c r="P350" s="16"/>
      <c r="Q350" s="32"/>
      <c r="R350" s="90"/>
      <c r="S350" s="32"/>
      <c r="T350" s="90"/>
      <c r="U350" s="32"/>
      <c r="V350" s="90"/>
      <c r="W350" s="32"/>
      <c r="X350" s="90"/>
      <c r="Y350" s="32"/>
      <c r="Z350" s="90"/>
      <c r="AA350" s="57">
        <v>-1.0700000524520874</v>
      </c>
      <c r="AB350" s="58">
        <v>11.989999771118164</v>
      </c>
      <c r="AC350" s="57">
        <v>3.4100000858306885</v>
      </c>
      <c r="AD350" s="58">
        <v>-13.210000038146973</v>
      </c>
      <c r="AE350" s="16"/>
      <c r="AF350" s="112"/>
      <c r="AG350" s="117"/>
      <c r="AH350" s="118"/>
      <c r="AI350" s="118"/>
      <c r="AJ350" s="118"/>
      <c r="AK350" s="113"/>
      <c r="AL350" s="118"/>
      <c r="AM350" s="99"/>
      <c r="AN350" s="117"/>
      <c r="AO350" s="118"/>
      <c r="AP350" s="99"/>
      <c r="AQ350" s="99"/>
      <c r="AR350" s="99"/>
      <c r="AS350" s="99"/>
      <c r="AT350" s="118"/>
      <c r="AU350" s="118"/>
      <c r="AV350" s="118"/>
      <c r="AW350" s="118"/>
      <c r="AX350" s="99"/>
      <c r="AY350" s="117"/>
      <c r="AZ350" s="118"/>
      <c r="BA350" s="99"/>
      <c r="BB350" s="99"/>
      <c r="BC350" s="99"/>
      <c r="BD350" s="99"/>
      <c r="BE350" s="84"/>
      <c r="BF350" s="84"/>
      <c r="BI350" s="117"/>
      <c r="BJ350" s="118"/>
      <c r="BK350" s="118"/>
      <c r="BL350" s="118"/>
      <c r="BM350" s="118"/>
      <c r="BN350" s="118"/>
      <c r="BO350" s="118"/>
      <c r="BP350" s="121"/>
      <c r="BX350" s="94"/>
      <c r="CE350" s="95"/>
      <c r="CF350" s="95"/>
      <c r="CG350" s="95"/>
      <c r="CH350" s="95"/>
      <c r="CI350" s="95"/>
      <c r="CJ350" s="95"/>
      <c r="CK350" s="95"/>
      <c r="CL350" s="95"/>
      <c r="CM350" s="95"/>
      <c r="CN350" s="95"/>
      <c r="CO350" s="95"/>
      <c r="CP350" s="95"/>
      <c r="CQ350" s="95"/>
      <c r="EX350" s="88"/>
      <c r="EY350" s="88"/>
      <c r="FA350" s="88"/>
    </row>
    <row r="351" spans="2:157" x14ac:dyDescent="0.15">
      <c r="E351" s="1" t="s">
        <v>152</v>
      </c>
      <c r="F351" s="86">
        <v>2</v>
      </c>
      <c r="H351" s="88">
        <v>1</v>
      </c>
      <c r="O351" s="31"/>
      <c r="Q351" s="31">
        <v>0.28999999165534973</v>
      </c>
      <c r="R351" s="40">
        <v>-5.6999998092651367</v>
      </c>
      <c r="S351" s="31"/>
      <c r="T351" s="40"/>
      <c r="U351" s="31"/>
      <c r="V351" s="40"/>
      <c r="W351" s="31"/>
      <c r="X351" s="40"/>
      <c r="Y351" s="31"/>
      <c r="Z351" s="40"/>
      <c r="AA351" s="59">
        <v>1.1200000047683716</v>
      </c>
      <c r="AB351" s="60">
        <v>-13.119999885559082</v>
      </c>
      <c r="AC351" s="59">
        <v>-0.98000001907348633</v>
      </c>
      <c r="AD351" s="60">
        <v>10.869999885559082</v>
      </c>
      <c r="AE351" s="19" t="s">
        <v>95</v>
      </c>
      <c r="AF351" s="114"/>
      <c r="AG351" s="117"/>
      <c r="AH351" s="118"/>
      <c r="AI351" s="118"/>
      <c r="AJ351" s="118"/>
      <c r="AK351" s="113"/>
      <c r="AL351" s="118"/>
      <c r="AM351" s="118"/>
      <c r="AN351" s="117"/>
      <c r="AO351" s="118"/>
      <c r="AT351" s="118"/>
      <c r="AU351" s="118"/>
      <c r="AV351" s="118"/>
      <c r="AW351" s="118"/>
      <c r="AX351" s="118"/>
      <c r="AY351" s="117"/>
      <c r="AZ351" s="118"/>
      <c r="BI351" s="117"/>
      <c r="BJ351" s="118"/>
      <c r="BK351" s="118"/>
      <c r="BL351" s="118"/>
      <c r="BM351" s="118"/>
      <c r="BN351" s="118"/>
      <c r="BO351" s="118"/>
      <c r="BP351" s="119"/>
      <c r="BX351" s="117"/>
    </row>
    <row r="352" spans="2:157" x14ac:dyDescent="0.15">
      <c r="E352" s="1" t="s">
        <v>152</v>
      </c>
      <c r="F352" s="86">
        <v>3</v>
      </c>
      <c r="I352" s="88">
        <v>1</v>
      </c>
      <c r="O352" s="31"/>
      <c r="Q352" s="31">
        <v>-1.0700000524520874</v>
      </c>
      <c r="R352" s="40">
        <v>7.8499999046325684</v>
      </c>
      <c r="S352" s="31"/>
      <c r="T352" s="40"/>
      <c r="U352" s="31"/>
      <c r="V352" s="40"/>
      <c r="W352" s="31"/>
      <c r="X352" s="40"/>
      <c r="Y352" s="31"/>
      <c r="Z352" s="40"/>
      <c r="AA352" s="59">
        <v>-1.9500000476837158</v>
      </c>
      <c r="AB352" s="60">
        <v>10.869999885559082</v>
      </c>
      <c r="AC352" s="59">
        <v>0.43999999761581421</v>
      </c>
      <c r="AD352" s="60">
        <v>-12.239999771118164</v>
      </c>
      <c r="AE352" s="19" t="s">
        <v>92</v>
      </c>
      <c r="AF352" s="114"/>
      <c r="AG352" s="117"/>
      <c r="AH352" s="118"/>
      <c r="AI352" s="118"/>
      <c r="AJ352" s="118"/>
      <c r="AK352" s="113"/>
      <c r="AL352" s="118"/>
      <c r="AM352" s="118"/>
      <c r="AN352" s="117"/>
      <c r="AO352" s="118"/>
      <c r="AT352" s="118"/>
      <c r="AU352" s="118"/>
      <c r="AV352" s="118"/>
      <c r="AW352" s="118"/>
      <c r="AX352" s="118"/>
      <c r="AY352" s="117"/>
      <c r="AZ352" s="118"/>
      <c r="BI352" s="117"/>
      <c r="BJ352" s="118"/>
      <c r="BK352" s="118"/>
      <c r="BL352" s="118"/>
      <c r="BM352" s="118"/>
      <c r="BN352" s="118"/>
      <c r="BO352" s="118"/>
      <c r="BP352" s="119"/>
      <c r="BX352" s="117"/>
    </row>
    <row r="353" spans="1:157" x14ac:dyDescent="0.15">
      <c r="E353" s="1" t="s">
        <v>152</v>
      </c>
      <c r="F353" s="86">
        <v>4</v>
      </c>
      <c r="I353" s="88">
        <v>1</v>
      </c>
      <c r="O353" s="31"/>
      <c r="Q353" s="31">
        <v>1.6599999666213989</v>
      </c>
      <c r="R353" s="40">
        <v>-9.6499996185302734</v>
      </c>
      <c r="S353" s="31"/>
      <c r="T353" s="40"/>
      <c r="U353" s="31"/>
      <c r="V353" s="40"/>
      <c r="W353" s="31"/>
      <c r="X353" s="40"/>
      <c r="Y353" s="31"/>
      <c r="Z353" s="40"/>
      <c r="AA353" s="59">
        <v>1.2699999809265137</v>
      </c>
      <c r="AB353" s="60">
        <v>-11.899999618530273</v>
      </c>
      <c r="AC353" s="59">
        <v>-2.2400000095367432</v>
      </c>
      <c r="AD353" s="60">
        <v>11.989999771118164</v>
      </c>
      <c r="AE353" s="19" t="s">
        <v>88</v>
      </c>
      <c r="AF353" s="114"/>
      <c r="AG353" s="117"/>
      <c r="AH353" s="118"/>
      <c r="AI353" s="118"/>
      <c r="AJ353" s="118"/>
      <c r="AK353" s="113"/>
      <c r="AL353" s="118"/>
      <c r="AM353" s="118"/>
      <c r="AN353" s="117"/>
      <c r="AO353" s="118"/>
      <c r="AT353" s="118"/>
      <c r="AU353" s="118"/>
      <c r="AV353" s="118"/>
      <c r="AW353" s="118"/>
      <c r="AX353" s="118"/>
      <c r="AY353" s="117"/>
      <c r="AZ353" s="118"/>
      <c r="BI353" s="117"/>
      <c r="BJ353" s="118"/>
      <c r="BK353" s="118"/>
      <c r="BL353" s="118"/>
      <c r="BM353" s="118"/>
      <c r="BN353" s="118"/>
      <c r="BO353" s="118"/>
      <c r="BP353" s="119"/>
      <c r="BX353" s="117"/>
    </row>
    <row r="354" spans="1:157" x14ac:dyDescent="0.15">
      <c r="E354" s="1" t="s">
        <v>152</v>
      </c>
      <c r="F354" s="86">
        <v>5</v>
      </c>
      <c r="I354" s="86">
        <v>1</v>
      </c>
      <c r="O354" s="31"/>
      <c r="Q354" s="31">
        <v>-2.190000057220459</v>
      </c>
      <c r="R354" s="40">
        <v>9.6999998092651367</v>
      </c>
      <c r="S354" s="31"/>
      <c r="T354" s="40"/>
      <c r="U354" s="31"/>
      <c r="V354" s="40"/>
      <c r="W354" s="31"/>
      <c r="X354" s="40"/>
      <c r="Y354" s="31"/>
      <c r="Z354" s="40"/>
      <c r="AA354" s="59">
        <v>-2.5799999237060547</v>
      </c>
      <c r="AB354" s="60">
        <v>12.090000152587891</v>
      </c>
      <c r="AC354" s="59">
        <v>0.54000002145767212</v>
      </c>
      <c r="AD354" s="60">
        <v>-12.479999542236328</v>
      </c>
      <c r="AE354" s="19" t="s">
        <v>88</v>
      </c>
      <c r="AF354" s="114"/>
      <c r="AG354" s="117"/>
      <c r="AH354" s="118"/>
      <c r="AI354" s="118"/>
      <c r="AJ354" s="118"/>
      <c r="AK354" s="113"/>
      <c r="AL354" s="118"/>
      <c r="AM354" s="118"/>
      <c r="AN354" s="117"/>
      <c r="AO354" s="118"/>
      <c r="AT354" s="118"/>
      <c r="AU354" s="118"/>
      <c r="AV354" s="118"/>
      <c r="AW354" s="118"/>
      <c r="AX354" s="118"/>
      <c r="AY354" s="117"/>
      <c r="AZ354" s="118"/>
      <c r="BI354" s="117"/>
      <c r="BJ354" s="118"/>
      <c r="BK354" s="118"/>
      <c r="BL354" s="118"/>
      <c r="BM354" s="118"/>
      <c r="BN354" s="118"/>
      <c r="BO354" s="118"/>
      <c r="BP354" s="119"/>
      <c r="BX354" s="117"/>
    </row>
    <row r="355" spans="1:157" x14ac:dyDescent="0.15">
      <c r="E355" s="1" t="s">
        <v>152</v>
      </c>
      <c r="F355" s="86">
        <v>6</v>
      </c>
      <c r="I355" s="86">
        <v>1</v>
      </c>
      <c r="J355" s="88">
        <v>1</v>
      </c>
      <c r="O355" s="31"/>
      <c r="Q355" s="31">
        <v>2.5399999618530273</v>
      </c>
      <c r="R355" s="40">
        <v>-11.069999694824219</v>
      </c>
      <c r="S355" s="31"/>
      <c r="T355" s="40"/>
      <c r="U355" s="31"/>
      <c r="V355" s="40"/>
      <c r="W355" s="31" t="s">
        <v>60</v>
      </c>
      <c r="X355" s="40"/>
      <c r="Y355" s="31"/>
      <c r="Z355" s="40">
        <v>1</v>
      </c>
      <c r="AA355" s="59">
        <v>2.5799999237060547</v>
      </c>
      <c r="AB355" s="60">
        <v>-12.189999580383301</v>
      </c>
      <c r="AC355" s="59">
        <v>-1.0700000524520874</v>
      </c>
      <c r="AD355" s="60">
        <v>12.970000267028809</v>
      </c>
      <c r="AE355" s="19" t="s">
        <v>88</v>
      </c>
      <c r="AF355" s="114">
        <v>1</v>
      </c>
      <c r="AG355" s="117"/>
      <c r="AH355" s="118"/>
      <c r="AI355" s="118"/>
      <c r="AJ355" s="118"/>
      <c r="AK355" s="113"/>
      <c r="AL355" s="118"/>
      <c r="AM355" s="118"/>
      <c r="AN355" s="117"/>
      <c r="AO355" s="118"/>
      <c r="AT355" s="118"/>
      <c r="AU355" s="118"/>
      <c r="AV355" s="118"/>
      <c r="AW355" s="118"/>
      <c r="AX355" s="118"/>
      <c r="AY355" s="117"/>
      <c r="AZ355" s="118"/>
      <c r="BI355" s="117"/>
      <c r="BJ355" s="118"/>
      <c r="BK355" s="118"/>
      <c r="BL355" s="118"/>
      <c r="BM355" s="118"/>
      <c r="BN355" s="118"/>
      <c r="BO355" s="118"/>
      <c r="BP355" s="119"/>
      <c r="BX355" s="117"/>
    </row>
    <row r="356" spans="1:157" x14ac:dyDescent="0.15">
      <c r="E356" s="1" t="s">
        <v>152</v>
      </c>
      <c r="O356" s="31"/>
      <c r="Q356" s="31"/>
      <c r="R356" s="40"/>
      <c r="S356" s="31"/>
      <c r="T356" s="40"/>
      <c r="U356" s="31">
        <v>-3.5099999904632568</v>
      </c>
      <c r="V356" s="40">
        <v>13.510000228881836</v>
      </c>
      <c r="W356" s="31"/>
      <c r="X356" s="40"/>
      <c r="Y356" s="31"/>
      <c r="Z356" s="40"/>
      <c r="AG356" s="117"/>
      <c r="AH356" s="118"/>
      <c r="AI356" s="118"/>
      <c r="AJ356" s="118"/>
      <c r="AK356" s="113"/>
      <c r="AL356" s="118"/>
      <c r="AN356" s="117"/>
      <c r="AO356" s="118"/>
      <c r="AT356" s="118"/>
      <c r="AU356" s="118"/>
      <c r="AV356" s="118"/>
      <c r="AW356" s="118"/>
      <c r="AY356" s="117"/>
      <c r="AZ356" s="118"/>
      <c r="BI356" s="117"/>
      <c r="BJ356" s="118"/>
      <c r="BK356" s="118"/>
      <c r="BL356" s="118"/>
      <c r="BM356" s="118"/>
      <c r="BN356" s="118"/>
      <c r="BO356" s="118"/>
    </row>
    <row r="357" spans="1:157" s="89" customFormat="1" x14ac:dyDescent="0.15">
      <c r="B357" s="30"/>
      <c r="C357" s="16"/>
      <c r="D357" s="13" t="s">
        <v>22</v>
      </c>
      <c r="E357" s="16">
        <v>77</v>
      </c>
      <c r="F357" s="89">
        <v>1</v>
      </c>
      <c r="G357" s="16">
        <v>1</v>
      </c>
      <c r="K357" s="16"/>
      <c r="L357" s="89">
        <v>1</v>
      </c>
      <c r="M357" s="16"/>
      <c r="N357" s="89">
        <v>1</v>
      </c>
      <c r="O357" s="20" t="s">
        <v>91</v>
      </c>
      <c r="P357" s="16">
        <v>105</v>
      </c>
      <c r="Q357" s="32"/>
      <c r="R357" s="90"/>
      <c r="S357" s="32"/>
      <c r="T357" s="90"/>
      <c r="U357" s="32"/>
      <c r="V357" s="90"/>
      <c r="W357" s="32"/>
      <c r="X357" s="90"/>
      <c r="Y357" s="32"/>
      <c r="Z357" s="90"/>
      <c r="AA357" s="57">
        <v>0.87999999523162842</v>
      </c>
      <c r="AB357" s="58">
        <v>11.949999809265137</v>
      </c>
      <c r="AC357" s="57">
        <v>-3.4100000858306885</v>
      </c>
      <c r="AD357" s="58">
        <v>-11.899999618530273</v>
      </c>
      <c r="AE357" s="16"/>
      <c r="AF357" s="112"/>
      <c r="AG357" s="117"/>
      <c r="AH357" s="118"/>
      <c r="AI357" s="118"/>
      <c r="AJ357" s="118"/>
      <c r="AK357" s="113"/>
      <c r="AL357" s="118"/>
      <c r="AM357" s="99"/>
      <c r="AN357" s="117"/>
      <c r="AO357" s="118"/>
      <c r="AP357" s="99"/>
      <c r="AQ357" s="99"/>
      <c r="AR357" s="99"/>
      <c r="AS357" s="99"/>
      <c r="AT357" s="118"/>
      <c r="AU357" s="118"/>
      <c r="AV357" s="118"/>
      <c r="AW357" s="118"/>
      <c r="AX357" s="99"/>
      <c r="AY357" s="117"/>
      <c r="AZ357" s="118"/>
      <c r="BA357" s="99"/>
      <c r="BB357" s="99"/>
      <c r="BC357" s="99"/>
      <c r="BD357" s="99"/>
      <c r="BE357" s="84"/>
      <c r="BF357" s="84"/>
      <c r="BI357" s="117"/>
      <c r="BJ357" s="118"/>
      <c r="BK357" s="118"/>
      <c r="BL357" s="118"/>
      <c r="BM357" s="118"/>
      <c r="BN357" s="118"/>
      <c r="BO357" s="118"/>
      <c r="BP357" s="121"/>
      <c r="BX357" s="94"/>
      <c r="CE357" s="95"/>
      <c r="CF357" s="95"/>
      <c r="CG357" s="95"/>
      <c r="CH357" s="95"/>
      <c r="CI357" s="95"/>
      <c r="CJ357" s="95"/>
      <c r="CK357" s="95"/>
      <c r="CL357" s="95"/>
      <c r="CM357" s="95"/>
      <c r="CN357" s="95"/>
      <c r="CO357" s="95"/>
      <c r="CP357" s="95"/>
      <c r="CQ357" s="95"/>
      <c r="EX357" s="88"/>
      <c r="EY357" s="88"/>
      <c r="FA357" s="88"/>
    </row>
    <row r="358" spans="1:157" x14ac:dyDescent="0.15">
      <c r="E358" s="1" t="s">
        <v>152</v>
      </c>
      <c r="F358" s="88">
        <v>2</v>
      </c>
      <c r="H358" s="88">
        <v>1</v>
      </c>
      <c r="O358" s="31"/>
      <c r="Q358" s="31">
        <v>-2.630000114440918</v>
      </c>
      <c r="R358" s="40">
        <v>-4.7300000190734863</v>
      </c>
      <c r="S358" s="31"/>
      <c r="T358" s="40"/>
      <c r="U358" s="31"/>
      <c r="V358" s="40"/>
      <c r="W358" s="31"/>
      <c r="X358" s="40"/>
      <c r="Y358" s="31"/>
      <c r="Z358" s="40"/>
      <c r="AA358" s="59">
        <v>-3.559999942779541</v>
      </c>
      <c r="AB358" s="60">
        <v>-11.949999809265137</v>
      </c>
      <c r="AC358" s="59">
        <v>0.15000000596046448</v>
      </c>
      <c r="AD358" s="60">
        <v>11.600000381469727</v>
      </c>
      <c r="AE358" s="19" t="s">
        <v>95</v>
      </c>
      <c r="AF358" s="114"/>
      <c r="AG358" s="117"/>
      <c r="AH358" s="118"/>
      <c r="AI358" s="118"/>
      <c r="AJ358" s="118"/>
      <c r="AK358" s="113"/>
      <c r="AL358" s="118"/>
      <c r="AM358" s="118"/>
      <c r="AN358" s="117"/>
      <c r="AO358" s="118"/>
      <c r="AT358" s="118"/>
      <c r="AU358" s="118"/>
      <c r="AV358" s="118"/>
      <c r="AW358" s="118"/>
      <c r="AX358" s="118"/>
      <c r="AY358" s="117"/>
      <c r="AZ358" s="118"/>
      <c r="BI358" s="117"/>
      <c r="BJ358" s="118"/>
      <c r="BK358" s="118"/>
      <c r="BL358" s="118"/>
      <c r="BM358" s="118"/>
      <c r="BN358" s="118"/>
      <c r="BO358" s="118"/>
      <c r="BP358" s="119"/>
      <c r="BX358" s="117"/>
    </row>
    <row r="359" spans="1:157" x14ac:dyDescent="0.15">
      <c r="E359" s="1" t="s">
        <v>152</v>
      </c>
      <c r="F359" s="88">
        <v>3</v>
      </c>
      <c r="I359" s="88">
        <v>1</v>
      </c>
      <c r="O359" s="31"/>
      <c r="Q359" s="31">
        <v>-0.10000000149011612</v>
      </c>
      <c r="R359" s="40">
        <v>9.1700000762939453</v>
      </c>
      <c r="S359" s="31"/>
      <c r="T359" s="40"/>
      <c r="U359" s="31"/>
      <c r="V359" s="40"/>
      <c r="W359" s="31"/>
      <c r="X359" s="40"/>
      <c r="Y359" s="31"/>
      <c r="Z359" s="40"/>
      <c r="AA359" s="59">
        <v>-0.49000000953674316</v>
      </c>
      <c r="AB359" s="60">
        <v>12.140000343322754</v>
      </c>
      <c r="AC359" s="59">
        <v>-0.54000002145767212</v>
      </c>
      <c r="AD359" s="60">
        <v>-12.039999961853027</v>
      </c>
      <c r="AE359" s="19" t="s">
        <v>81</v>
      </c>
      <c r="AF359" s="114"/>
      <c r="AG359" s="117"/>
      <c r="AH359" s="118"/>
      <c r="AI359" s="118"/>
      <c r="AJ359" s="118"/>
      <c r="AK359" s="113"/>
      <c r="AL359" s="118"/>
      <c r="AM359" s="118"/>
      <c r="AN359" s="117"/>
      <c r="AO359" s="118"/>
      <c r="AT359" s="118"/>
      <c r="AU359" s="118"/>
      <c r="AV359" s="118"/>
      <c r="AW359" s="118"/>
      <c r="AX359" s="118"/>
      <c r="AY359" s="117"/>
      <c r="AZ359" s="118"/>
      <c r="BI359" s="117"/>
      <c r="BJ359" s="118"/>
      <c r="BK359" s="118"/>
      <c r="BL359" s="118"/>
      <c r="BM359" s="118"/>
      <c r="BN359" s="118"/>
      <c r="BO359" s="118"/>
      <c r="BP359" s="119"/>
      <c r="BX359" s="117"/>
    </row>
    <row r="360" spans="1:157" x14ac:dyDescent="0.15">
      <c r="E360" s="1" t="s">
        <v>152</v>
      </c>
      <c r="F360" s="86">
        <v>4</v>
      </c>
      <c r="I360" s="88">
        <v>1</v>
      </c>
      <c r="O360" s="31"/>
      <c r="Q360" s="31">
        <v>1.5099999904632568</v>
      </c>
      <c r="R360" s="40">
        <v>-6.3899998664855957</v>
      </c>
      <c r="S360" s="31"/>
      <c r="T360" s="40"/>
      <c r="U360" s="31"/>
      <c r="V360" s="40"/>
      <c r="W360" s="31"/>
      <c r="X360" s="40"/>
      <c r="Y360" s="31"/>
      <c r="Z360" s="40"/>
      <c r="AA360" s="59">
        <v>0.98000001907348633</v>
      </c>
      <c r="AB360" s="60">
        <v>-11.989999771118164</v>
      </c>
      <c r="AC360" s="59">
        <v>-0.54000002145767212</v>
      </c>
      <c r="AD360" s="60">
        <v>12.869999885559082</v>
      </c>
      <c r="AE360" s="19" t="s">
        <v>78</v>
      </c>
      <c r="AF360" s="114"/>
      <c r="AG360" s="117"/>
      <c r="AH360" s="118"/>
      <c r="AI360" s="118"/>
      <c r="AJ360" s="118"/>
      <c r="AK360" s="113"/>
      <c r="AL360" s="118"/>
      <c r="AM360" s="118"/>
      <c r="AN360" s="117"/>
      <c r="AO360" s="118"/>
      <c r="AT360" s="118"/>
      <c r="AU360" s="118"/>
      <c r="AV360" s="118"/>
      <c r="AW360" s="118"/>
      <c r="AX360" s="118"/>
      <c r="AY360" s="117"/>
      <c r="AZ360" s="118"/>
      <c r="BI360" s="117"/>
      <c r="BJ360" s="118"/>
      <c r="BK360" s="118"/>
      <c r="BL360" s="118"/>
      <c r="BM360" s="118"/>
      <c r="BN360" s="118"/>
      <c r="BO360" s="118"/>
      <c r="BP360" s="119"/>
      <c r="BX360" s="117"/>
    </row>
    <row r="361" spans="1:157" x14ac:dyDescent="0.15">
      <c r="E361" s="1" t="s">
        <v>152</v>
      </c>
      <c r="F361" s="88">
        <v>5</v>
      </c>
      <c r="I361" s="88">
        <v>1</v>
      </c>
      <c r="J361" s="88">
        <v>1</v>
      </c>
      <c r="O361" s="31"/>
      <c r="Q361" s="31">
        <v>-2.5799999237060547</v>
      </c>
      <c r="R361" s="40">
        <v>7.9000000953674316</v>
      </c>
      <c r="S361" s="31"/>
      <c r="T361" s="40"/>
      <c r="U361" s="31"/>
      <c r="V361" s="40"/>
      <c r="W361" s="31" t="s">
        <v>90</v>
      </c>
      <c r="X361" s="40"/>
      <c r="Y361" s="31"/>
      <c r="Z361" s="40">
        <v>1</v>
      </c>
      <c r="AA361" s="59">
        <v>-4.2899999618530273</v>
      </c>
      <c r="AB361" s="60">
        <v>13.260000228881836</v>
      </c>
      <c r="AC361" s="59">
        <v>1.8999999761581421</v>
      </c>
      <c r="AD361" s="60">
        <v>-12.039999961853027</v>
      </c>
      <c r="AE361" s="19" t="s">
        <v>78</v>
      </c>
      <c r="AF361" s="114">
        <v>1</v>
      </c>
      <c r="AG361" s="117"/>
      <c r="AH361" s="118"/>
      <c r="AI361" s="118"/>
      <c r="AJ361" s="118"/>
      <c r="AK361" s="113"/>
      <c r="AL361" s="118"/>
      <c r="AM361" s="118"/>
      <c r="AN361" s="117"/>
      <c r="AO361" s="118"/>
      <c r="AT361" s="118"/>
      <c r="AU361" s="118"/>
      <c r="AV361" s="118"/>
      <c r="AW361" s="118"/>
      <c r="AX361" s="118"/>
      <c r="AY361" s="117"/>
      <c r="AZ361" s="118"/>
      <c r="BI361" s="117"/>
      <c r="BJ361" s="118"/>
      <c r="BK361" s="118"/>
      <c r="BL361" s="118"/>
      <c r="BM361" s="118"/>
      <c r="BN361" s="118"/>
      <c r="BO361" s="118"/>
      <c r="BP361" s="119"/>
      <c r="BX361" s="117"/>
    </row>
    <row r="362" spans="1:157" s="89" customFormat="1" x14ac:dyDescent="0.15">
      <c r="B362" s="30"/>
      <c r="C362" s="16"/>
      <c r="D362" s="13" t="s">
        <v>19</v>
      </c>
      <c r="E362" s="16">
        <v>78</v>
      </c>
      <c r="F362" s="90">
        <v>1</v>
      </c>
      <c r="G362" s="16">
        <v>1</v>
      </c>
      <c r="K362" s="16"/>
      <c r="L362" s="89">
        <v>1</v>
      </c>
      <c r="M362" s="16">
        <v>1</v>
      </c>
      <c r="O362" s="20" t="s">
        <v>87</v>
      </c>
      <c r="P362" s="16">
        <v>114</v>
      </c>
      <c r="Q362" s="32"/>
      <c r="R362" s="90"/>
      <c r="S362" s="32"/>
      <c r="T362" s="90"/>
      <c r="U362" s="32"/>
      <c r="V362" s="90"/>
      <c r="W362" s="32"/>
      <c r="X362" s="90"/>
      <c r="Y362" s="32"/>
      <c r="Z362" s="90"/>
      <c r="AA362" s="57">
        <v>-0.93000000715255737</v>
      </c>
      <c r="AB362" s="58">
        <v>11.989999771118164</v>
      </c>
      <c r="AC362" s="57">
        <v>3.2699999809265137</v>
      </c>
      <c r="AD362" s="58">
        <v>-13.119999885559082</v>
      </c>
      <c r="AE362" s="16"/>
      <c r="AF362" s="114">
        <v>1</v>
      </c>
      <c r="AG362" s="117"/>
      <c r="AH362" s="118"/>
      <c r="AI362" s="118"/>
      <c r="AJ362" s="118"/>
      <c r="AK362" s="113"/>
      <c r="AL362" s="118"/>
      <c r="AM362" s="99"/>
      <c r="AN362" s="117"/>
      <c r="AO362" s="118"/>
      <c r="AP362" s="99"/>
      <c r="AQ362" s="99"/>
      <c r="AR362" s="99"/>
      <c r="AS362" s="99"/>
      <c r="AT362" s="118"/>
      <c r="AU362" s="118"/>
      <c r="AV362" s="118"/>
      <c r="AW362" s="118"/>
      <c r="AX362" s="99"/>
      <c r="AY362" s="117"/>
      <c r="AZ362" s="118"/>
      <c r="BA362" s="99"/>
      <c r="BB362" s="99"/>
      <c r="BC362" s="99"/>
      <c r="BD362" s="99"/>
      <c r="BE362" s="84"/>
      <c r="BF362" s="84"/>
      <c r="BI362" s="117"/>
      <c r="BJ362" s="118"/>
      <c r="BK362" s="118"/>
      <c r="BL362" s="118"/>
      <c r="BM362" s="118"/>
      <c r="BN362" s="118"/>
      <c r="BO362" s="118"/>
      <c r="BP362" s="121"/>
      <c r="BX362" s="94"/>
      <c r="CE362" s="95"/>
      <c r="CF362" s="95"/>
      <c r="CG362" s="95"/>
      <c r="CH362" s="95"/>
      <c r="CI362" s="95"/>
      <c r="CJ362" s="95"/>
      <c r="CK362" s="95"/>
      <c r="CL362" s="95"/>
      <c r="CM362" s="95"/>
      <c r="CN362" s="95"/>
      <c r="CO362" s="95"/>
      <c r="CP362" s="95"/>
      <c r="CQ362" s="95"/>
      <c r="EX362" s="88"/>
      <c r="EY362" s="88"/>
      <c r="FA362" s="88"/>
    </row>
    <row r="363" spans="1:157" x14ac:dyDescent="0.15">
      <c r="E363" s="1" t="s">
        <v>152</v>
      </c>
      <c r="F363" s="86">
        <v>2</v>
      </c>
      <c r="H363" s="88">
        <v>1</v>
      </c>
      <c r="J363" s="88">
        <v>1</v>
      </c>
      <c r="O363" s="31"/>
      <c r="Q363" s="31">
        <v>0.49000000953674316</v>
      </c>
      <c r="R363" s="40">
        <v>-6.0900001525878906</v>
      </c>
      <c r="S363" s="31"/>
      <c r="T363" s="40"/>
      <c r="U363" s="31"/>
      <c r="V363" s="40"/>
      <c r="W363" s="31" t="s">
        <v>62</v>
      </c>
      <c r="X363" s="40"/>
      <c r="Y363" s="31">
        <v>1</v>
      </c>
      <c r="Z363" s="40"/>
      <c r="AA363" s="59">
        <v>1.2200000286102295</v>
      </c>
      <c r="AB363" s="60">
        <v>-12.869999885559082</v>
      </c>
      <c r="AC363" s="59">
        <v>-0.38999998569488525</v>
      </c>
      <c r="AD363" s="60">
        <v>11.560000419616699</v>
      </c>
      <c r="AE363" s="19" t="s">
        <v>95</v>
      </c>
      <c r="AF363" s="114"/>
      <c r="AG363" s="117"/>
      <c r="AH363" s="118"/>
      <c r="AI363" s="118"/>
      <c r="AJ363" s="118"/>
      <c r="AK363" s="113"/>
      <c r="AL363" s="118"/>
      <c r="AM363" s="118"/>
      <c r="AN363" s="117"/>
      <c r="AO363" s="118"/>
      <c r="AT363" s="118"/>
      <c r="AU363" s="118"/>
      <c r="AV363" s="118"/>
      <c r="AW363" s="118"/>
      <c r="AX363" s="118"/>
      <c r="AY363" s="117"/>
      <c r="AZ363" s="118"/>
      <c r="BI363" s="142"/>
      <c r="BJ363" s="148"/>
      <c r="BK363" s="148"/>
      <c r="BL363" s="148"/>
      <c r="BM363" s="148"/>
      <c r="BN363" s="148"/>
      <c r="BO363" s="148"/>
      <c r="BP363" s="119"/>
      <c r="BX363" s="117"/>
    </row>
    <row r="364" spans="1:157" s="89" customFormat="1" x14ac:dyDescent="0.15">
      <c r="A364" s="75"/>
      <c r="B364" s="76"/>
      <c r="C364" s="16"/>
      <c r="D364" s="13" t="s">
        <v>28</v>
      </c>
      <c r="E364" s="16">
        <v>79</v>
      </c>
      <c r="F364" s="89">
        <v>1</v>
      </c>
      <c r="G364" s="16">
        <v>1</v>
      </c>
      <c r="J364" s="89">
        <v>1</v>
      </c>
      <c r="K364" s="16"/>
      <c r="L364" s="89">
        <v>1</v>
      </c>
      <c r="M364" s="16">
        <v>1</v>
      </c>
      <c r="O364" s="32" t="s">
        <v>85</v>
      </c>
      <c r="P364" s="16"/>
      <c r="Q364" s="33"/>
      <c r="R364" s="34"/>
      <c r="S364" s="33"/>
      <c r="T364" s="34"/>
      <c r="U364" s="33"/>
      <c r="V364" s="34"/>
      <c r="W364" s="33"/>
      <c r="X364" s="34" t="s">
        <v>57</v>
      </c>
      <c r="Y364" s="33"/>
      <c r="Z364" s="34">
        <v>1</v>
      </c>
      <c r="AA364" s="57">
        <v>0.93000000715255737</v>
      </c>
      <c r="AB364" s="58">
        <v>12.090000152587891</v>
      </c>
      <c r="AC364" s="57">
        <v>-3.5099999904632568</v>
      </c>
      <c r="AD364" s="58">
        <v>-12.970000267028809</v>
      </c>
      <c r="AE364" s="16"/>
      <c r="AF364" s="114">
        <v>1</v>
      </c>
      <c r="AG364" s="117"/>
      <c r="AH364" s="124"/>
      <c r="AI364" s="124"/>
      <c r="AJ364" s="124"/>
      <c r="AK364" s="113"/>
      <c r="AL364" s="118"/>
      <c r="AM364" s="99"/>
      <c r="AN364" s="117"/>
      <c r="AO364" s="118"/>
      <c r="AP364" s="99"/>
      <c r="AQ364" s="99"/>
      <c r="AR364" s="99"/>
      <c r="AS364" s="99"/>
      <c r="AT364" s="118"/>
      <c r="AU364" s="118"/>
      <c r="AV364" s="118"/>
      <c r="AW364" s="118"/>
      <c r="AX364" s="99"/>
      <c r="AY364" s="117"/>
      <c r="AZ364" s="118"/>
      <c r="BA364" s="99"/>
      <c r="BB364" s="99"/>
      <c r="BC364" s="99"/>
      <c r="BD364" s="99"/>
      <c r="BE364" s="84"/>
      <c r="BF364" s="84"/>
      <c r="BI364" s="117"/>
      <c r="BJ364" s="118"/>
      <c r="BK364" s="118"/>
      <c r="BL364" s="118"/>
      <c r="BM364" s="118"/>
      <c r="BN364" s="118"/>
      <c r="BO364" s="118"/>
      <c r="BP364" s="121"/>
      <c r="BX364" s="94"/>
      <c r="CE364" s="95"/>
      <c r="CF364" s="95"/>
      <c r="CG364" s="95"/>
      <c r="CH364" s="95"/>
      <c r="CI364" s="95"/>
      <c r="CJ364" s="95"/>
      <c r="CK364" s="95"/>
      <c r="CL364" s="95"/>
      <c r="CM364" s="95"/>
      <c r="CN364" s="95"/>
      <c r="CO364" s="95"/>
      <c r="CP364" s="95"/>
      <c r="CQ364" s="95"/>
      <c r="EX364" s="88"/>
      <c r="EY364" s="88"/>
      <c r="FA364" s="88"/>
    </row>
    <row r="365" spans="1:157" x14ac:dyDescent="0.15">
      <c r="A365" s="109"/>
      <c r="B365" s="77"/>
      <c r="E365" s="1" t="s">
        <v>152</v>
      </c>
      <c r="N365" s="88">
        <v>1</v>
      </c>
      <c r="O365" s="88"/>
      <c r="P365" s="1">
        <v>105</v>
      </c>
      <c r="Q365" s="7">
        <v>-3.9500000476837158</v>
      </c>
      <c r="R365" s="86">
        <v>-4.7300000190734863</v>
      </c>
      <c r="AA365" s="59"/>
      <c r="AB365" s="60"/>
      <c r="AC365" s="59"/>
      <c r="AD365" s="60"/>
      <c r="AE365" s="19" t="s">
        <v>101</v>
      </c>
      <c r="AF365" s="114"/>
      <c r="AG365" s="117"/>
      <c r="AH365" s="118"/>
      <c r="AI365" s="118"/>
      <c r="AJ365" s="118"/>
      <c r="AK365" s="113"/>
      <c r="AL365" s="118"/>
      <c r="AM365" s="118"/>
      <c r="AN365" s="117"/>
      <c r="AO365" s="118"/>
      <c r="AT365" s="118"/>
      <c r="AU365" s="118"/>
      <c r="AV365" s="118"/>
      <c r="AW365" s="118"/>
      <c r="AX365" s="118"/>
      <c r="AY365" s="117"/>
      <c r="AZ365" s="118"/>
      <c r="BI365" s="117"/>
      <c r="BJ365" s="118"/>
      <c r="BK365" s="118"/>
      <c r="BL365" s="118"/>
      <c r="BM365" s="118"/>
      <c r="BN365" s="118"/>
      <c r="BO365" s="118"/>
      <c r="BP365" s="119"/>
      <c r="BX365" s="117"/>
    </row>
    <row r="366" spans="1:157" s="89" customFormat="1" x14ac:dyDescent="0.15">
      <c r="A366" s="75"/>
      <c r="B366" s="76"/>
      <c r="C366" s="16"/>
      <c r="D366" s="13" t="s">
        <v>32</v>
      </c>
      <c r="E366" s="16">
        <v>80</v>
      </c>
      <c r="F366" s="89">
        <v>1</v>
      </c>
      <c r="G366" s="16">
        <v>1</v>
      </c>
      <c r="K366" s="16"/>
      <c r="L366" s="89">
        <v>1</v>
      </c>
      <c r="M366" s="16"/>
      <c r="N366" s="89">
        <v>1</v>
      </c>
      <c r="O366" s="33"/>
      <c r="P366" s="16"/>
      <c r="Q366" s="33">
        <v>2.9300000667572021</v>
      </c>
      <c r="R366" s="34">
        <v>-5.2699999809265137</v>
      </c>
      <c r="S366" s="33"/>
      <c r="T366" s="34"/>
      <c r="U366" s="33"/>
      <c r="V366" s="34"/>
      <c r="W366" s="33"/>
      <c r="X366" s="34"/>
      <c r="Y366" s="33"/>
      <c r="Z366" s="34"/>
      <c r="AA366" s="57">
        <v>3.9000000953674316</v>
      </c>
      <c r="AB366" s="58">
        <v>-11.899999618530273</v>
      </c>
      <c r="AC366" s="57">
        <v>-0.82999998331069946</v>
      </c>
      <c r="AD366" s="58">
        <v>11.510000228881836</v>
      </c>
      <c r="AE366" s="20" t="s">
        <v>88</v>
      </c>
      <c r="AF366" s="114"/>
      <c r="AG366" s="117"/>
      <c r="AH366" s="118"/>
      <c r="AI366" s="118"/>
      <c r="AJ366" s="118"/>
      <c r="AK366" s="113"/>
      <c r="AL366" s="118"/>
      <c r="AM366" s="118"/>
      <c r="AN366" s="117"/>
      <c r="AO366" s="118"/>
      <c r="AP366" s="99"/>
      <c r="AQ366" s="99"/>
      <c r="AR366" s="99"/>
      <c r="AS366" s="99"/>
      <c r="AT366" s="118"/>
      <c r="AU366" s="118"/>
      <c r="AV366" s="118"/>
      <c r="AW366" s="118"/>
      <c r="AX366" s="118"/>
      <c r="AY366" s="117"/>
      <c r="AZ366" s="118"/>
      <c r="BA366" s="99"/>
      <c r="BB366" s="99"/>
      <c r="BC366" s="99"/>
      <c r="BD366" s="99"/>
      <c r="BE366" s="84"/>
      <c r="BF366" s="84"/>
      <c r="BI366" s="117"/>
      <c r="BJ366" s="118"/>
      <c r="BK366" s="118"/>
      <c r="BL366" s="118"/>
      <c r="BM366" s="118"/>
      <c r="BN366" s="118"/>
      <c r="BO366" s="118"/>
      <c r="BP366" s="122"/>
      <c r="BX366" s="120"/>
      <c r="CE366" s="95"/>
      <c r="CF366" s="95"/>
      <c r="CG366" s="95"/>
      <c r="CH366" s="95"/>
      <c r="CI366" s="95"/>
      <c r="CJ366" s="95"/>
      <c r="CK366" s="95"/>
      <c r="CL366" s="95"/>
      <c r="CM366" s="95"/>
      <c r="CN366" s="95"/>
      <c r="CO366" s="95"/>
      <c r="CP366" s="95"/>
      <c r="CQ366" s="95"/>
      <c r="EX366" s="88"/>
      <c r="EY366" s="88"/>
      <c r="FA366" s="88"/>
    </row>
    <row r="367" spans="1:157" x14ac:dyDescent="0.15">
      <c r="A367" s="109"/>
      <c r="B367" s="77"/>
      <c r="E367" s="1" t="s">
        <v>152</v>
      </c>
      <c r="F367" s="88">
        <v>2</v>
      </c>
      <c r="H367" s="88">
        <v>1</v>
      </c>
      <c r="O367" s="31"/>
      <c r="Q367" s="31">
        <v>-0.87999999523162842</v>
      </c>
      <c r="R367" s="40">
        <v>8.0900001525878906</v>
      </c>
      <c r="S367" s="31"/>
      <c r="T367" s="40"/>
      <c r="U367" s="31"/>
      <c r="V367" s="40"/>
      <c r="W367" s="31"/>
      <c r="X367" s="40"/>
      <c r="Y367" s="31"/>
      <c r="Z367" s="40"/>
      <c r="AA367" s="59">
        <v>-3.0199999809265137</v>
      </c>
      <c r="AB367" s="60">
        <v>12.239999771118164</v>
      </c>
      <c r="AC367" s="59">
        <v>1.9500000476837158</v>
      </c>
      <c r="AD367" s="60">
        <v>-12.140000343322754</v>
      </c>
      <c r="AE367" s="19" t="s">
        <v>80</v>
      </c>
      <c r="AF367" s="114"/>
      <c r="AG367" s="117"/>
      <c r="AH367" s="118"/>
      <c r="AI367" s="118"/>
      <c r="AJ367" s="118"/>
      <c r="AK367" s="113"/>
      <c r="AL367" s="118"/>
      <c r="AM367" s="118"/>
      <c r="AN367" s="117"/>
      <c r="AO367" s="118"/>
      <c r="AT367" s="118"/>
      <c r="AU367" s="118"/>
      <c r="AV367" s="118"/>
      <c r="AW367" s="118"/>
      <c r="AX367" s="118"/>
      <c r="AY367" s="117"/>
      <c r="AZ367" s="118"/>
      <c r="BI367" s="117"/>
      <c r="BJ367" s="118"/>
      <c r="BK367" s="118"/>
      <c r="BL367" s="118"/>
      <c r="BM367" s="118"/>
      <c r="BN367" s="118"/>
      <c r="BO367" s="118"/>
      <c r="BP367" s="119"/>
      <c r="BX367" s="117"/>
    </row>
    <row r="368" spans="1:157" x14ac:dyDescent="0.15">
      <c r="A368" s="109"/>
      <c r="B368" s="77"/>
      <c r="E368" s="1" t="s">
        <v>152</v>
      </c>
      <c r="F368" s="89">
        <v>3</v>
      </c>
      <c r="I368" s="88">
        <v>1</v>
      </c>
      <c r="O368" s="31"/>
      <c r="Q368" s="31">
        <v>-1.0199999809265137</v>
      </c>
      <c r="R368" s="40">
        <v>-8.0399999618530273</v>
      </c>
      <c r="S368" s="31"/>
      <c r="T368" s="40"/>
      <c r="U368" s="31"/>
      <c r="V368" s="40"/>
      <c r="W368" s="31"/>
      <c r="X368" s="40"/>
      <c r="Y368" s="31"/>
      <c r="Z368" s="40"/>
      <c r="AA368" s="59">
        <v>-0.10000000149011612</v>
      </c>
      <c r="AB368" s="60">
        <v>-12.189999580383301</v>
      </c>
      <c r="AC368" s="59">
        <v>-2</v>
      </c>
      <c r="AD368" s="60">
        <v>12.630000114440918</v>
      </c>
      <c r="AE368" s="19" t="s">
        <v>82</v>
      </c>
      <c r="AF368" s="114"/>
      <c r="AG368" s="117"/>
      <c r="AH368" s="118"/>
      <c r="AI368" s="118"/>
      <c r="AJ368" s="118"/>
      <c r="AK368" s="113"/>
      <c r="AL368" s="118"/>
      <c r="AM368" s="118"/>
      <c r="AN368" s="117"/>
      <c r="AO368" s="118"/>
      <c r="AT368" s="118"/>
      <c r="AU368" s="118"/>
      <c r="AV368" s="118"/>
      <c r="AW368" s="118"/>
      <c r="AX368" s="118"/>
      <c r="AY368" s="117"/>
      <c r="AZ368" s="118"/>
      <c r="BI368" s="117"/>
      <c r="BJ368" s="118"/>
      <c r="BK368" s="118"/>
      <c r="BL368" s="118"/>
      <c r="BM368" s="118"/>
      <c r="BN368" s="118"/>
      <c r="BO368" s="118"/>
      <c r="BP368" s="119"/>
      <c r="BX368" s="117"/>
    </row>
    <row r="369" spans="1:157" x14ac:dyDescent="0.15">
      <c r="A369" s="109"/>
      <c r="B369" s="77"/>
      <c r="E369" s="1" t="s">
        <v>152</v>
      </c>
      <c r="F369" s="88">
        <v>4</v>
      </c>
      <c r="I369" s="88">
        <v>1</v>
      </c>
      <c r="O369" s="31"/>
      <c r="Q369" s="31">
        <v>-3.2699999809265137</v>
      </c>
      <c r="R369" s="40">
        <v>7.5599999427795401</v>
      </c>
      <c r="S369" s="31"/>
      <c r="T369" s="40"/>
      <c r="U369" s="31"/>
      <c r="V369" s="40"/>
      <c r="W369" s="31"/>
      <c r="X369" s="40"/>
      <c r="Y369" s="31"/>
      <c r="Z369" s="40"/>
      <c r="AA369" s="59">
        <v>-2.8299999237060547</v>
      </c>
      <c r="AB369" s="60">
        <v>12.239999771118164</v>
      </c>
      <c r="AC369" s="59">
        <v>0.43999999761581421</v>
      </c>
      <c r="AD369" s="60">
        <v>-12.479999542236328</v>
      </c>
      <c r="AE369" s="19" t="s">
        <v>88</v>
      </c>
      <c r="AF369" s="114"/>
      <c r="AG369" s="117"/>
      <c r="AH369" s="118"/>
      <c r="AI369" s="118"/>
      <c r="AJ369" s="118"/>
      <c r="AK369" s="113"/>
      <c r="AL369" s="118"/>
      <c r="AM369" s="118"/>
      <c r="AN369" s="117"/>
      <c r="AO369" s="118"/>
      <c r="AT369" s="118"/>
      <c r="AU369" s="118"/>
      <c r="AV369" s="118"/>
      <c r="AW369" s="118"/>
      <c r="AX369" s="118"/>
      <c r="AY369" s="117"/>
      <c r="AZ369" s="118"/>
      <c r="BI369" s="117"/>
      <c r="BJ369" s="118"/>
      <c r="BK369" s="118"/>
      <c r="BL369" s="118"/>
      <c r="BM369" s="118"/>
      <c r="BN369" s="118"/>
      <c r="BO369" s="118"/>
      <c r="BP369" s="119"/>
      <c r="BX369" s="117"/>
    </row>
    <row r="370" spans="1:157" x14ac:dyDescent="0.15">
      <c r="A370" s="109"/>
      <c r="B370" s="77"/>
      <c r="E370" s="1" t="s">
        <v>152</v>
      </c>
      <c r="F370" s="89">
        <v>5</v>
      </c>
      <c r="I370" s="88">
        <v>1</v>
      </c>
      <c r="O370" s="31"/>
      <c r="Q370" s="31">
        <v>1.0199999809265137</v>
      </c>
      <c r="R370" s="40">
        <v>-7.3600001335144043</v>
      </c>
      <c r="S370" s="31"/>
      <c r="T370" s="40"/>
      <c r="U370" s="31"/>
      <c r="V370" s="40"/>
      <c r="W370" s="31"/>
      <c r="X370" s="40"/>
      <c r="Y370" s="31"/>
      <c r="Z370" s="40"/>
      <c r="AA370" s="59">
        <v>0.68000000715255737</v>
      </c>
      <c r="AB370" s="60">
        <v>-11.899999618530273</v>
      </c>
      <c r="AC370" s="59">
        <v>-2.0999999046325684</v>
      </c>
      <c r="AD370" s="60">
        <v>13.020000457763672</v>
      </c>
      <c r="AE370" s="19" t="s">
        <v>106</v>
      </c>
      <c r="AF370" s="114"/>
      <c r="AG370" s="117"/>
      <c r="AH370" s="118"/>
      <c r="AI370" s="118"/>
      <c r="AJ370" s="118"/>
      <c r="AK370" s="113"/>
      <c r="AL370" s="118"/>
      <c r="AM370" s="118"/>
      <c r="AN370" s="117"/>
      <c r="AO370" s="118"/>
      <c r="AT370" s="118"/>
      <c r="AU370" s="118"/>
      <c r="AV370" s="118"/>
      <c r="AW370" s="118"/>
      <c r="AX370" s="118"/>
      <c r="AY370" s="117"/>
      <c r="AZ370" s="118"/>
      <c r="BI370" s="117"/>
      <c r="BJ370" s="118"/>
      <c r="BK370" s="118"/>
      <c r="BL370" s="118"/>
      <c r="BM370" s="118"/>
      <c r="BN370" s="118"/>
      <c r="BO370" s="118"/>
      <c r="BP370" s="119"/>
      <c r="BX370" s="117"/>
    </row>
    <row r="371" spans="1:157" x14ac:dyDescent="0.15">
      <c r="A371" s="109"/>
      <c r="B371" s="77"/>
      <c r="E371" s="1" t="s">
        <v>152</v>
      </c>
      <c r="F371" s="88">
        <v>6</v>
      </c>
      <c r="I371" s="86">
        <v>1</v>
      </c>
      <c r="J371" s="88">
        <v>1</v>
      </c>
      <c r="O371" s="31"/>
      <c r="Q371" s="31">
        <v>-1.0199999809265137</v>
      </c>
      <c r="R371" s="40">
        <v>5.6999998092651367</v>
      </c>
      <c r="S371" s="31"/>
      <c r="T371" s="40"/>
      <c r="U371" s="31"/>
      <c r="V371" s="40"/>
      <c r="W371" s="31"/>
      <c r="X371" s="40" t="s">
        <v>85</v>
      </c>
      <c r="Y371" s="31"/>
      <c r="Z371" s="40">
        <v>1</v>
      </c>
      <c r="AA371" s="59">
        <v>-3.2200000286102295</v>
      </c>
      <c r="AB371" s="60">
        <v>9.5600004196166992</v>
      </c>
      <c r="AC371" s="59">
        <v>0.93000000715255737</v>
      </c>
      <c r="AD371" s="60">
        <v>-13.119999885559082</v>
      </c>
      <c r="AE371" s="19" t="s">
        <v>80</v>
      </c>
      <c r="AF371" s="114"/>
      <c r="AG371" s="117"/>
      <c r="AH371" s="118"/>
      <c r="AI371" s="118"/>
      <c r="AJ371" s="118"/>
      <c r="AK371" s="113"/>
      <c r="AL371" s="118"/>
      <c r="AM371" s="118"/>
      <c r="AN371" s="117"/>
      <c r="AO371" s="118"/>
      <c r="AT371" s="118"/>
      <c r="AU371" s="118"/>
      <c r="AV371" s="118"/>
      <c r="AW371" s="118"/>
      <c r="AX371" s="118"/>
      <c r="AY371" s="117"/>
      <c r="AZ371" s="118"/>
      <c r="BI371" s="117"/>
      <c r="BJ371" s="118"/>
      <c r="BK371" s="118"/>
      <c r="BO371" s="118"/>
      <c r="BP371" s="119"/>
      <c r="BX371" s="117"/>
    </row>
    <row r="372" spans="1:157" x14ac:dyDescent="0.15">
      <c r="A372" s="109"/>
      <c r="B372" s="46"/>
      <c r="C372" s="22"/>
      <c r="D372" s="12"/>
      <c r="E372" s="1" t="s">
        <v>152</v>
      </c>
      <c r="O372" s="31"/>
      <c r="Q372" s="31">
        <v>-3.75</v>
      </c>
      <c r="R372" s="40">
        <v>-8.1899995803833008</v>
      </c>
      <c r="S372" s="31"/>
      <c r="T372" s="40"/>
      <c r="U372" s="31"/>
      <c r="V372" s="40"/>
      <c r="W372" s="31"/>
      <c r="X372" s="40"/>
      <c r="Y372" s="31"/>
      <c r="Z372" s="40"/>
      <c r="AF372" s="140">
        <v>1</v>
      </c>
      <c r="AG372" s="117"/>
      <c r="AH372" s="118"/>
      <c r="AI372" s="118"/>
      <c r="AJ372" s="118"/>
      <c r="AK372" s="113"/>
      <c r="AL372" s="118"/>
      <c r="AN372" s="117"/>
      <c r="AO372" s="118"/>
      <c r="AT372" s="118"/>
      <c r="AU372" s="118"/>
      <c r="AV372" s="118"/>
      <c r="AW372" s="118"/>
      <c r="AY372" s="117"/>
      <c r="AZ372" s="118"/>
      <c r="BI372" s="117"/>
      <c r="BJ372" s="118"/>
      <c r="BK372" s="118"/>
      <c r="BL372" s="118"/>
      <c r="BM372" s="118"/>
      <c r="BN372" s="118"/>
      <c r="BO372" s="118"/>
    </row>
    <row r="373" spans="1:157" s="89" customFormat="1" x14ac:dyDescent="0.15">
      <c r="A373" s="15">
        <v>0.21829861111111112</v>
      </c>
      <c r="B373" s="30"/>
      <c r="C373" s="24" t="s">
        <v>37</v>
      </c>
      <c r="D373" s="13" t="s">
        <v>11</v>
      </c>
      <c r="E373" s="16">
        <v>81</v>
      </c>
      <c r="F373" s="90">
        <v>1</v>
      </c>
      <c r="G373" s="16">
        <v>1</v>
      </c>
      <c r="K373" s="16">
        <v>1</v>
      </c>
      <c r="M373" s="16">
        <v>1</v>
      </c>
      <c r="O373" s="20" t="s">
        <v>87</v>
      </c>
      <c r="P373" s="16">
        <v>103</v>
      </c>
      <c r="Q373" s="32"/>
      <c r="R373" s="90"/>
      <c r="S373" s="32"/>
      <c r="T373" s="90"/>
      <c r="U373" s="32"/>
      <c r="V373" s="90"/>
      <c r="W373" s="32"/>
      <c r="X373" s="90"/>
      <c r="Y373" s="32"/>
      <c r="Z373" s="90"/>
      <c r="AA373" s="57">
        <v>0.98000001907348633</v>
      </c>
      <c r="AB373" s="58">
        <v>12.039999961853027</v>
      </c>
      <c r="AC373" s="57">
        <v>-3.7999999523162842</v>
      </c>
      <c r="AD373" s="58">
        <v>-12.380000114440918</v>
      </c>
      <c r="AE373" s="16"/>
      <c r="AF373" s="114">
        <v>1</v>
      </c>
      <c r="AG373" s="117"/>
      <c r="AH373" s="118"/>
      <c r="AI373" s="118"/>
      <c r="AJ373" s="118"/>
      <c r="AK373" s="113"/>
      <c r="AL373" s="118"/>
      <c r="AM373" s="99"/>
      <c r="AN373" s="117"/>
      <c r="AO373" s="118"/>
      <c r="AP373" s="99"/>
      <c r="AQ373" s="99"/>
      <c r="AR373" s="99"/>
      <c r="AS373" s="99"/>
      <c r="AT373" s="118"/>
      <c r="AU373" s="118"/>
      <c r="AV373" s="118"/>
      <c r="AW373" s="118"/>
      <c r="AX373" s="99"/>
      <c r="AY373" s="117"/>
      <c r="AZ373" s="118"/>
      <c r="BA373" s="99"/>
      <c r="BB373" s="99"/>
      <c r="BC373" s="99"/>
      <c r="BD373" s="99"/>
      <c r="BE373" s="84"/>
      <c r="BF373" s="84"/>
      <c r="BI373" s="117"/>
      <c r="BJ373" s="118"/>
      <c r="BK373" s="118"/>
      <c r="BL373" s="118"/>
      <c r="BM373" s="118"/>
      <c r="BN373" s="118"/>
      <c r="BO373" s="118"/>
      <c r="BP373" s="121"/>
      <c r="BX373" s="94"/>
      <c r="CE373" s="95"/>
      <c r="CF373" s="95"/>
      <c r="CG373" s="95"/>
      <c r="CH373" s="95"/>
      <c r="CI373" s="95"/>
      <c r="CJ373" s="95"/>
      <c r="CK373" s="95"/>
      <c r="CL373" s="95"/>
      <c r="CM373" s="95"/>
      <c r="CN373" s="95"/>
      <c r="CO373" s="95"/>
      <c r="CP373" s="95"/>
      <c r="CQ373" s="95"/>
      <c r="EX373" s="88"/>
      <c r="EY373" s="88"/>
      <c r="FA373" s="88"/>
    </row>
    <row r="374" spans="1:157" x14ac:dyDescent="0.15">
      <c r="E374" s="1" t="s">
        <v>152</v>
      </c>
      <c r="F374" s="86">
        <v>2</v>
      </c>
      <c r="H374" s="88">
        <v>1</v>
      </c>
      <c r="J374" s="88">
        <v>1</v>
      </c>
      <c r="O374" s="31"/>
      <c r="Q374" s="31">
        <v>-0.68000000715255737</v>
      </c>
      <c r="R374" s="40">
        <v>-6.1399998664855957</v>
      </c>
      <c r="S374" s="31"/>
      <c r="T374" s="40"/>
      <c r="U374" s="31"/>
      <c r="V374" s="40"/>
      <c r="W374" s="31" t="s">
        <v>62</v>
      </c>
      <c r="X374" s="40"/>
      <c r="Y374" s="31">
        <v>1</v>
      </c>
      <c r="Z374" s="40"/>
      <c r="AA374" s="59">
        <v>-1.9500000476837158</v>
      </c>
      <c r="AB374" s="60">
        <v>-12.430000305175781</v>
      </c>
      <c r="AC374" s="59">
        <v>0.23999999463558197</v>
      </c>
      <c r="AD374" s="60">
        <v>11.210000038146973</v>
      </c>
      <c r="AE374" s="19" t="s">
        <v>106</v>
      </c>
      <c r="AF374" s="114"/>
      <c r="AG374" s="117"/>
      <c r="AH374" s="118"/>
      <c r="AI374" s="118"/>
      <c r="AJ374" s="118"/>
      <c r="AK374" s="113"/>
      <c r="AL374" s="118"/>
      <c r="AM374" s="118"/>
      <c r="AN374" s="117"/>
      <c r="AO374" s="118"/>
      <c r="AT374" s="118"/>
      <c r="AU374" s="118"/>
      <c r="AV374" s="118"/>
      <c r="AW374" s="118"/>
      <c r="AX374" s="118"/>
      <c r="AY374" s="117"/>
      <c r="AZ374" s="118"/>
      <c r="BI374" s="142"/>
      <c r="BJ374" s="148"/>
      <c r="BK374" s="148"/>
      <c r="BL374" s="148"/>
      <c r="BM374" s="148"/>
      <c r="BN374" s="148"/>
      <c r="BO374" s="148"/>
      <c r="BP374" s="119"/>
      <c r="BX374" s="117"/>
    </row>
    <row r="375" spans="1:157" s="89" customFormat="1" x14ac:dyDescent="0.15">
      <c r="B375" s="30"/>
      <c r="C375" s="16"/>
      <c r="D375" s="13" t="s">
        <v>17</v>
      </c>
      <c r="E375" s="16">
        <v>82</v>
      </c>
      <c r="F375" s="89">
        <v>1</v>
      </c>
      <c r="G375" s="16">
        <v>1</v>
      </c>
      <c r="K375" s="16">
        <v>1</v>
      </c>
      <c r="M375" s="16">
        <v>1</v>
      </c>
      <c r="O375" s="20" t="s">
        <v>87</v>
      </c>
      <c r="P375" s="16"/>
      <c r="Q375" s="32"/>
      <c r="R375" s="90"/>
      <c r="S375" s="32"/>
      <c r="T375" s="90"/>
      <c r="U375" s="32"/>
      <c r="V375" s="90"/>
      <c r="W375" s="32"/>
      <c r="X375" s="90"/>
      <c r="Y375" s="32"/>
      <c r="Z375" s="90"/>
      <c r="AA375" s="57">
        <v>-0.82999998331069946</v>
      </c>
      <c r="AB375" s="58">
        <v>12.090000152587891</v>
      </c>
      <c r="AC375" s="57">
        <v>3.2200000286102295</v>
      </c>
      <c r="AD375" s="58">
        <v>-12.920000076293945</v>
      </c>
      <c r="AE375" s="16"/>
      <c r="AF375" s="114">
        <v>1</v>
      </c>
      <c r="AG375" s="117"/>
      <c r="AH375" s="118"/>
      <c r="AI375" s="118"/>
      <c r="AJ375" s="118"/>
      <c r="AK375" s="113"/>
      <c r="AL375" s="118"/>
      <c r="AM375" s="99"/>
      <c r="AN375" s="117"/>
      <c r="AO375" s="118"/>
      <c r="AP375" s="99"/>
      <c r="AQ375" s="99"/>
      <c r="AR375" s="99"/>
      <c r="AS375" s="99"/>
      <c r="AT375" s="118"/>
      <c r="AU375" s="118"/>
      <c r="AV375" s="118"/>
      <c r="AW375" s="118"/>
      <c r="AX375" s="99"/>
      <c r="AY375" s="117"/>
      <c r="AZ375" s="118"/>
      <c r="BA375" s="99"/>
      <c r="BB375" s="99"/>
      <c r="BC375" s="99"/>
      <c r="BD375" s="99"/>
      <c r="BE375" s="84"/>
      <c r="BF375" s="84"/>
      <c r="BI375" s="117"/>
      <c r="BJ375" s="118"/>
      <c r="BK375" s="118"/>
      <c r="BL375" s="118"/>
      <c r="BM375" s="118"/>
      <c r="BN375" s="118"/>
      <c r="BO375" s="118"/>
      <c r="BP375" s="121"/>
      <c r="BX375" s="94"/>
      <c r="CE375" s="95"/>
      <c r="CF375" s="95"/>
      <c r="CG375" s="95"/>
      <c r="CH375" s="95"/>
      <c r="CI375" s="95"/>
      <c r="CJ375" s="95"/>
      <c r="CK375" s="95"/>
      <c r="CL375" s="95"/>
      <c r="CM375" s="95"/>
      <c r="CN375" s="95"/>
      <c r="CO375" s="95"/>
      <c r="CP375" s="95"/>
      <c r="CQ375" s="95"/>
      <c r="EX375" s="88"/>
      <c r="EY375" s="88"/>
      <c r="FA375" s="88"/>
    </row>
    <row r="376" spans="1:157" x14ac:dyDescent="0.15">
      <c r="E376" s="1" t="s">
        <v>152</v>
      </c>
      <c r="F376" s="86">
        <v>2</v>
      </c>
      <c r="H376" s="88">
        <v>1</v>
      </c>
      <c r="J376" s="88">
        <v>1</v>
      </c>
      <c r="O376" s="31"/>
      <c r="Q376" s="31">
        <v>0.54000002145767212</v>
      </c>
      <c r="R376" s="40">
        <v>-6.2899999618530273</v>
      </c>
      <c r="S376" s="31"/>
      <c r="T376" s="40"/>
      <c r="U376" s="31"/>
      <c r="V376" s="40"/>
      <c r="W376" s="31" t="s">
        <v>62</v>
      </c>
      <c r="X376" s="40"/>
      <c r="Y376" s="31">
        <v>1</v>
      </c>
      <c r="Z376" s="40"/>
      <c r="AA376" s="59">
        <v>2.3900001049041748</v>
      </c>
      <c r="AB376" s="60">
        <v>-12.140000343322754</v>
      </c>
      <c r="AC376" s="59">
        <v>-1.0700000524520874</v>
      </c>
      <c r="AD376" s="60">
        <v>11.75</v>
      </c>
      <c r="AE376" s="19" t="s">
        <v>81</v>
      </c>
      <c r="AF376" s="114"/>
      <c r="AG376" s="117"/>
      <c r="AH376" s="118"/>
      <c r="AI376" s="118"/>
      <c r="AJ376" s="118"/>
      <c r="AK376" s="113"/>
      <c r="AL376" s="118"/>
      <c r="AM376" s="118"/>
      <c r="AN376" s="117"/>
      <c r="AO376" s="118"/>
      <c r="AT376" s="118"/>
      <c r="AU376" s="118"/>
      <c r="AV376" s="118"/>
      <c r="AW376" s="118"/>
      <c r="AX376" s="118"/>
      <c r="AY376" s="117"/>
      <c r="AZ376" s="118"/>
      <c r="BI376" s="142"/>
      <c r="BJ376" s="148"/>
      <c r="BK376" s="148"/>
      <c r="BL376" s="148"/>
      <c r="BM376" s="148"/>
      <c r="BN376" s="148"/>
      <c r="BO376" s="148"/>
      <c r="BP376" s="119"/>
      <c r="BX376" s="117"/>
    </row>
    <row r="377" spans="1:157" x14ac:dyDescent="0.15">
      <c r="E377" s="1" t="s">
        <v>152</v>
      </c>
      <c r="O377" s="31"/>
      <c r="Q377" s="31"/>
      <c r="R377" s="40"/>
      <c r="S377" s="31"/>
      <c r="T377" s="40"/>
      <c r="U377" s="31">
        <v>-1.7599999904632568</v>
      </c>
      <c r="V377" s="40">
        <v>13.359999656677246</v>
      </c>
      <c r="W377" s="31"/>
      <c r="X377" s="40"/>
      <c r="Y377" s="31"/>
      <c r="Z377" s="40"/>
      <c r="AG377" s="117"/>
      <c r="AH377" s="118"/>
      <c r="AI377" s="118"/>
      <c r="AJ377" s="118"/>
      <c r="AK377" s="113"/>
      <c r="AL377" s="118"/>
      <c r="AN377" s="117"/>
      <c r="AO377" s="118"/>
      <c r="AT377" s="118"/>
      <c r="AU377" s="118"/>
      <c r="AV377" s="118"/>
      <c r="AW377" s="118"/>
      <c r="AY377" s="117"/>
      <c r="AZ377" s="118"/>
      <c r="BI377" s="117"/>
      <c r="BJ377" s="118"/>
      <c r="BK377" s="118"/>
      <c r="BL377" s="118"/>
      <c r="BM377" s="118"/>
      <c r="BN377" s="118"/>
      <c r="BO377" s="118"/>
    </row>
    <row r="378" spans="1:157" s="89" customFormat="1" x14ac:dyDescent="0.15">
      <c r="B378" s="30"/>
      <c r="C378" s="16"/>
      <c r="D378" s="13" t="s">
        <v>18</v>
      </c>
      <c r="E378" s="16">
        <v>83</v>
      </c>
      <c r="F378" s="89">
        <v>1</v>
      </c>
      <c r="G378" s="16">
        <v>1</v>
      </c>
      <c r="J378" s="89">
        <v>1</v>
      </c>
      <c r="K378" s="16">
        <v>1</v>
      </c>
      <c r="M378" s="16">
        <v>1</v>
      </c>
      <c r="O378" s="32" t="s">
        <v>85</v>
      </c>
      <c r="P378" s="16">
        <v>112</v>
      </c>
      <c r="Q378" s="32"/>
      <c r="R378" s="90"/>
      <c r="S378" s="32"/>
      <c r="T378" s="90"/>
      <c r="U378" s="32"/>
      <c r="V378" s="90"/>
      <c r="W378" s="32" t="s">
        <v>57</v>
      </c>
      <c r="X378" s="90"/>
      <c r="Y378" s="32">
        <v>1</v>
      </c>
      <c r="Z378" s="90"/>
      <c r="AA378" s="57">
        <v>1.2200000286102295</v>
      </c>
      <c r="AB378" s="58">
        <v>11.949999809265137</v>
      </c>
      <c r="AC378" s="57">
        <v>-3.7999999523162842</v>
      </c>
      <c r="AD378" s="58">
        <v>-12.729999542236328</v>
      </c>
      <c r="AE378" s="20"/>
      <c r="AF378" s="114">
        <v>1</v>
      </c>
      <c r="AG378" s="117"/>
      <c r="AH378" s="124"/>
      <c r="AI378" s="124"/>
      <c r="AJ378" s="124"/>
      <c r="AK378" s="113"/>
      <c r="AL378" s="118"/>
      <c r="AM378" s="118"/>
      <c r="AN378" s="117"/>
      <c r="AO378" s="118"/>
      <c r="AP378" s="99"/>
      <c r="AQ378" s="99"/>
      <c r="AR378" s="99"/>
      <c r="AS378" s="99"/>
      <c r="AT378" s="118"/>
      <c r="AU378" s="118"/>
      <c r="AV378" s="118"/>
      <c r="AW378" s="118"/>
      <c r="AX378" s="118"/>
      <c r="AY378" s="117"/>
      <c r="AZ378" s="118"/>
      <c r="BA378" s="99"/>
      <c r="BB378" s="99"/>
      <c r="BC378" s="99"/>
      <c r="BD378" s="99"/>
      <c r="BE378" s="84"/>
      <c r="BF378" s="84"/>
      <c r="BI378" s="117"/>
      <c r="BJ378" s="118"/>
      <c r="BK378" s="118"/>
      <c r="BL378" s="118"/>
      <c r="BM378" s="118"/>
      <c r="BN378" s="118"/>
      <c r="BO378" s="118"/>
      <c r="BP378" s="122"/>
      <c r="BX378" s="120"/>
      <c r="CE378" s="95"/>
      <c r="CF378" s="95"/>
      <c r="CG378" s="95"/>
      <c r="CH378" s="95"/>
      <c r="CI378" s="95"/>
      <c r="CJ378" s="95"/>
      <c r="CK378" s="95"/>
      <c r="CL378" s="95"/>
      <c r="CM378" s="95"/>
      <c r="CN378" s="95"/>
      <c r="CO378" s="95"/>
      <c r="CP378" s="95"/>
      <c r="CQ378" s="95"/>
      <c r="EX378" s="88"/>
      <c r="EY378" s="88"/>
      <c r="FA378" s="88"/>
    </row>
    <row r="379" spans="1:157" x14ac:dyDescent="0.15">
      <c r="E379" s="1" t="s">
        <v>152</v>
      </c>
      <c r="O379" s="31"/>
      <c r="Q379" s="31">
        <v>-3.9500000476837158</v>
      </c>
      <c r="R379" s="40">
        <v>-4</v>
      </c>
      <c r="S379" s="31"/>
      <c r="T379" s="40"/>
      <c r="U379" s="31"/>
      <c r="V379" s="40"/>
      <c r="W379" s="31"/>
      <c r="X379" s="40"/>
      <c r="Y379" s="31"/>
      <c r="Z379" s="40"/>
      <c r="AG379" s="117"/>
      <c r="AH379" s="118"/>
      <c r="AI379" s="118"/>
      <c r="AJ379" s="118"/>
      <c r="AK379" s="113"/>
      <c r="AL379" s="118"/>
      <c r="AN379" s="117"/>
      <c r="AO379" s="118"/>
      <c r="AT379" s="118"/>
      <c r="AU379" s="118"/>
      <c r="AV379" s="118"/>
      <c r="AW379" s="118"/>
      <c r="AY379" s="117"/>
      <c r="AZ379" s="118"/>
      <c r="BI379" s="117"/>
      <c r="BJ379" s="118"/>
      <c r="BK379" s="118"/>
      <c r="BL379" s="118"/>
      <c r="BM379" s="118"/>
      <c r="BN379" s="118"/>
      <c r="BO379" s="118"/>
    </row>
    <row r="380" spans="1:157" s="89" customFormat="1" x14ac:dyDescent="0.15">
      <c r="B380" s="30"/>
      <c r="C380" s="16"/>
      <c r="D380" s="13" t="s">
        <v>25</v>
      </c>
      <c r="E380" s="16">
        <v>84</v>
      </c>
      <c r="F380" s="89">
        <v>1</v>
      </c>
      <c r="G380" s="16">
        <v>1</v>
      </c>
      <c r="K380" s="16">
        <v>1</v>
      </c>
      <c r="M380" s="16"/>
      <c r="N380" s="89">
        <v>1</v>
      </c>
      <c r="O380" s="20" t="s">
        <v>91</v>
      </c>
      <c r="P380" s="16">
        <v>105</v>
      </c>
      <c r="Q380" s="33"/>
      <c r="R380" s="34"/>
      <c r="S380" s="33"/>
      <c r="T380" s="34"/>
      <c r="U380" s="33"/>
      <c r="V380" s="34"/>
      <c r="W380" s="33"/>
      <c r="X380" s="34"/>
      <c r="Y380" s="33"/>
      <c r="Z380" s="34"/>
      <c r="AA380" s="57">
        <v>-0.98000001907348633</v>
      </c>
      <c r="AB380" s="58">
        <v>11.989999771118164</v>
      </c>
      <c r="AC380" s="57">
        <v>3.4100000858306885</v>
      </c>
      <c r="AD380" s="58">
        <v>-11.850000381469727</v>
      </c>
      <c r="AF380" s="139">
        <v>1</v>
      </c>
      <c r="AG380" s="117"/>
      <c r="AH380" s="118"/>
      <c r="AI380" s="118"/>
      <c r="AJ380" s="118"/>
      <c r="AK380" s="113"/>
      <c r="AL380" s="118"/>
      <c r="AM380" s="99"/>
      <c r="AN380" s="117"/>
      <c r="AO380" s="118"/>
      <c r="AP380" s="99"/>
      <c r="AQ380" s="99"/>
      <c r="AR380" s="99"/>
      <c r="AS380" s="99"/>
      <c r="AT380" s="118"/>
      <c r="AU380" s="118"/>
      <c r="AV380" s="118"/>
      <c r="AW380" s="118"/>
      <c r="AX380" s="99"/>
      <c r="AY380" s="117"/>
      <c r="AZ380" s="118"/>
      <c r="BA380" s="99"/>
      <c r="BB380" s="99"/>
      <c r="BC380" s="99"/>
      <c r="BD380" s="99"/>
      <c r="BE380" s="84"/>
      <c r="BF380" s="84"/>
      <c r="BI380" s="117"/>
      <c r="BJ380" s="118"/>
      <c r="BK380" s="118"/>
      <c r="BL380" s="118"/>
      <c r="BM380" s="118"/>
      <c r="BN380" s="118"/>
      <c r="BO380" s="118"/>
      <c r="BP380" s="121"/>
      <c r="BX380" s="94"/>
      <c r="CE380" s="95"/>
      <c r="CF380" s="95"/>
      <c r="CG380" s="95"/>
      <c r="CH380" s="95"/>
      <c r="CI380" s="95"/>
      <c r="CJ380" s="95"/>
      <c r="CK380" s="95"/>
      <c r="CL380" s="95"/>
      <c r="CM380" s="95"/>
      <c r="CN380" s="95"/>
      <c r="CO380" s="95"/>
      <c r="CP380" s="95"/>
      <c r="CQ380" s="95"/>
      <c r="EX380" s="88"/>
      <c r="EY380" s="88"/>
      <c r="FA380" s="88"/>
    </row>
    <row r="381" spans="1:157" x14ac:dyDescent="0.15">
      <c r="E381" s="1" t="s">
        <v>152</v>
      </c>
      <c r="F381" s="88">
        <v>2</v>
      </c>
      <c r="H381" s="88">
        <v>1</v>
      </c>
      <c r="O381" s="40"/>
      <c r="Q381" s="31">
        <v>2.8299999237060547</v>
      </c>
      <c r="R381" s="40">
        <v>-5.8499999046325684</v>
      </c>
      <c r="S381" s="31"/>
      <c r="T381" s="40"/>
      <c r="U381" s="31"/>
      <c r="V381" s="40"/>
      <c r="W381" s="31"/>
      <c r="X381" s="40"/>
      <c r="Y381" s="31"/>
      <c r="Z381" s="40"/>
      <c r="AA381" s="60">
        <v>3.0699999332427979</v>
      </c>
      <c r="AB381" s="60">
        <v>-11.359999656677246</v>
      </c>
      <c r="AC381" s="60">
        <v>-0.77999997138977051</v>
      </c>
      <c r="AD381" s="60">
        <v>11.649999618530273</v>
      </c>
      <c r="AE381" s="41" t="s">
        <v>83</v>
      </c>
      <c r="AF381" s="114"/>
      <c r="AG381" s="117"/>
      <c r="AH381" s="118"/>
      <c r="AI381" s="118"/>
      <c r="AJ381" s="118"/>
      <c r="AK381" s="113"/>
      <c r="AL381" s="118"/>
      <c r="AM381" s="118"/>
      <c r="AN381" s="117"/>
      <c r="AO381" s="118"/>
      <c r="AT381" s="118"/>
      <c r="AU381" s="118"/>
      <c r="AV381" s="118"/>
      <c r="AW381" s="118"/>
      <c r="AX381" s="118"/>
      <c r="AY381" s="117"/>
      <c r="AZ381" s="118"/>
      <c r="BI381" s="117"/>
      <c r="BJ381" s="118"/>
      <c r="BK381" s="118"/>
      <c r="BL381" s="118"/>
      <c r="BM381" s="118"/>
      <c r="BN381" s="118"/>
      <c r="BO381" s="118"/>
      <c r="BP381" s="119"/>
      <c r="BX381" s="117"/>
    </row>
    <row r="382" spans="1:157" x14ac:dyDescent="0.15">
      <c r="B382" s="26"/>
      <c r="C382" s="22"/>
      <c r="D382" s="12"/>
      <c r="E382" s="1" t="s">
        <v>152</v>
      </c>
      <c r="F382" s="88">
        <v>3</v>
      </c>
      <c r="I382" s="88">
        <v>1</v>
      </c>
      <c r="J382" s="88">
        <v>1</v>
      </c>
      <c r="O382" s="40"/>
      <c r="Q382" s="7">
        <v>-2.0499999523162842</v>
      </c>
      <c r="R382" s="86">
        <v>7.6500000953674316</v>
      </c>
      <c r="U382" s="31"/>
      <c r="V382" s="40"/>
      <c r="W382" s="7" t="s">
        <v>85</v>
      </c>
      <c r="Y382" s="7">
        <v>1</v>
      </c>
      <c r="AA382" s="60">
        <v>-3.6099998950958252</v>
      </c>
      <c r="AB382" s="60">
        <v>11.560000419616699</v>
      </c>
      <c r="AC382" s="60">
        <v>-5.000000074505806E-2</v>
      </c>
      <c r="AD382" s="60">
        <v>-6.190000057220459</v>
      </c>
      <c r="AE382" s="41" t="s">
        <v>84</v>
      </c>
      <c r="AF382" s="114"/>
      <c r="AG382" s="117"/>
      <c r="AH382" s="118"/>
      <c r="AI382" s="118"/>
      <c r="AJ382" s="118"/>
      <c r="AK382" s="113"/>
      <c r="AL382" s="118"/>
      <c r="AM382" s="118"/>
      <c r="AN382" s="117"/>
      <c r="AO382" s="118"/>
      <c r="AT382" s="118"/>
      <c r="AU382" s="118"/>
      <c r="AV382" s="118"/>
      <c r="AW382" s="118"/>
      <c r="AX382" s="118"/>
      <c r="AY382" s="117"/>
      <c r="AZ382" s="118"/>
      <c r="BI382" s="117"/>
      <c r="BJ382" s="118"/>
      <c r="BK382" s="118"/>
      <c r="BO382" s="118"/>
      <c r="BP382" s="119"/>
      <c r="BX382" s="117"/>
    </row>
    <row r="383" spans="1:157" x14ac:dyDescent="0.15">
      <c r="A383" s="86"/>
      <c r="B383" s="26"/>
      <c r="C383" s="22"/>
      <c r="D383" s="12"/>
      <c r="E383" s="1" t="s">
        <v>152</v>
      </c>
      <c r="G383" s="17"/>
      <c r="O383" s="31"/>
      <c r="Q383" s="31"/>
      <c r="R383" s="40"/>
      <c r="S383" s="31">
        <v>-2.8299999237060547</v>
      </c>
      <c r="T383" s="40">
        <v>-7.6999998092651367</v>
      </c>
      <c r="U383" s="31"/>
      <c r="V383" s="40"/>
      <c r="W383" s="31"/>
      <c r="X383" s="40"/>
      <c r="Y383" s="31"/>
      <c r="Z383" s="40"/>
      <c r="AA383" s="59"/>
      <c r="AB383" s="60"/>
      <c r="AC383" s="59"/>
      <c r="AD383" s="60"/>
      <c r="AE383" s="19"/>
      <c r="AF383" s="114"/>
      <c r="AG383" s="117"/>
      <c r="AH383" s="118"/>
      <c r="AI383" s="118"/>
      <c r="AJ383" s="118"/>
      <c r="AK383" s="113"/>
      <c r="AL383" s="118"/>
      <c r="AM383" s="118"/>
      <c r="AN383" s="117"/>
      <c r="AO383" s="118"/>
      <c r="AT383" s="118"/>
      <c r="AU383" s="118"/>
      <c r="AV383" s="118"/>
      <c r="AW383" s="118"/>
      <c r="AX383" s="118"/>
      <c r="AY383" s="117"/>
      <c r="AZ383" s="118"/>
      <c r="BI383" s="117"/>
      <c r="BJ383" s="118"/>
      <c r="BK383" s="118"/>
      <c r="BL383" s="118"/>
      <c r="BM383" s="118"/>
      <c r="BN383" s="118"/>
      <c r="BO383" s="118"/>
      <c r="BP383" s="119"/>
      <c r="BX383" s="117"/>
    </row>
    <row r="384" spans="1:157" s="89" customFormat="1" x14ac:dyDescent="0.15">
      <c r="B384" s="30"/>
      <c r="C384" s="24" t="s">
        <v>67</v>
      </c>
      <c r="D384" s="13" t="s">
        <v>11</v>
      </c>
      <c r="E384" s="16">
        <v>85</v>
      </c>
      <c r="F384" s="88">
        <v>1</v>
      </c>
      <c r="G384" s="16">
        <v>1</v>
      </c>
      <c r="J384" s="89">
        <v>1</v>
      </c>
      <c r="K384" s="16"/>
      <c r="L384" s="89">
        <v>1</v>
      </c>
      <c r="M384" s="16">
        <v>1</v>
      </c>
      <c r="O384" s="32" t="s">
        <v>85</v>
      </c>
      <c r="P384" s="16"/>
      <c r="Q384" s="32"/>
      <c r="R384" s="90"/>
      <c r="S384" s="32"/>
      <c r="T384" s="90"/>
      <c r="U384" s="32"/>
      <c r="V384" s="90"/>
      <c r="W384" s="32"/>
      <c r="X384" s="90" t="s">
        <v>57</v>
      </c>
      <c r="Y384" s="32"/>
      <c r="Z384" s="90">
        <v>1</v>
      </c>
      <c r="AA384" s="57">
        <v>-0.68000000715255737</v>
      </c>
      <c r="AB384" s="58">
        <v>-12.090000152587891</v>
      </c>
      <c r="AC384" s="57">
        <v>3.75</v>
      </c>
      <c r="AD384" s="58">
        <v>13.460000038146973</v>
      </c>
      <c r="AE384" s="20"/>
      <c r="AF384" s="114">
        <v>1</v>
      </c>
      <c r="AG384" s="117"/>
      <c r="AH384" s="124"/>
      <c r="AI384" s="124"/>
      <c r="AJ384" s="124"/>
      <c r="AK384" s="113"/>
      <c r="AL384" s="118"/>
      <c r="AM384" s="118"/>
      <c r="AN384" s="117"/>
      <c r="AO384" s="118"/>
      <c r="AP384" s="99"/>
      <c r="AQ384" s="99"/>
      <c r="AR384" s="99"/>
      <c r="AS384" s="99"/>
      <c r="AT384" s="118"/>
      <c r="AU384" s="118"/>
      <c r="AV384" s="118"/>
      <c r="AW384" s="118"/>
      <c r="AX384" s="118"/>
      <c r="AY384" s="117"/>
      <c r="AZ384" s="118"/>
      <c r="BA384" s="99"/>
      <c r="BB384" s="99"/>
      <c r="BC384" s="99"/>
      <c r="BD384" s="99"/>
      <c r="BE384" s="84"/>
      <c r="BF384" s="84"/>
      <c r="BI384" s="117"/>
      <c r="BJ384" s="118"/>
      <c r="BK384" s="118"/>
      <c r="BL384" s="118"/>
      <c r="BM384" s="118"/>
      <c r="BN384" s="118"/>
      <c r="BO384" s="118"/>
      <c r="BP384" s="122"/>
      <c r="BX384" s="120"/>
      <c r="CE384" s="95"/>
      <c r="CF384" s="95"/>
      <c r="CG384" s="95"/>
      <c r="CH384" s="95"/>
      <c r="CI384" s="95"/>
      <c r="CJ384" s="95"/>
      <c r="CK384" s="95"/>
      <c r="CL384" s="95"/>
      <c r="CM384" s="95"/>
      <c r="CN384" s="95"/>
      <c r="CO384" s="95"/>
      <c r="CP384" s="95"/>
      <c r="CQ384" s="95"/>
      <c r="EX384" s="88"/>
      <c r="EY384" s="88"/>
      <c r="FA384" s="88"/>
    </row>
    <row r="385" spans="2:157" x14ac:dyDescent="0.15">
      <c r="E385" s="1" t="s">
        <v>152</v>
      </c>
      <c r="O385" s="31"/>
      <c r="Q385" s="31">
        <v>3.9000000953674316</v>
      </c>
      <c r="R385" s="40">
        <v>4.9200000762939453</v>
      </c>
      <c r="S385" s="31"/>
      <c r="T385" s="40"/>
      <c r="U385" s="31"/>
      <c r="V385" s="40"/>
      <c r="W385" s="31"/>
      <c r="X385" s="40"/>
      <c r="Y385" s="31"/>
      <c r="Z385" s="40"/>
      <c r="AG385" s="117"/>
      <c r="AH385" s="118"/>
      <c r="AI385" s="118"/>
      <c r="AJ385" s="118"/>
      <c r="AK385" s="113"/>
      <c r="AL385" s="118"/>
      <c r="AN385" s="117"/>
      <c r="AO385" s="118"/>
      <c r="AT385" s="118"/>
      <c r="AU385" s="118"/>
      <c r="AV385" s="118"/>
      <c r="AW385" s="118"/>
      <c r="AY385" s="117"/>
      <c r="AZ385" s="118"/>
      <c r="BI385" s="117"/>
      <c r="BJ385" s="118"/>
      <c r="BK385" s="118"/>
      <c r="BL385" s="118"/>
      <c r="BM385" s="118"/>
      <c r="BN385" s="118"/>
      <c r="BO385" s="118"/>
    </row>
    <row r="386" spans="2:157" s="89" customFormat="1" x14ac:dyDescent="0.15">
      <c r="B386" s="30"/>
      <c r="C386" s="16"/>
      <c r="D386" s="13" t="s">
        <v>12</v>
      </c>
      <c r="E386" s="16">
        <v>86</v>
      </c>
      <c r="F386" s="89">
        <v>1</v>
      </c>
      <c r="G386" s="16">
        <v>1</v>
      </c>
      <c r="K386" s="16"/>
      <c r="L386" s="89">
        <v>1</v>
      </c>
      <c r="M386" s="1">
        <v>1</v>
      </c>
      <c r="O386" s="20" t="s">
        <v>87</v>
      </c>
      <c r="P386" s="16"/>
      <c r="Q386" s="32"/>
      <c r="R386" s="90"/>
      <c r="S386" s="32"/>
      <c r="T386" s="90"/>
      <c r="U386" s="32"/>
      <c r="V386" s="90"/>
      <c r="W386" s="32"/>
      <c r="X386" s="90"/>
      <c r="Y386" s="32"/>
      <c r="Z386" s="90"/>
      <c r="AA386" s="57">
        <v>0.82999998331069946</v>
      </c>
      <c r="AB386" s="58">
        <v>-12.039999961853027</v>
      </c>
      <c r="AC386" s="57">
        <v>-3.6099998950958252</v>
      </c>
      <c r="AD386" s="58">
        <v>13.409999847412109</v>
      </c>
      <c r="AE386" s="16"/>
      <c r="AF386" s="139">
        <v>1</v>
      </c>
      <c r="AG386" s="117"/>
      <c r="AH386" s="118"/>
      <c r="AI386" s="118"/>
      <c r="AJ386" s="118"/>
      <c r="AK386" s="113"/>
      <c r="AL386" s="118"/>
      <c r="AM386" s="99"/>
      <c r="AN386" s="117"/>
      <c r="AO386" s="118"/>
      <c r="AP386" s="99"/>
      <c r="AQ386" s="99"/>
      <c r="AR386" s="99"/>
      <c r="AS386" s="99"/>
      <c r="AT386" s="118"/>
      <c r="AU386" s="118"/>
      <c r="AV386" s="118"/>
      <c r="AW386" s="118"/>
      <c r="AX386" s="99"/>
      <c r="AY386" s="117"/>
      <c r="AZ386" s="118"/>
      <c r="BA386" s="99"/>
      <c r="BB386" s="99"/>
      <c r="BC386" s="99"/>
      <c r="BD386" s="99"/>
      <c r="BE386" s="84"/>
      <c r="BF386" s="84"/>
      <c r="BI386" s="117"/>
      <c r="BJ386" s="118"/>
      <c r="BK386" s="118"/>
      <c r="BL386" s="118"/>
      <c r="BM386" s="118"/>
      <c r="BN386" s="118"/>
      <c r="BO386" s="118"/>
      <c r="BP386" s="121"/>
      <c r="BX386" s="94"/>
      <c r="CE386" s="95"/>
      <c r="CF386" s="95"/>
      <c r="CG386" s="95"/>
      <c r="CH386" s="95"/>
      <c r="CI386" s="95"/>
      <c r="CJ386" s="95"/>
      <c r="CK386" s="95"/>
      <c r="CL386" s="95"/>
      <c r="CM386" s="95"/>
      <c r="CN386" s="95"/>
      <c r="CO386" s="95"/>
      <c r="CP386" s="95"/>
      <c r="CQ386" s="95"/>
      <c r="EX386" s="88"/>
      <c r="EY386" s="88"/>
      <c r="FA386" s="88"/>
    </row>
    <row r="387" spans="2:157" x14ac:dyDescent="0.15">
      <c r="E387" s="1" t="s">
        <v>152</v>
      </c>
      <c r="F387" s="88">
        <v>2</v>
      </c>
      <c r="H387" s="88">
        <v>1</v>
      </c>
      <c r="M387" s="88"/>
      <c r="O387" s="31"/>
      <c r="Q387" s="31">
        <v>-5.000000074505806E-2</v>
      </c>
      <c r="R387" s="40">
        <v>4.7300000190734863</v>
      </c>
      <c r="S387" s="31"/>
      <c r="T387" s="40"/>
      <c r="U387" s="31"/>
      <c r="V387" s="40"/>
      <c r="W387" s="31"/>
      <c r="X387" s="40"/>
      <c r="Y387" s="31"/>
      <c r="Z387" s="40"/>
      <c r="AA387" s="59">
        <v>-1.3700000047683716</v>
      </c>
      <c r="AB387" s="60">
        <v>12.819999694824219</v>
      </c>
      <c r="AC387" s="59">
        <v>0.82999998331069946</v>
      </c>
      <c r="AD387" s="60">
        <v>-11.699999809265137</v>
      </c>
      <c r="AE387" s="19" t="s">
        <v>123</v>
      </c>
      <c r="AF387" s="114"/>
      <c r="AG387" s="117"/>
      <c r="AH387" s="118"/>
      <c r="AI387" s="118"/>
      <c r="AJ387" s="118"/>
      <c r="AK387" s="113"/>
      <c r="AL387" s="118"/>
      <c r="AM387" s="118"/>
      <c r="AN387" s="117"/>
      <c r="AO387" s="118"/>
      <c r="AT387" s="118"/>
      <c r="AU387" s="118"/>
      <c r="AV387" s="118"/>
      <c r="AW387" s="118"/>
      <c r="AX387" s="118"/>
      <c r="AY387" s="117"/>
      <c r="AZ387" s="118"/>
      <c r="BI387" s="117"/>
      <c r="BJ387" s="118"/>
      <c r="BK387" s="118"/>
      <c r="BL387" s="118"/>
      <c r="BM387" s="118"/>
      <c r="BN387" s="118"/>
      <c r="BO387" s="118"/>
      <c r="BP387" s="119"/>
      <c r="BX387" s="117"/>
    </row>
    <row r="388" spans="2:157" x14ac:dyDescent="0.15">
      <c r="E388" s="1" t="s">
        <v>152</v>
      </c>
      <c r="F388" s="88">
        <v>3</v>
      </c>
      <c r="I388" s="88">
        <v>1</v>
      </c>
      <c r="J388" s="88">
        <v>1</v>
      </c>
      <c r="O388" s="31"/>
      <c r="Q388" s="31">
        <v>-1.6599999666213989</v>
      </c>
      <c r="R388" s="40">
        <v>-1.559999942779541</v>
      </c>
      <c r="S388" s="31"/>
      <c r="T388" s="40"/>
      <c r="U388" s="31"/>
      <c r="V388" s="40"/>
      <c r="W388" s="31"/>
      <c r="X388" s="40" t="s">
        <v>85</v>
      </c>
      <c r="Y388" s="31">
        <v>1</v>
      </c>
      <c r="Z388" s="40"/>
      <c r="AA388" s="59">
        <v>-1.1200000047683716</v>
      </c>
      <c r="AB388" s="147">
        <v>-10</v>
      </c>
      <c r="AC388" s="59">
        <v>0.34000000357627869</v>
      </c>
      <c r="AD388" s="60">
        <v>12.680000305175781</v>
      </c>
      <c r="AE388" s="19" t="s">
        <v>81</v>
      </c>
      <c r="AF388" s="114"/>
      <c r="AG388" s="117"/>
      <c r="AH388" s="118"/>
      <c r="AI388" s="118"/>
      <c r="AJ388" s="118"/>
      <c r="AK388" s="113"/>
      <c r="AL388" s="118"/>
      <c r="AM388" s="118"/>
      <c r="AN388" s="117"/>
      <c r="AO388" s="118"/>
      <c r="AT388" s="118"/>
      <c r="AU388" s="118"/>
      <c r="AV388" s="118"/>
      <c r="AW388" s="118"/>
      <c r="AX388" s="118"/>
      <c r="AY388" s="117"/>
      <c r="AZ388" s="118"/>
      <c r="BI388" s="117"/>
      <c r="BJ388" s="118"/>
      <c r="BK388" s="118"/>
      <c r="BO388" s="118"/>
      <c r="BP388" s="119"/>
      <c r="BX388" s="117"/>
    </row>
    <row r="389" spans="2:157" x14ac:dyDescent="0.15">
      <c r="E389" s="1" t="s">
        <v>152</v>
      </c>
      <c r="O389" s="31"/>
      <c r="Q389" s="31"/>
      <c r="R389" s="40"/>
      <c r="S389" s="31">
        <v>2.7799999713897705</v>
      </c>
      <c r="T389" s="40">
        <v>8.4799995422363281</v>
      </c>
      <c r="U389" s="31"/>
      <c r="V389" s="40"/>
      <c r="W389" s="31"/>
      <c r="X389" s="40"/>
      <c r="Y389" s="31"/>
      <c r="Z389" s="40"/>
      <c r="AG389" s="117"/>
      <c r="AH389" s="118"/>
      <c r="AI389" s="118"/>
      <c r="AJ389" s="118"/>
      <c r="AK389" s="113"/>
      <c r="AL389" s="118"/>
      <c r="AN389" s="117"/>
      <c r="AO389" s="118"/>
      <c r="AT389" s="118"/>
      <c r="AU389" s="118"/>
      <c r="AV389" s="118"/>
      <c r="AW389" s="118"/>
      <c r="AY389" s="117"/>
      <c r="AZ389" s="118"/>
      <c r="BI389" s="117"/>
      <c r="BJ389" s="118"/>
      <c r="BK389" s="118"/>
      <c r="BL389" s="118"/>
      <c r="BM389" s="118"/>
      <c r="BN389" s="118"/>
      <c r="BO389" s="118"/>
    </row>
    <row r="390" spans="2:157" s="89" customFormat="1" x14ac:dyDescent="0.15">
      <c r="B390" s="30"/>
      <c r="C390" s="16"/>
      <c r="D390" s="13" t="s">
        <v>13</v>
      </c>
      <c r="E390" s="16">
        <v>87</v>
      </c>
      <c r="F390" s="90">
        <v>1</v>
      </c>
      <c r="G390" s="16">
        <v>1</v>
      </c>
      <c r="K390" s="16"/>
      <c r="L390" s="89">
        <v>1</v>
      </c>
      <c r="M390" s="16"/>
      <c r="N390" s="88">
        <v>1</v>
      </c>
      <c r="O390" s="20" t="s">
        <v>91</v>
      </c>
      <c r="P390" s="16"/>
      <c r="Q390" s="32"/>
      <c r="R390" s="90"/>
      <c r="S390" s="32"/>
      <c r="T390" s="90"/>
      <c r="U390" s="32"/>
      <c r="V390" s="90"/>
      <c r="W390" s="32"/>
      <c r="X390" s="90"/>
      <c r="Y390" s="32"/>
      <c r="Z390" s="90"/>
      <c r="AA390" s="57">
        <v>-0.68000000715255737</v>
      </c>
      <c r="AB390" s="58">
        <v>-11.989999771118164</v>
      </c>
      <c r="AC390" s="57">
        <v>3.559999942779541</v>
      </c>
      <c r="AD390" s="58">
        <v>11.989999771118164</v>
      </c>
      <c r="AE390" s="16"/>
      <c r="AF390" s="112"/>
      <c r="AG390" s="117"/>
      <c r="AH390" s="118"/>
      <c r="AI390" s="118"/>
      <c r="AJ390" s="118"/>
      <c r="AK390" s="113"/>
      <c r="AL390" s="118"/>
      <c r="AM390" s="99"/>
      <c r="AN390" s="117"/>
      <c r="AO390" s="118"/>
      <c r="AP390" s="99"/>
      <c r="AQ390" s="99"/>
      <c r="AR390" s="99"/>
      <c r="AS390" s="99"/>
      <c r="AT390" s="118"/>
      <c r="AU390" s="118"/>
      <c r="AV390" s="118"/>
      <c r="AW390" s="118"/>
      <c r="AX390" s="99"/>
      <c r="AY390" s="117"/>
      <c r="AZ390" s="118"/>
      <c r="BA390" s="99"/>
      <c r="BB390" s="99"/>
      <c r="BC390" s="99"/>
      <c r="BD390" s="99"/>
      <c r="BE390" s="84"/>
      <c r="BF390" s="84"/>
      <c r="BI390" s="117"/>
      <c r="BJ390" s="118"/>
      <c r="BK390" s="118"/>
      <c r="BL390" s="118"/>
      <c r="BM390" s="118"/>
      <c r="BN390" s="118"/>
      <c r="BO390" s="118"/>
      <c r="BP390" s="121"/>
      <c r="BX390" s="94"/>
      <c r="CE390" s="95"/>
      <c r="CF390" s="95"/>
      <c r="CG390" s="95"/>
      <c r="CH390" s="95"/>
      <c r="CI390" s="95"/>
      <c r="CJ390" s="95"/>
      <c r="CK390" s="95"/>
      <c r="CL390" s="95"/>
      <c r="CM390" s="95"/>
      <c r="CN390" s="95"/>
      <c r="CO390" s="95"/>
      <c r="CP390" s="95"/>
      <c r="CQ390" s="95"/>
      <c r="EX390" s="88"/>
      <c r="EY390" s="88"/>
      <c r="FA390" s="88"/>
    </row>
    <row r="391" spans="2:157" x14ac:dyDescent="0.15">
      <c r="E391" s="1" t="s">
        <v>152</v>
      </c>
      <c r="F391" s="86">
        <v>2</v>
      </c>
      <c r="H391" s="88">
        <v>1</v>
      </c>
      <c r="O391" s="31"/>
      <c r="Q391" s="31">
        <v>1.2699999809265137</v>
      </c>
      <c r="R391" s="40">
        <v>4.5799999237060547</v>
      </c>
      <c r="S391" s="31"/>
      <c r="T391" s="40"/>
      <c r="U391" s="31"/>
      <c r="V391" s="40"/>
      <c r="W391" s="31"/>
      <c r="X391" s="40"/>
      <c r="Y391" s="31"/>
      <c r="Z391" s="40"/>
      <c r="AA391" s="59">
        <v>2.880000114440918</v>
      </c>
      <c r="AB391" s="60">
        <v>11.649999618530273</v>
      </c>
      <c r="AC391" s="59">
        <v>-0.23999999463558197</v>
      </c>
      <c r="AD391" s="60">
        <v>-11.699999809265137</v>
      </c>
      <c r="AE391" s="19" t="s">
        <v>88</v>
      </c>
      <c r="AF391" s="114"/>
      <c r="AG391" s="117"/>
      <c r="AH391" s="118"/>
      <c r="AI391" s="118"/>
      <c r="AJ391" s="118"/>
      <c r="AK391" s="113"/>
      <c r="AL391" s="118"/>
      <c r="AM391" s="118"/>
      <c r="AN391" s="117"/>
      <c r="AO391" s="118"/>
      <c r="AT391" s="118"/>
      <c r="AU391" s="118"/>
      <c r="AV391" s="118"/>
      <c r="AW391" s="118"/>
      <c r="AX391" s="118"/>
      <c r="AY391" s="117"/>
      <c r="AZ391" s="118"/>
      <c r="BI391" s="117"/>
      <c r="BJ391" s="118"/>
      <c r="BK391" s="118"/>
      <c r="BL391" s="118"/>
      <c r="BM391" s="118"/>
      <c r="BN391" s="118"/>
      <c r="BO391" s="118"/>
      <c r="BP391" s="119"/>
      <c r="BX391" s="117"/>
    </row>
    <row r="392" spans="2:157" x14ac:dyDescent="0.15">
      <c r="E392" s="1" t="s">
        <v>152</v>
      </c>
      <c r="F392" s="86">
        <v>3</v>
      </c>
      <c r="I392" s="88">
        <v>1</v>
      </c>
      <c r="O392" s="31"/>
      <c r="Q392" s="31">
        <v>2.2899999618530273</v>
      </c>
      <c r="R392" s="40">
        <v>-6.869999885559082</v>
      </c>
      <c r="S392" s="31"/>
      <c r="T392" s="40"/>
      <c r="U392" s="31"/>
      <c r="V392" s="40"/>
      <c r="W392" s="31"/>
      <c r="X392" s="40"/>
      <c r="Y392" s="31"/>
      <c r="Z392" s="40"/>
      <c r="AA392" s="59">
        <v>1.2699999809265137</v>
      </c>
      <c r="AB392" s="60">
        <v>-11.989999771118164</v>
      </c>
      <c r="AC392" s="59">
        <v>0.73000001907348633</v>
      </c>
      <c r="AD392" s="60">
        <v>11.170000076293945</v>
      </c>
      <c r="AE392" s="19" t="s">
        <v>88</v>
      </c>
      <c r="AF392" s="114"/>
      <c r="AG392" s="117"/>
      <c r="AH392" s="118"/>
      <c r="AI392" s="118"/>
      <c r="AJ392" s="118"/>
      <c r="AK392" s="113"/>
      <c r="AL392" s="118"/>
      <c r="AM392" s="118"/>
      <c r="AN392" s="117"/>
      <c r="AO392" s="118"/>
      <c r="AT392" s="118"/>
      <c r="AU392" s="118"/>
      <c r="AV392" s="118"/>
      <c r="AW392" s="118"/>
      <c r="AX392" s="118"/>
      <c r="AY392" s="117"/>
      <c r="AZ392" s="118"/>
      <c r="BI392" s="117"/>
      <c r="BJ392" s="118"/>
      <c r="BK392" s="118"/>
      <c r="BL392" s="118"/>
      <c r="BM392" s="118"/>
      <c r="BN392" s="118"/>
      <c r="BO392" s="118"/>
      <c r="BP392" s="119"/>
      <c r="BX392" s="117"/>
    </row>
    <row r="393" spans="2:157" x14ac:dyDescent="0.15">
      <c r="E393" s="1" t="s">
        <v>152</v>
      </c>
      <c r="F393" s="86">
        <v>4</v>
      </c>
      <c r="I393" s="88">
        <v>1</v>
      </c>
      <c r="O393" s="31"/>
      <c r="Q393" s="31">
        <v>-0.5899999737739563</v>
      </c>
      <c r="R393" s="40">
        <v>8.1400003433227539</v>
      </c>
      <c r="S393" s="31"/>
      <c r="T393" s="40"/>
      <c r="U393" s="31"/>
      <c r="V393" s="40"/>
      <c r="W393" s="31"/>
      <c r="X393" s="40"/>
      <c r="Y393" s="31"/>
      <c r="Z393" s="40"/>
      <c r="AA393" s="59">
        <v>-0.49000000953674316</v>
      </c>
      <c r="AB393" s="60">
        <v>11.899999618530273</v>
      </c>
      <c r="AC393" s="59">
        <v>0.28999999165534973</v>
      </c>
      <c r="AD393" s="60">
        <v>-12.529999732971191</v>
      </c>
      <c r="AE393" s="19" t="s">
        <v>88</v>
      </c>
      <c r="AF393" s="114"/>
      <c r="AG393" s="117"/>
      <c r="AH393" s="118"/>
      <c r="AI393" s="118"/>
      <c r="AJ393" s="118"/>
      <c r="AK393" s="113"/>
      <c r="AL393" s="118"/>
      <c r="AM393" s="118"/>
      <c r="AN393" s="117"/>
      <c r="AO393" s="118"/>
      <c r="AT393" s="118"/>
      <c r="AU393" s="118"/>
      <c r="AV393" s="118"/>
      <c r="AW393" s="118"/>
      <c r="AX393" s="118"/>
      <c r="AY393" s="117"/>
      <c r="AZ393" s="118"/>
      <c r="BI393" s="117"/>
      <c r="BJ393" s="118"/>
      <c r="BK393" s="118"/>
      <c r="BL393" s="118"/>
      <c r="BM393" s="118"/>
      <c r="BN393" s="118"/>
      <c r="BO393" s="118"/>
      <c r="BP393" s="119"/>
      <c r="BX393" s="117"/>
    </row>
    <row r="394" spans="2:157" x14ac:dyDescent="0.15">
      <c r="E394" s="1" t="s">
        <v>152</v>
      </c>
      <c r="F394" s="86">
        <v>5</v>
      </c>
      <c r="I394" s="88">
        <v>1</v>
      </c>
      <c r="J394" s="88">
        <v>1</v>
      </c>
      <c r="O394" s="31"/>
      <c r="Q394" s="31">
        <v>-1.2699999809265137</v>
      </c>
      <c r="R394" s="40">
        <v>-9.6999998092651367</v>
      </c>
      <c r="S394" s="31"/>
      <c r="T394" s="40"/>
      <c r="U394" s="31"/>
      <c r="V394" s="40"/>
      <c r="W394" s="31"/>
      <c r="X394" s="40" t="s">
        <v>90</v>
      </c>
      <c r="Y394" s="31">
        <v>1</v>
      </c>
      <c r="Z394" s="40"/>
      <c r="AA394" s="59">
        <v>-0.23999999463558197</v>
      </c>
      <c r="AB394" s="60">
        <v>-12.340000152587891</v>
      </c>
      <c r="AC394" s="59">
        <v>0</v>
      </c>
      <c r="AD394" s="60">
        <v>13.020000457763672</v>
      </c>
      <c r="AE394" s="19" t="s">
        <v>95</v>
      </c>
      <c r="AF394" s="114">
        <v>1</v>
      </c>
      <c r="AG394" s="117"/>
      <c r="AH394" s="118"/>
      <c r="AI394" s="118"/>
      <c r="AJ394" s="118"/>
      <c r="AK394" s="113"/>
      <c r="AL394" s="118"/>
      <c r="AM394" s="118"/>
      <c r="AN394" s="117"/>
      <c r="AO394" s="118"/>
      <c r="AT394" s="118"/>
      <c r="AU394" s="118"/>
      <c r="AV394" s="118"/>
      <c r="AW394" s="118"/>
      <c r="AX394" s="118"/>
      <c r="AY394" s="117"/>
      <c r="AZ394" s="118"/>
      <c r="BI394" s="117"/>
      <c r="BJ394" s="118"/>
      <c r="BK394" s="118"/>
      <c r="BL394" s="118"/>
      <c r="BM394" s="118"/>
      <c r="BN394" s="118"/>
      <c r="BO394" s="118"/>
      <c r="BP394" s="119"/>
      <c r="BX394" s="117"/>
    </row>
    <row r="395" spans="2:157" s="89" customFormat="1" x14ac:dyDescent="0.15">
      <c r="B395" s="30"/>
      <c r="C395" s="16"/>
      <c r="D395" s="13" t="s">
        <v>23</v>
      </c>
      <c r="E395" s="16">
        <v>88</v>
      </c>
      <c r="F395" s="90">
        <v>1</v>
      </c>
      <c r="G395" s="16">
        <v>1</v>
      </c>
      <c r="K395" s="16"/>
      <c r="L395" s="89">
        <v>1</v>
      </c>
      <c r="M395" s="1">
        <v>1</v>
      </c>
      <c r="O395" s="20" t="s">
        <v>85</v>
      </c>
      <c r="P395" s="16"/>
      <c r="Q395" s="32"/>
      <c r="R395" s="90"/>
      <c r="S395" s="32"/>
      <c r="T395" s="90"/>
      <c r="U395" s="32"/>
      <c r="V395" s="90"/>
      <c r="W395" s="32"/>
      <c r="X395" s="90"/>
      <c r="Y395" s="32"/>
      <c r="Z395" s="90"/>
      <c r="AA395" s="57">
        <v>0.93000000715255737</v>
      </c>
      <c r="AB395" s="58">
        <v>-12.039999961853027</v>
      </c>
      <c r="AC395" s="57">
        <v>-3.75</v>
      </c>
      <c r="AD395" s="58">
        <v>13.210000038146973</v>
      </c>
      <c r="AE395" s="16"/>
      <c r="AF395" s="114">
        <v>1</v>
      </c>
      <c r="AG395" s="117"/>
      <c r="AH395" s="118"/>
      <c r="AI395" s="118"/>
      <c r="AJ395" s="118"/>
      <c r="AK395" s="113"/>
      <c r="AL395" s="118"/>
      <c r="AM395" s="99"/>
      <c r="AN395" s="117"/>
      <c r="AO395" s="118"/>
      <c r="AP395" s="99"/>
      <c r="AQ395" s="99"/>
      <c r="AR395" s="99"/>
      <c r="AS395" s="99"/>
      <c r="AT395" s="118"/>
      <c r="AU395" s="118"/>
      <c r="AV395" s="118"/>
      <c r="AW395" s="118"/>
      <c r="AX395" s="99"/>
      <c r="AY395" s="117"/>
      <c r="AZ395" s="118"/>
      <c r="BA395" s="99"/>
      <c r="BB395" s="99"/>
      <c r="BC395" s="99"/>
      <c r="BD395" s="99"/>
      <c r="BE395" s="84"/>
      <c r="BF395" s="84"/>
      <c r="BI395" s="117"/>
      <c r="BJ395" s="118"/>
      <c r="BK395" s="118"/>
      <c r="BL395" s="118"/>
      <c r="BM395" s="118"/>
      <c r="BN395" s="118"/>
      <c r="BO395" s="118"/>
      <c r="BP395" s="121"/>
      <c r="BX395" s="94"/>
      <c r="CE395" s="95"/>
      <c r="CF395" s="95"/>
      <c r="CG395" s="95"/>
      <c r="CH395" s="95"/>
      <c r="CI395" s="95"/>
      <c r="CJ395" s="95"/>
      <c r="CK395" s="95"/>
      <c r="CL395" s="95"/>
      <c r="CM395" s="95"/>
      <c r="CN395" s="95"/>
      <c r="CO395" s="95"/>
      <c r="CP395" s="95"/>
      <c r="CQ395" s="95"/>
      <c r="EX395" s="88"/>
      <c r="EY395" s="88"/>
      <c r="FA395" s="88"/>
    </row>
    <row r="396" spans="2:157" x14ac:dyDescent="0.15">
      <c r="E396" s="1" t="s">
        <v>152</v>
      </c>
      <c r="F396" s="86">
        <v>2</v>
      </c>
      <c r="H396" s="88">
        <v>1</v>
      </c>
      <c r="J396" s="88">
        <v>1</v>
      </c>
      <c r="M396" s="88"/>
      <c r="O396" s="31"/>
      <c r="Q396" s="31">
        <v>-3.5099999904632568</v>
      </c>
      <c r="R396" s="40">
        <v>6.0900001525878906</v>
      </c>
      <c r="S396" s="31"/>
      <c r="T396" s="40"/>
      <c r="U396" s="31"/>
      <c r="V396" s="40"/>
      <c r="W396" s="31"/>
      <c r="X396" s="40" t="s">
        <v>62</v>
      </c>
      <c r="Y396" s="31"/>
      <c r="Z396" s="40">
        <v>1</v>
      </c>
      <c r="AA396" s="59">
        <v>-4</v>
      </c>
      <c r="AB396" s="60">
        <v>12.729999542236328</v>
      </c>
      <c r="AC396" s="59">
        <v>0.73000001907348633</v>
      </c>
      <c r="AD396" s="60">
        <v>-11.600000381469727</v>
      </c>
      <c r="AE396" s="19" t="s">
        <v>78</v>
      </c>
      <c r="AF396" s="114"/>
      <c r="AG396" s="117"/>
      <c r="AH396" s="118"/>
      <c r="AI396" s="118"/>
      <c r="AJ396" s="118"/>
      <c r="AK396" s="113"/>
      <c r="AL396" s="118"/>
      <c r="AM396" s="118"/>
      <c r="AN396" s="117"/>
      <c r="AO396" s="118"/>
      <c r="AT396" s="118"/>
      <c r="AU396" s="118"/>
      <c r="AV396" s="118"/>
      <c r="AW396" s="118"/>
      <c r="AX396" s="118"/>
      <c r="AY396" s="117"/>
      <c r="AZ396" s="118"/>
      <c r="BI396" s="142"/>
      <c r="BJ396" s="148"/>
      <c r="BK396" s="148"/>
      <c r="BL396" s="148"/>
      <c r="BM396" s="148"/>
      <c r="BN396" s="148"/>
      <c r="BO396" s="148"/>
      <c r="BP396" s="119"/>
      <c r="BX396" s="117"/>
    </row>
    <row r="397" spans="2:157" x14ac:dyDescent="0.15">
      <c r="B397" s="88"/>
      <c r="C397" s="88"/>
      <c r="E397" s="88" t="s">
        <v>152</v>
      </c>
      <c r="G397" s="88"/>
      <c r="K397" s="88"/>
      <c r="M397" s="88"/>
      <c r="O397" s="40"/>
      <c r="P397" s="88"/>
      <c r="Q397" s="31"/>
      <c r="R397" s="40"/>
      <c r="S397" s="31"/>
      <c r="T397" s="40"/>
      <c r="U397" s="40">
        <v>1.0199999809265137</v>
      </c>
      <c r="V397" s="40">
        <v>-12.380000114440918</v>
      </c>
      <c r="W397" s="31"/>
      <c r="X397" s="40"/>
      <c r="Y397" s="31"/>
      <c r="Z397" s="40"/>
      <c r="AA397" s="56"/>
      <c r="AC397" s="56"/>
      <c r="AE397" s="88"/>
      <c r="AG397" s="117"/>
      <c r="AH397" s="118"/>
      <c r="AI397" s="118"/>
      <c r="AJ397" s="118"/>
      <c r="AK397" s="113"/>
      <c r="AL397" s="118"/>
      <c r="AN397" s="117"/>
      <c r="AO397" s="118"/>
      <c r="AT397" s="118"/>
      <c r="AU397" s="118"/>
      <c r="AV397" s="118"/>
      <c r="AW397" s="118"/>
      <c r="AY397" s="117"/>
      <c r="AZ397" s="118"/>
      <c r="BI397" s="117"/>
      <c r="BJ397" s="118"/>
      <c r="BK397" s="118"/>
      <c r="BL397" s="118"/>
      <c r="BM397" s="118"/>
      <c r="BN397" s="118"/>
      <c r="BO397" s="118"/>
    </row>
    <row r="398" spans="2:157" s="89" customFormat="1" x14ac:dyDescent="0.15">
      <c r="D398" s="13" t="s">
        <v>15</v>
      </c>
      <c r="E398" s="89">
        <v>89</v>
      </c>
      <c r="F398" s="89">
        <v>1</v>
      </c>
      <c r="G398" s="89">
        <v>1</v>
      </c>
      <c r="L398" s="89">
        <v>1</v>
      </c>
      <c r="M398" s="1">
        <v>1</v>
      </c>
      <c r="O398" s="14" t="s">
        <v>85</v>
      </c>
      <c r="Q398" s="32"/>
      <c r="R398" s="90"/>
      <c r="S398" s="32"/>
      <c r="T398" s="90"/>
      <c r="U398" s="90"/>
      <c r="V398" s="90"/>
      <c r="W398" s="32"/>
      <c r="X398" s="90"/>
      <c r="Y398" s="32"/>
      <c r="Z398" s="90"/>
      <c r="AA398" s="58">
        <v>-1.0700000524520874</v>
      </c>
      <c r="AB398" s="58">
        <v>-12.090000152587891</v>
      </c>
      <c r="AC398" s="58">
        <v>3.7999999523162842</v>
      </c>
      <c r="AD398" s="58">
        <v>13.260000228881836</v>
      </c>
      <c r="AF398" s="112"/>
      <c r="AG398" s="117"/>
      <c r="AH398" s="118"/>
      <c r="AI398" s="118"/>
      <c r="AJ398" s="118"/>
      <c r="AK398" s="113"/>
      <c r="AL398" s="118"/>
      <c r="AM398" s="99"/>
      <c r="AN398" s="117"/>
      <c r="AO398" s="118"/>
      <c r="AP398" s="99"/>
      <c r="AQ398" s="99"/>
      <c r="AR398" s="99"/>
      <c r="AS398" s="99"/>
      <c r="AT398" s="118"/>
      <c r="AU398" s="118"/>
      <c r="AV398" s="118"/>
      <c r="AW398" s="118"/>
      <c r="AX398" s="99"/>
      <c r="AY398" s="117"/>
      <c r="AZ398" s="118"/>
      <c r="BA398" s="99"/>
      <c r="BB398" s="99"/>
      <c r="BC398" s="99"/>
      <c r="BD398" s="99"/>
      <c r="BE398" s="84"/>
      <c r="BF398" s="84"/>
      <c r="BI398" s="117"/>
      <c r="BJ398" s="118"/>
      <c r="BK398" s="118"/>
      <c r="BL398" s="118"/>
      <c r="BM398" s="118"/>
      <c r="BN398" s="118"/>
      <c r="BO398" s="118"/>
      <c r="BP398" s="121"/>
      <c r="BX398" s="94"/>
      <c r="CE398" s="95"/>
      <c r="CF398" s="95"/>
      <c r="CG398" s="95"/>
      <c r="CH398" s="95"/>
      <c r="CI398" s="95"/>
      <c r="CJ398" s="95"/>
      <c r="CK398" s="95"/>
      <c r="CL398" s="95"/>
      <c r="CM398" s="95"/>
      <c r="CN398" s="95"/>
      <c r="CO398" s="95"/>
      <c r="CP398" s="95"/>
      <c r="CQ398" s="95"/>
      <c r="EX398" s="88"/>
      <c r="EY398" s="88"/>
      <c r="FA398" s="88"/>
    </row>
    <row r="399" spans="2:157" x14ac:dyDescent="0.15">
      <c r="E399" s="1" t="s">
        <v>152</v>
      </c>
      <c r="F399" s="86">
        <v>2</v>
      </c>
      <c r="H399" s="88">
        <v>1</v>
      </c>
      <c r="M399" s="88"/>
      <c r="O399" s="31"/>
      <c r="Q399" s="31">
        <v>3.4100000858306885</v>
      </c>
      <c r="R399" s="40">
        <v>6.0500001907348633</v>
      </c>
      <c r="S399" s="31"/>
      <c r="T399" s="40"/>
      <c r="U399" s="31"/>
      <c r="V399" s="40"/>
      <c r="W399" s="31"/>
      <c r="X399" s="40"/>
      <c r="Y399" s="31"/>
      <c r="Z399" s="40"/>
      <c r="AA399" s="59">
        <v>4.8299999237060547</v>
      </c>
      <c r="AB399" s="60">
        <v>12.140000343322754</v>
      </c>
      <c r="AC399" s="59">
        <v>-0.73000001907348633</v>
      </c>
      <c r="AD399" s="60">
        <v>-10.819999694824219</v>
      </c>
      <c r="AE399" s="19" t="s">
        <v>95</v>
      </c>
      <c r="AF399" s="138">
        <v>1</v>
      </c>
      <c r="AG399" s="117"/>
      <c r="AH399" s="118"/>
      <c r="AI399" s="118"/>
      <c r="AJ399" s="118"/>
      <c r="AK399" s="113"/>
      <c r="AL399" s="118"/>
      <c r="AM399" s="118"/>
      <c r="AN399" s="117"/>
      <c r="AO399" s="118"/>
      <c r="AT399" s="118"/>
      <c r="AU399" s="118"/>
      <c r="AV399" s="118"/>
      <c r="AW399" s="118"/>
      <c r="AX399" s="118"/>
      <c r="AY399" s="117"/>
      <c r="AZ399" s="118"/>
      <c r="BI399" s="117"/>
      <c r="BJ399" s="118"/>
      <c r="BK399" s="118"/>
      <c r="BL399" s="118"/>
      <c r="BM399" s="118"/>
      <c r="BN399" s="118"/>
      <c r="BO399" s="118"/>
      <c r="BP399" s="119"/>
      <c r="BX399" s="117"/>
    </row>
    <row r="400" spans="2:157" x14ac:dyDescent="0.15">
      <c r="E400" s="1" t="s">
        <v>152</v>
      </c>
      <c r="F400" s="88">
        <v>3</v>
      </c>
      <c r="I400" s="88">
        <v>1</v>
      </c>
      <c r="O400" s="31"/>
      <c r="Q400" s="31">
        <v>-0.38999998569488525</v>
      </c>
      <c r="R400" s="40">
        <v>-6.630000114440918</v>
      </c>
      <c r="S400" s="31"/>
      <c r="T400" s="40"/>
      <c r="U400" s="31"/>
      <c r="V400" s="40"/>
      <c r="W400" s="31"/>
      <c r="X400" s="40"/>
      <c r="Y400" s="31"/>
      <c r="Z400" s="40"/>
      <c r="AA400" s="59">
        <v>-0.15000000596046448</v>
      </c>
      <c r="AB400" s="60">
        <v>-6.679999828338623</v>
      </c>
      <c r="AC400" s="59">
        <v>4</v>
      </c>
      <c r="AD400" s="60">
        <v>12.090000152587891</v>
      </c>
      <c r="AE400" s="19" t="s">
        <v>95</v>
      </c>
      <c r="AF400" s="114"/>
      <c r="AG400" s="117"/>
      <c r="AH400" s="118"/>
      <c r="AI400" s="118"/>
      <c r="AJ400" s="118"/>
      <c r="AK400" s="113"/>
      <c r="AL400" s="118"/>
      <c r="AM400" s="118"/>
      <c r="AN400" s="117"/>
      <c r="AO400" s="118"/>
      <c r="AT400" s="118"/>
      <c r="AU400" s="118"/>
      <c r="AV400" s="118"/>
      <c r="AW400" s="118"/>
      <c r="AX400" s="118"/>
      <c r="AY400" s="117"/>
      <c r="AZ400" s="118"/>
      <c r="BI400" s="117"/>
      <c r="BJ400" s="118"/>
      <c r="BK400" s="118"/>
      <c r="BL400" s="118"/>
      <c r="BM400" s="118"/>
      <c r="BN400" s="118"/>
      <c r="BO400" s="118"/>
      <c r="BP400" s="119"/>
      <c r="BX400" s="117"/>
    </row>
    <row r="401" spans="1:157" x14ac:dyDescent="0.15">
      <c r="E401" s="1" t="s">
        <v>152</v>
      </c>
      <c r="F401" s="86">
        <v>4</v>
      </c>
      <c r="I401" s="88">
        <v>1</v>
      </c>
      <c r="J401" s="88">
        <v>1</v>
      </c>
      <c r="O401" s="31"/>
      <c r="Q401" s="31">
        <v>-0.87999999523162842</v>
      </c>
      <c r="R401" s="40">
        <v>8.8199996948242187</v>
      </c>
      <c r="S401" s="31"/>
      <c r="T401" s="40"/>
      <c r="U401" s="31"/>
      <c r="V401" s="40"/>
      <c r="W401" s="31" t="s">
        <v>85</v>
      </c>
      <c r="X401" s="40"/>
      <c r="Y401" s="31">
        <v>1</v>
      </c>
      <c r="Z401" s="40"/>
      <c r="AA401" s="59">
        <v>-0.68000000715255737</v>
      </c>
      <c r="AB401" s="60">
        <v>11.170000076293945</v>
      </c>
      <c r="AC401" s="59">
        <v>-0.62999999523162842</v>
      </c>
      <c r="AD401" s="60">
        <v>-2.880000114440918</v>
      </c>
      <c r="AE401" s="19" t="s">
        <v>124</v>
      </c>
      <c r="AF401" s="114"/>
      <c r="AG401" s="117"/>
      <c r="AH401" s="118"/>
      <c r="AI401" s="118"/>
      <c r="AJ401" s="118"/>
      <c r="AK401" s="113"/>
      <c r="AL401" s="118"/>
      <c r="AM401" s="118"/>
      <c r="AN401" s="117"/>
      <c r="AO401" s="118"/>
      <c r="AT401" s="118"/>
      <c r="AU401" s="118"/>
      <c r="AV401" s="118"/>
      <c r="AW401" s="118"/>
      <c r="AX401" s="118"/>
      <c r="AY401" s="117"/>
      <c r="AZ401" s="118"/>
      <c r="BI401" s="117"/>
      <c r="BJ401" s="118"/>
      <c r="BK401" s="118"/>
      <c r="BO401" s="118"/>
      <c r="BP401" s="119"/>
      <c r="BX401" s="117"/>
    </row>
    <row r="402" spans="1:157" x14ac:dyDescent="0.15">
      <c r="E402" s="1" t="s">
        <v>152</v>
      </c>
      <c r="O402" s="31"/>
      <c r="Q402" s="31"/>
      <c r="R402" s="40"/>
      <c r="S402" s="31">
        <v>1.2200000286102295</v>
      </c>
      <c r="T402" s="40">
        <v>-11.119999885559082</v>
      </c>
      <c r="U402" s="31"/>
      <c r="V402" s="40"/>
      <c r="W402" s="31"/>
      <c r="X402" s="40"/>
      <c r="Y402" s="31"/>
      <c r="Z402" s="40"/>
      <c r="AG402" s="117"/>
      <c r="AH402" s="118"/>
      <c r="AI402" s="118"/>
      <c r="AJ402" s="118"/>
      <c r="AK402" s="113"/>
      <c r="AL402" s="118"/>
      <c r="AN402" s="117"/>
      <c r="AO402" s="118"/>
      <c r="AT402" s="118"/>
      <c r="AU402" s="118"/>
      <c r="AV402" s="118"/>
      <c r="AW402" s="118"/>
      <c r="AY402" s="117"/>
      <c r="AZ402" s="118"/>
      <c r="BI402" s="117"/>
      <c r="BJ402" s="118"/>
      <c r="BK402" s="118"/>
      <c r="BL402" s="118"/>
      <c r="BM402" s="118"/>
      <c r="BN402" s="118"/>
      <c r="BO402" s="118"/>
    </row>
    <row r="403" spans="1:157" s="89" customFormat="1" x14ac:dyDescent="0.15">
      <c r="B403" s="30"/>
      <c r="C403" s="16"/>
      <c r="D403" s="13" t="s">
        <v>32</v>
      </c>
      <c r="E403" s="16">
        <v>90</v>
      </c>
      <c r="F403" s="90">
        <v>1</v>
      </c>
      <c r="G403" s="16">
        <v>1</v>
      </c>
      <c r="J403" s="89">
        <v>1</v>
      </c>
      <c r="K403" s="16"/>
      <c r="L403" s="89">
        <v>1</v>
      </c>
      <c r="M403" s="16">
        <v>1</v>
      </c>
      <c r="O403" s="20" t="s">
        <v>85</v>
      </c>
      <c r="P403" s="16"/>
      <c r="Q403" s="32"/>
      <c r="R403" s="90"/>
      <c r="S403" s="32"/>
      <c r="T403" s="90"/>
      <c r="U403" s="32"/>
      <c r="V403" s="90"/>
      <c r="W403" s="32"/>
      <c r="X403" s="90" t="s">
        <v>57</v>
      </c>
      <c r="Y403" s="32"/>
      <c r="Z403" s="90">
        <v>1</v>
      </c>
      <c r="AA403" s="57">
        <v>1.0199999809265137</v>
      </c>
      <c r="AB403" s="58">
        <v>-12.039999961853027</v>
      </c>
      <c r="AC403" s="57">
        <v>-3.7100000381469727</v>
      </c>
      <c r="AD403" s="58">
        <v>13.069999694824219</v>
      </c>
      <c r="AE403" s="16"/>
      <c r="AF403" s="114">
        <v>1</v>
      </c>
      <c r="AG403" s="117"/>
      <c r="AH403" s="124"/>
      <c r="AI403" s="124"/>
      <c r="AJ403" s="124"/>
      <c r="AK403" s="113"/>
      <c r="AL403" s="118"/>
      <c r="AM403" s="99"/>
      <c r="AN403" s="117"/>
      <c r="AO403" s="118"/>
      <c r="AP403" s="99"/>
      <c r="AQ403" s="99"/>
      <c r="AR403" s="99"/>
      <c r="AS403" s="99"/>
      <c r="AT403" s="118"/>
      <c r="AU403" s="118"/>
      <c r="AV403" s="118"/>
      <c r="AW403" s="118"/>
      <c r="AX403" s="99"/>
      <c r="AY403" s="117"/>
      <c r="AZ403" s="118"/>
      <c r="BA403" s="99"/>
      <c r="BB403" s="99"/>
      <c r="BC403" s="99"/>
      <c r="BD403" s="99"/>
      <c r="BE403" s="84"/>
      <c r="BF403" s="84"/>
      <c r="BI403" s="117"/>
      <c r="BJ403" s="118"/>
      <c r="BK403" s="118"/>
      <c r="BL403" s="118"/>
      <c r="BM403" s="118"/>
      <c r="BN403" s="118"/>
      <c r="BO403" s="118"/>
      <c r="BP403" s="121"/>
      <c r="BX403" s="94"/>
      <c r="CE403" s="95"/>
      <c r="CF403" s="95"/>
      <c r="CG403" s="95"/>
      <c r="CH403" s="95"/>
      <c r="CI403" s="95"/>
      <c r="CJ403" s="95"/>
      <c r="CK403" s="95"/>
      <c r="CL403" s="95"/>
      <c r="CM403" s="95"/>
      <c r="CN403" s="95"/>
      <c r="CO403" s="95"/>
      <c r="CP403" s="95"/>
      <c r="CQ403" s="95"/>
      <c r="EX403" s="88"/>
      <c r="EY403" s="88"/>
      <c r="FA403" s="88"/>
    </row>
    <row r="404" spans="1:157" x14ac:dyDescent="0.15">
      <c r="B404" s="26"/>
      <c r="C404" s="22"/>
      <c r="D404" s="12"/>
      <c r="E404" s="1" t="s">
        <v>152</v>
      </c>
      <c r="O404" s="31"/>
      <c r="Q404" s="31">
        <v>-3.9500000476837158</v>
      </c>
      <c r="R404" s="40">
        <v>5.070000171661377</v>
      </c>
      <c r="S404" s="31"/>
      <c r="T404" s="40"/>
      <c r="U404" s="31"/>
      <c r="V404" s="40"/>
      <c r="W404" s="31"/>
      <c r="X404" s="40"/>
      <c r="Y404" s="31"/>
      <c r="Z404" s="40"/>
      <c r="AG404" s="117"/>
      <c r="AH404" s="118"/>
      <c r="AI404" s="118"/>
      <c r="AJ404" s="118"/>
      <c r="AK404" s="113"/>
      <c r="AL404" s="118"/>
      <c r="AN404" s="117"/>
      <c r="AO404" s="118"/>
      <c r="AT404" s="118"/>
      <c r="AU404" s="118"/>
      <c r="AV404" s="118"/>
      <c r="AW404" s="118"/>
      <c r="AY404" s="117"/>
      <c r="AZ404" s="118"/>
      <c r="BI404" s="117"/>
      <c r="BJ404" s="118"/>
      <c r="BK404" s="118"/>
      <c r="BL404" s="118"/>
      <c r="BM404" s="118"/>
      <c r="BN404" s="118"/>
      <c r="BO404" s="118"/>
    </row>
    <row r="405" spans="1:157" s="89" customFormat="1" x14ac:dyDescent="0.15">
      <c r="A405" s="15">
        <v>0.22195601851851851</v>
      </c>
      <c r="B405" s="30"/>
      <c r="C405" s="24" t="s">
        <v>39</v>
      </c>
      <c r="D405" s="13" t="s">
        <v>11</v>
      </c>
      <c r="E405" s="16">
        <v>91</v>
      </c>
      <c r="F405" s="89">
        <v>1</v>
      </c>
      <c r="G405" s="16">
        <v>1</v>
      </c>
      <c r="K405" s="16">
        <v>1</v>
      </c>
      <c r="M405" s="16"/>
      <c r="N405" s="89">
        <v>1</v>
      </c>
      <c r="O405" s="20" t="s">
        <v>91</v>
      </c>
      <c r="P405" s="16"/>
      <c r="Q405" s="32"/>
      <c r="R405" s="90"/>
      <c r="S405" s="32"/>
      <c r="T405" s="90"/>
      <c r="U405" s="32"/>
      <c r="V405" s="90"/>
      <c r="W405" s="32"/>
      <c r="X405" s="90"/>
      <c r="Y405" s="32"/>
      <c r="Z405" s="90"/>
      <c r="AA405" s="57">
        <v>-1.1200000047683716</v>
      </c>
      <c r="AB405" s="58">
        <v>-12.140000343322754</v>
      </c>
      <c r="AC405" s="57">
        <v>3.4100000858306885</v>
      </c>
      <c r="AD405" s="58">
        <v>11.989999771118164</v>
      </c>
      <c r="AE405" s="16"/>
      <c r="AF405" s="112"/>
      <c r="AG405" s="117"/>
      <c r="AH405" s="118"/>
      <c r="AI405" s="118"/>
      <c r="AJ405" s="118"/>
      <c r="AK405" s="113"/>
      <c r="AL405" s="118"/>
      <c r="AM405" s="99"/>
      <c r="AN405" s="117"/>
      <c r="AO405" s="118"/>
      <c r="AP405" s="99"/>
      <c r="AQ405" s="99"/>
      <c r="AR405" s="99"/>
      <c r="AS405" s="99"/>
      <c r="AT405" s="118"/>
      <c r="AU405" s="118"/>
      <c r="AV405" s="118"/>
      <c r="AW405" s="118"/>
      <c r="AX405" s="99"/>
      <c r="AY405" s="117"/>
      <c r="AZ405" s="118"/>
      <c r="BA405" s="99"/>
      <c r="BB405" s="99"/>
      <c r="BC405" s="99"/>
      <c r="BD405" s="99"/>
      <c r="BE405" s="84"/>
      <c r="BF405" s="84"/>
      <c r="BI405" s="117"/>
      <c r="BJ405" s="118"/>
      <c r="BK405" s="118"/>
      <c r="BL405" s="118"/>
      <c r="BM405" s="118"/>
      <c r="BN405" s="118"/>
      <c r="BO405" s="118"/>
      <c r="BP405" s="121"/>
      <c r="BX405" s="94"/>
      <c r="CE405" s="95"/>
      <c r="CF405" s="95"/>
      <c r="CG405" s="95"/>
      <c r="CH405" s="95"/>
      <c r="CI405" s="95"/>
      <c r="CJ405" s="95"/>
      <c r="CK405" s="95"/>
      <c r="CL405" s="95"/>
      <c r="CM405" s="95"/>
      <c r="CN405" s="95"/>
      <c r="CO405" s="95"/>
      <c r="CP405" s="95"/>
      <c r="CQ405" s="95"/>
      <c r="EX405" s="88"/>
      <c r="EY405" s="88"/>
      <c r="FA405" s="88"/>
    </row>
    <row r="406" spans="1:157" x14ac:dyDescent="0.15">
      <c r="E406" s="1" t="s">
        <v>152</v>
      </c>
      <c r="F406" s="88">
        <v>2</v>
      </c>
      <c r="H406" s="88">
        <v>1</v>
      </c>
      <c r="O406" s="31"/>
      <c r="Q406" s="31">
        <v>1.4099999666213989</v>
      </c>
      <c r="R406" s="40">
        <v>4.9200000762939453</v>
      </c>
      <c r="S406" s="31"/>
      <c r="T406" s="40"/>
      <c r="U406" s="31"/>
      <c r="V406" s="40"/>
      <c r="W406" s="31"/>
      <c r="X406" s="40"/>
      <c r="Y406" s="31"/>
      <c r="Z406" s="40"/>
      <c r="AA406" s="59">
        <v>3.119999885559082</v>
      </c>
      <c r="AB406" s="60">
        <v>11.210000038146973</v>
      </c>
      <c r="AC406" s="59">
        <v>-0.28999999165534973</v>
      </c>
      <c r="AD406" s="60">
        <v>-11.850000381469727</v>
      </c>
      <c r="AE406" s="19" t="s">
        <v>88</v>
      </c>
      <c r="AF406" s="114"/>
      <c r="AG406" s="117"/>
      <c r="AH406" s="118"/>
      <c r="AI406" s="118"/>
      <c r="AJ406" s="118"/>
      <c r="AK406" s="113"/>
      <c r="AL406" s="118"/>
      <c r="AM406" s="118"/>
      <c r="AN406" s="117"/>
      <c r="AO406" s="118"/>
      <c r="AT406" s="118"/>
      <c r="AU406" s="118"/>
      <c r="AV406" s="118"/>
      <c r="AW406" s="118"/>
      <c r="AX406" s="118"/>
      <c r="AY406" s="117"/>
      <c r="AZ406" s="118"/>
      <c r="BI406" s="117"/>
      <c r="BJ406" s="118"/>
      <c r="BK406" s="118"/>
      <c r="BL406" s="118"/>
      <c r="BM406" s="118"/>
      <c r="BN406" s="118"/>
      <c r="BO406" s="118"/>
      <c r="BP406" s="119"/>
      <c r="BX406" s="117"/>
    </row>
    <row r="407" spans="1:157" x14ac:dyDescent="0.15">
      <c r="E407" s="1" t="s">
        <v>152</v>
      </c>
      <c r="F407" s="88">
        <v>3</v>
      </c>
      <c r="I407" s="88">
        <v>1</v>
      </c>
      <c r="O407" s="31"/>
      <c r="Q407" s="31">
        <v>1.1200000047683716</v>
      </c>
      <c r="R407" s="40">
        <v>-6.5799999237060547</v>
      </c>
      <c r="S407" s="31"/>
      <c r="T407" s="40"/>
      <c r="U407" s="31"/>
      <c r="V407" s="40"/>
      <c r="W407" s="31"/>
      <c r="X407" s="40"/>
      <c r="Y407" s="31"/>
      <c r="Z407" s="40"/>
      <c r="AA407" s="59">
        <v>-5.000000074505806E-2</v>
      </c>
      <c r="AB407" s="60">
        <v>-11.949999809265137</v>
      </c>
      <c r="AC407" s="59">
        <v>0.93000000715255737</v>
      </c>
      <c r="AD407" s="60">
        <v>11.600000381469727</v>
      </c>
      <c r="AE407" s="19" t="s">
        <v>78</v>
      </c>
      <c r="AF407" s="114"/>
      <c r="AG407" s="117"/>
      <c r="AH407" s="118"/>
      <c r="AI407" s="118"/>
      <c r="AJ407" s="118"/>
      <c r="AK407" s="113"/>
      <c r="AL407" s="118"/>
      <c r="AM407" s="118"/>
      <c r="AN407" s="117"/>
      <c r="AO407" s="118"/>
      <c r="AT407" s="118"/>
      <c r="AU407" s="118"/>
      <c r="AV407" s="118"/>
      <c r="AW407" s="118"/>
      <c r="AX407" s="118"/>
      <c r="AY407" s="117"/>
      <c r="AZ407" s="118"/>
      <c r="BI407" s="117"/>
      <c r="BJ407" s="118"/>
      <c r="BK407" s="118"/>
      <c r="BL407" s="118"/>
      <c r="BM407" s="118"/>
      <c r="BN407" s="118"/>
      <c r="BO407" s="118"/>
      <c r="BP407" s="119"/>
      <c r="BX407" s="117"/>
    </row>
    <row r="408" spans="1:157" x14ac:dyDescent="0.15">
      <c r="E408" s="1" t="s">
        <v>152</v>
      </c>
      <c r="F408" s="88">
        <v>4</v>
      </c>
      <c r="I408" s="88">
        <v>1</v>
      </c>
      <c r="O408" s="31"/>
      <c r="Q408" s="31">
        <v>-3.1700000762939453</v>
      </c>
      <c r="R408" s="40">
        <v>7.9499998092651367</v>
      </c>
      <c r="S408" s="31"/>
      <c r="T408" s="40"/>
      <c r="U408" s="31"/>
      <c r="V408" s="40"/>
      <c r="W408" s="31"/>
      <c r="X408" s="40"/>
      <c r="Y408" s="31"/>
      <c r="Z408" s="40"/>
      <c r="AA408" s="59">
        <v>-3.75</v>
      </c>
      <c r="AB408" s="60">
        <v>12.819999694824219</v>
      </c>
      <c r="AC408" s="59">
        <v>0.77999997138977051</v>
      </c>
      <c r="AD408" s="60">
        <v>-12.289999961853027</v>
      </c>
      <c r="AE408" s="19" t="s">
        <v>83</v>
      </c>
      <c r="AF408" s="114"/>
      <c r="AG408" s="117"/>
      <c r="AH408" s="118"/>
      <c r="AI408" s="118"/>
      <c r="AJ408" s="118"/>
      <c r="AK408" s="113"/>
      <c r="AL408" s="118"/>
      <c r="AM408" s="118"/>
      <c r="AN408" s="117"/>
      <c r="AO408" s="118"/>
      <c r="AT408" s="118"/>
      <c r="AU408" s="118"/>
      <c r="AV408" s="118"/>
      <c r="AW408" s="118"/>
      <c r="AX408" s="118"/>
      <c r="AY408" s="117"/>
      <c r="AZ408" s="118"/>
      <c r="BI408" s="117"/>
      <c r="BJ408" s="118"/>
      <c r="BK408" s="118"/>
      <c r="BL408" s="118"/>
      <c r="BM408" s="118"/>
      <c r="BN408" s="118"/>
      <c r="BO408" s="118"/>
      <c r="BP408" s="119"/>
      <c r="BX408" s="117"/>
    </row>
    <row r="409" spans="1:157" x14ac:dyDescent="0.15">
      <c r="E409" s="1" t="s">
        <v>152</v>
      </c>
      <c r="F409" s="88">
        <v>5</v>
      </c>
      <c r="I409" s="88">
        <v>1</v>
      </c>
      <c r="J409" s="88">
        <v>1</v>
      </c>
      <c r="O409" s="31"/>
      <c r="Q409" s="31">
        <v>2.0999999046325684</v>
      </c>
      <c r="R409" s="40">
        <v>-11.119999885559082</v>
      </c>
      <c r="S409" s="31"/>
      <c r="T409" s="40"/>
      <c r="U409" s="31"/>
      <c r="V409" s="40"/>
      <c r="W409" s="31" t="s">
        <v>90</v>
      </c>
      <c r="X409" s="40"/>
      <c r="Y409" s="31"/>
      <c r="Z409" s="40">
        <v>1</v>
      </c>
      <c r="AA409" s="59">
        <v>4</v>
      </c>
      <c r="AB409" s="60">
        <v>-12.239999771118164</v>
      </c>
      <c r="AC409" s="59">
        <v>-1.2200000286102295</v>
      </c>
      <c r="AD409" s="60">
        <v>13.550000190734863</v>
      </c>
      <c r="AE409" s="19" t="s">
        <v>96</v>
      </c>
      <c r="AF409" s="114">
        <v>1</v>
      </c>
      <c r="AG409" s="117"/>
      <c r="AH409" s="118"/>
      <c r="AI409" s="118"/>
      <c r="AJ409" s="118"/>
      <c r="AK409" s="113"/>
      <c r="AL409" s="118"/>
      <c r="AM409" s="118"/>
      <c r="AN409" s="117"/>
      <c r="AO409" s="118"/>
      <c r="AT409" s="118"/>
      <c r="AU409" s="118"/>
      <c r="AV409" s="118"/>
      <c r="AW409" s="118"/>
      <c r="AX409" s="118"/>
      <c r="AY409" s="117"/>
      <c r="AZ409" s="118"/>
      <c r="BI409" s="117"/>
      <c r="BJ409" s="118"/>
      <c r="BK409" s="118"/>
      <c r="BL409" s="118"/>
      <c r="BM409" s="118"/>
      <c r="BN409" s="118"/>
      <c r="BO409" s="118"/>
      <c r="BP409" s="119"/>
      <c r="BX409" s="117"/>
    </row>
    <row r="410" spans="1:157" s="89" customFormat="1" x14ac:dyDescent="0.15">
      <c r="B410" s="30"/>
      <c r="C410" s="16"/>
      <c r="D410" s="13" t="s">
        <v>12</v>
      </c>
      <c r="E410" s="16">
        <v>92</v>
      </c>
      <c r="F410" s="90">
        <v>1</v>
      </c>
      <c r="G410" s="16">
        <v>1</v>
      </c>
      <c r="K410" s="16">
        <v>1</v>
      </c>
      <c r="M410" s="16">
        <v>1</v>
      </c>
      <c r="O410" s="20" t="s">
        <v>87</v>
      </c>
      <c r="P410" s="16"/>
      <c r="Q410" s="32"/>
      <c r="R410" s="90"/>
      <c r="S410" s="32"/>
      <c r="T410" s="90"/>
      <c r="U410" s="32"/>
      <c r="V410" s="90"/>
      <c r="W410" s="32"/>
      <c r="X410" s="90"/>
      <c r="Y410" s="32"/>
      <c r="Z410" s="90"/>
      <c r="AA410" s="57">
        <v>0.87999999523162842</v>
      </c>
      <c r="AB410" s="58">
        <v>-12.039999961853027</v>
      </c>
      <c r="AC410" s="57">
        <v>-3.559999942779541</v>
      </c>
      <c r="AD410" s="58">
        <v>12.680000305175781</v>
      </c>
      <c r="AE410" s="16"/>
      <c r="AF410" s="112"/>
      <c r="AG410" s="117"/>
      <c r="AH410" s="118"/>
      <c r="AI410" s="118"/>
      <c r="AJ410" s="118"/>
      <c r="AK410" s="113"/>
      <c r="AL410" s="118"/>
      <c r="AM410" s="99"/>
      <c r="AN410" s="117"/>
      <c r="AO410" s="118"/>
      <c r="AP410" s="99"/>
      <c r="AQ410" s="99"/>
      <c r="AR410" s="99"/>
      <c r="AS410" s="99"/>
      <c r="AT410" s="118"/>
      <c r="AU410" s="118"/>
      <c r="AV410" s="118"/>
      <c r="AW410" s="118"/>
      <c r="AX410" s="99"/>
      <c r="AY410" s="117"/>
      <c r="AZ410" s="118"/>
      <c r="BA410" s="99"/>
      <c r="BB410" s="99"/>
      <c r="BC410" s="99"/>
      <c r="BD410" s="99"/>
      <c r="BE410" s="84"/>
      <c r="BF410" s="84"/>
      <c r="BI410" s="117"/>
      <c r="BJ410" s="118"/>
      <c r="BK410" s="118"/>
      <c r="BL410" s="118"/>
      <c r="BM410" s="118"/>
      <c r="BN410" s="118"/>
      <c r="BO410" s="118"/>
      <c r="BP410" s="121"/>
      <c r="BX410" s="94"/>
      <c r="CE410" s="95"/>
      <c r="CF410" s="95"/>
      <c r="CG410" s="95"/>
      <c r="CH410" s="95"/>
      <c r="CI410" s="95"/>
      <c r="CJ410" s="95"/>
      <c r="CK410" s="95"/>
      <c r="CL410" s="95"/>
      <c r="CM410" s="95"/>
      <c r="CN410" s="95"/>
      <c r="CO410" s="95"/>
      <c r="CP410" s="95"/>
      <c r="CQ410" s="95"/>
      <c r="EX410" s="88"/>
      <c r="EY410" s="88"/>
      <c r="FA410" s="88"/>
    </row>
    <row r="411" spans="1:157" x14ac:dyDescent="0.15">
      <c r="E411" s="1" t="s">
        <v>152</v>
      </c>
      <c r="F411" s="86">
        <v>2</v>
      </c>
      <c r="H411" s="88">
        <v>1</v>
      </c>
      <c r="O411" s="31"/>
      <c r="Q411" s="31">
        <v>-0.87999999523162842</v>
      </c>
      <c r="R411" s="40">
        <v>5.5100002288818359</v>
      </c>
      <c r="S411" s="31"/>
      <c r="T411" s="40"/>
      <c r="U411" s="31"/>
      <c r="V411" s="40"/>
      <c r="W411" s="31"/>
      <c r="X411" s="40"/>
      <c r="Y411" s="31"/>
      <c r="Z411" s="40"/>
      <c r="AA411" s="59">
        <v>-2.3900001049041748</v>
      </c>
      <c r="AB411" s="60">
        <v>12.090000152587891</v>
      </c>
      <c r="AC411" s="59">
        <v>0.43999999761581421</v>
      </c>
      <c r="AD411" s="60">
        <v>-11.800000190734863</v>
      </c>
      <c r="AE411" s="19" t="s">
        <v>81</v>
      </c>
      <c r="AF411" s="114"/>
      <c r="AG411" s="117"/>
      <c r="AH411" s="118"/>
      <c r="AI411" s="118"/>
      <c r="AJ411" s="118"/>
      <c r="AK411" s="113"/>
      <c r="AL411" s="118"/>
      <c r="AM411" s="118"/>
      <c r="AN411" s="117"/>
      <c r="AO411" s="118"/>
      <c r="AT411" s="118"/>
      <c r="AU411" s="118"/>
      <c r="AV411" s="118"/>
      <c r="AW411" s="118"/>
      <c r="AX411" s="118"/>
      <c r="AY411" s="117"/>
      <c r="AZ411" s="118"/>
      <c r="BI411" s="117"/>
      <c r="BJ411" s="118"/>
      <c r="BK411" s="118"/>
      <c r="BL411" s="118"/>
      <c r="BM411" s="118"/>
      <c r="BN411" s="118"/>
      <c r="BO411" s="118"/>
      <c r="BP411" s="119"/>
      <c r="BX411" s="117"/>
    </row>
    <row r="412" spans="1:157" x14ac:dyDescent="0.15">
      <c r="E412" s="1" t="s">
        <v>152</v>
      </c>
      <c r="F412" s="86">
        <v>3</v>
      </c>
      <c r="I412" s="86">
        <v>1</v>
      </c>
      <c r="O412" s="31"/>
      <c r="Q412" s="31">
        <v>3.119999885559082</v>
      </c>
      <c r="R412" s="40">
        <v>-6.8299999237060547</v>
      </c>
      <c r="S412" s="31"/>
      <c r="T412" s="40"/>
      <c r="U412" s="31"/>
      <c r="V412" s="40"/>
      <c r="W412" s="31"/>
      <c r="X412" s="40"/>
      <c r="Y412" s="31"/>
      <c r="Z412" s="40"/>
      <c r="AA412" s="59">
        <v>3.4100000858306885</v>
      </c>
      <c r="AB412" s="60">
        <v>-11.899999618530273</v>
      </c>
      <c r="AC412" s="59">
        <v>-0.54000002145767212</v>
      </c>
      <c r="AD412" s="60">
        <v>11.989999771118164</v>
      </c>
      <c r="AE412" s="19" t="s">
        <v>78</v>
      </c>
      <c r="AF412" s="114"/>
      <c r="AG412" s="117"/>
      <c r="AH412" s="118"/>
      <c r="AI412" s="118"/>
      <c r="AJ412" s="118"/>
      <c r="AK412" s="113"/>
      <c r="AL412" s="118"/>
      <c r="AM412" s="118"/>
      <c r="AN412" s="117"/>
      <c r="AO412" s="118"/>
      <c r="AT412" s="118"/>
      <c r="AU412" s="118"/>
      <c r="AV412" s="118"/>
      <c r="AW412" s="118"/>
      <c r="AX412" s="118"/>
      <c r="AY412" s="117"/>
      <c r="AZ412" s="118"/>
      <c r="BI412" s="117"/>
      <c r="BJ412" s="118"/>
      <c r="BK412" s="118"/>
      <c r="BL412" s="118"/>
      <c r="BM412" s="118"/>
      <c r="BN412" s="118"/>
      <c r="BO412" s="118"/>
      <c r="BP412" s="119"/>
      <c r="BX412" s="117"/>
    </row>
    <row r="413" spans="1:157" x14ac:dyDescent="0.15">
      <c r="E413" s="1" t="s">
        <v>152</v>
      </c>
      <c r="F413" s="86">
        <v>4</v>
      </c>
      <c r="I413" s="86">
        <v>1</v>
      </c>
      <c r="O413" s="31"/>
      <c r="Q413" s="31">
        <v>-3.1700000762939453</v>
      </c>
      <c r="R413" s="40">
        <v>11.119999885559082</v>
      </c>
      <c r="S413" s="31"/>
      <c r="T413" s="40"/>
      <c r="U413" s="31"/>
      <c r="V413" s="40"/>
      <c r="W413" s="31"/>
      <c r="X413" s="40"/>
      <c r="Y413" s="31"/>
      <c r="Z413" s="40"/>
      <c r="AA413" s="59">
        <v>-2.880000114440918</v>
      </c>
      <c r="AB413" s="60">
        <v>12.140000343322754</v>
      </c>
      <c r="AC413" s="59">
        <v>2.0999999046325684</v>
      </c>
      <c r="AD413" s="60">
        <v>-12.090000152587891</v>
      </c>
      <c r="AE413" s="19" t="s">
        <v>78</v>
      </c>
      <c r="AF413" s="114"/>
      <c r="AG413" s="117"/>
      <c r="AH413" s="118"/>
      <c r="AI413" s="118"/>
      <c r="AJ413" s="118"/>
      <c r="AK413" s="113"/>
      <c r="AL413" s="118"/>
      <c r="AM413" s="118"/>
      <c r="AN413" s="117"/>
      <c r="AO413" s="118"/>
      <c r="AT413" s="118"/>
      <c r="AU413" s="118"/>
      <c r="AV413" s="118"/>
      <c r="AW413" s="118"/>
      <c r="AX413" s="118"/>
      <c r="AY413" s="117"/>
      <c r="AZ413" s="118"/>
      <c r="BI413" s="117"/>
      <c r="BJ413" s="118"/>
      <c r="BK413" s="118"/>
      <c r="BL413" s="118"/>
      <c r="BM413" s="118"/>
      <c r="BN413" s="118"/>
      <c r="BO413" s="118"/>
      <c r="BP413" s="119"/>
      <c r="BX413" s="117"/>
    </row>
    <row r="414" spans="1:157" x14ac:dyDescent="0.15">
      <c r="E414" s="1" t="s">
        <v>152</v>
      </c>
      <c r="F414" s="86">
        <v>5</v>
      </c>
      <c r="I414" s="86">
        <v>1</v>
      </c>
      <c r="O414" s="31"/>
      <c r="Q414" s="31">
        <v>-0.5899999737739563</v>
      </c>
      <c r="R414" s="40">
        <v>-10.680000305175781</v>
      </c>
      <c r="S414" s="31"/>
      <c r="T414" s="40"/>
      <c r="U414" s="31"/>
      <c r="V414" s="40"/>
      <c r="W414" s="31"/>
      <c r="X414" s="40"/>
      <c r="Y414" s="31"/>
      <c r="Z414" s="40"/>
      <c r="AA414" s="59">
        <v>0.73000001907348633</v>
      </c>
      <c r="AB414" s="60">
        <v>-12.380000114440918</v>
      </c>
      <c r="AC414" s="59">
        <v>-0.93000000715255737</v>
      </c>
      <c r="AD414" s="60">
        <v>12.970000267028809</v>
      </c>
      <c r="AE414" s="19" t="s">
        <v>93</v>
      </c>
      <c r="AF414" s="114"/>
      <c r="AG414" s="117"/>
      <c r="AH414" s="118"/>
      <c r="AI414" s="118"/>
      <c r="AJ414" s="118"/>
      <c r="AK414" s="113"/>
      <c r="AL414" s="118"/>
      <c r="AM414" s="118"/>
      <c r="AN414" s="117"/>
      <c r="AO414" s="118"/>
      <c r="AT414" s="118"/>
      <c r="AU414" s="118"/>
      <c r="AV414" s="118"/>
      <c r="AW414" s="118"/>
      <c r="AX414" s="118"/>
      <c r="AY414" s="117"/>
      <c r="AZ414" s="118"/>
      <c r="BI414" s="117"/>
      <c r="BJ414" s="118"/>
      <c r="BK414" s="118"/>
      <c r="BL414" s="118"/>
      <c r="BM414" s="118"/>
      <c r="BN414" s="118"/>
      <c r="BO414" s="118"/>
      <c r="BP414" s="119"/>
      <c r="BX414" s="117"/>
    </row>
    <row r="415" spans="1:157" x14ac:dyDescent="0.15">
      <c r="E415" s="1" t="s">
        <v>152</v>
      </c>
      <c r="F415" s="86">
        <v>6</v>
      </c>
      <c r="I415" s="86">
        <v>1</v>
      </c>
      <c r="J415" s="88">
        <v>1</v>
      </c>
      <c r="O415" s="31"/>
      <c r="Q415" s="31">
        <v>-2.5799999237060547</v>
      </c>
      <c r="R415" s="40">
        <v>7.070000171661377</v>
      </c>
      <c r="S415" s="31"/>
      <c r="T415" s="40"/>
      <c r="U415" s="31"/>
      <c r="V415" s="40"/>
      <c r="W415" s="31"/>
      <c r="X415" s="40" t="s">
        <v>60</v>
      </c>
      <c r="Y415" s="31">
        <v>1</v>
      </c>
      <c r="Z415" s="40"/>
      <c r="AA415" s="59">
        <v>-2.2400000095367432</v>
      </c>
      <c r="AB415" s="60">
        <v>12.340000152587891</v>
      </c>
      <c r="AC415" s="59">
        <v>0.77999997138977051</v>
      </c>
      <c r="AD415" s="60">
        <v>-12.729999542236328</v>
      </c>
      <c r="AE415" s="19" t="s">
        <v>95</v>
      </c>
      <c r="AF415" s="114">
        <v>1</v>
      </c>
      <c r="AG415" s="117"/>
      <c r="AH415" s="118"/>
      <c r="AI415" s="118"/>
      <c r="AJ415" s="118"/>
      <c r="AK415" s="113"/>
      <c r="AL415" s="118"/>
      <c r="AM415" s="118"/>
      <c r="AN415" s="117"/>
      <c r="AO415" s="118"/>
      <c r="AT415" s="118"/>
      <c r="AU415" s="118"/>
      <c r="AV415" s="118"/>
      <c r="AW415" s="118"/>
      <c r="AX415" s="118"/>
      <c r="AY415" s="117"/>
      <c r="AZ415" s="118"/>
      <c r="BI415" s="117"/>
      <c r="BJ415" s="118"/>
      <c r="BK415" s="118"/>
      <c r="BL415" s="118"/>
      <c r="BM415" s="118"/>
      <c r="BN415" s="118"/>
      <c r="BO415" s="118"/>
      <c r="BP415" s="119"/>
      <c r="BX415" s="117"/>
    </row>
    <row r="416" spans="1:157" x14ac:dyDescent="0.15">
      <c r="E416" s="1" t="s">
        <v>152</v>
      </c>
      <c r="O416" s="31"/>
      <c r="Q416" s="31"/>
      <c r="R416" s="40"/>
      <c r="S416" s="31"/>
      <c r="T416" s="40"/>
      <c r="U416" s="31">
        <v>0.73000001907348633</v>
      </c>
      <c r="V416" s="40">
        <v>-13.409999847412109</v>
      </c>
      <c r="W416" s="31"/>
      <c r="X416" s="40"/>
      <c r="Y416" s="31"/>
      <c r="Z416" s="40"/>
      <c r="AG416" s="117"/>
      <c r="AH416" s="118"/>
      <c r="AI416" s="118"/>
      <c r="AJ416" s="118"/>
      <c r="AK416" s="113"/>
      <c r="AL416" s="118"/>
      <c r="AN416" s="117"/>
      <c r="AO416" s="118"/>
      <c r="AT416" s="118"/>
      <c r="AU416" s="118"/>
      <c r="AV416" s="118"/>
      <c r="AW416" s="118"/>
      <c r="AY416" s="117"/>
      <c r="AZ416" s="118"/>
      <c r="BI416" s="117"/>
      <c r="BJ416" s="118"/>
      <c r="BK416" s="118"/>
      <c r="BL416" s="118"/>
      <c r="BM416" s="118"/>
      <c r="BN416" s="118"/>
      <c r="BO416" s="118"/>
    </row>
    <row r="417" spans="2:157" s="89" customFormat="1" x14ac:dyDescent="0.15">
      <c r="B417" s="30"/>
      <c r="C417" s="16"/>
      <c r="D417" s="13" t="s">
        <v>22</v>
      </c>
      <c r="E417" s="16">
        <v>93</v>
      </c>
      <c r="F417" s="90">
        <v>1</v>
      </c>
      <c r="G417" s="16">
        <v>1</v>
      </c>
      <c r="K417" s="16">
        <v>1</v>
      </c>
      <c r="M417" s="16">
        <v>1</v>
      </c>
      <c r="O417" s="20" t="s">
        <v>87</v>
      </c>
      <c r="P417" s="16">
        <v>132</v>
      </c>
      <c r="Q417" s="32"/>
      <c r="R417" s="90"/>
      <c r="S417" s="32"/>
      <c r="T417" s="90"/>
      <c r="U417" s="32"/>
      <c r="V417" s="90"/>
      <c r="W417" s="32"/>
      <c r="X417" s="90"/>
      <c r="Y417" s="32"/>
      <c r="Z417" s="90"/>
      <c r="AA417" s="57">
        <v>-0.93000000715255737</v>
      </c>
      <c r="AB417" s="58">
        <v>-12.039999961853027</v>
      </c>
      <c r="AC417" s="57">
        <v>3.7999999523162842</v>
      </c>
      <c r="AD417" s="58">
        <v>12.529999732971191</v>
      </c>
      <c r="AE417" s="16"/>
      <c r="AF417" s="114">
        <v>1</v>
      </c>
      <c r="AG417" s="117"/>
      <c r="AH417" s="118"/>
      <c r="AI417" s="118"/>
      <c r="AJ417" s="118"/>
      <c r="AK417" s="113"/>
      <c r="AL417" s="118"/>
      <c r="AM417" s="99"/>
      <c r="AN417" s="117"/>
      <c r="AO417" s="118"/>
      <c r="AP417" s="99"/>
      <c r="AQ417" s="99"/>
      <c r="AR417" s="99"/>
      <c r="AS417" s="99"/>
      <c r="AT417" s="118"/>
      <c r="AU417" s="118"/>
      <c r="AV417" s="118"/>
      <c r="AW417" s="118"/>
      <c r="AX417" s="99"/>
      <c r="AY417" s="117"/>
      <c r="AZ417" s="118"/>
      <c r="BA417" s="99"/>
      <c r="BB417" s="99"/>
      <c r="BC417" s="99"/>
      <c r="BD417" s="99"/>
      <c r="BE417" s="84"/>
      <c r="BF417" s="84"/>
      <c r="BI417" s="117"/>
      <c r="BJ417" s="118"/>
      <c r="BK417" s="118"/>
      <c r="BL417" s="118"/>
      <c r="BM417" s="118"/>
      <c r="BN417" s="118"/>
      <c r="BO417" s="118"/>
      <c r="BP417" s="121"/>
      <c r="BX417" s="94"/>
      <c r="CE417" s="95"/>
      <c r="CF417" s="95"/>
      <c r="CG417" s="95"/>
      <c r="CH417" s="95"/>
      <c r="CI417" s="95"/>
      <c r="CJ417" s="95"/>
      <c r="CK417" s="95"/>
      <c r="CL417" s="95"/>
      <c r="CM417" s="95"/>
      <c r="CN417" s="95"/>
      <c r="CO417" s="95"/>
      <c r="CP417" s="95"/>
      <c r="CQ417" s="95"/>
      <c r="EX417" s="88"/>
      <c r="EY417" s="88"/>
      <c r="FA417" s="88"/>
    </row>
    <row r="418" spans="2:157" x14ac:dyDescent="0.15">
      <c r="E418" s="1" t="s">
        <v>152</v>
      </c>
      <c r="F418" s="86">
        <v>2</v>
      </c>
      <c r="H418" s="88">
        <v>1</v>
      </c>
      <c r="J418" s="88">
        <v>1</v>
      </c>
      <c r="O418" s="31"/>
      <c r="Q418" s="31">
        <v>0.43999999761581421</v>
      </c>
      <c r="R418" s="40">
        <v>6.2399997711181641</v>
      </c>
      <c r="S418" s="31"/>
      <c r="T418" s="40"/>
      <c r="U418" s="31"/>
      <c r="V418" s="40"/>
      <c r="W418" s="31" t="s">
        <v>62</v>
      </c>
      <c r="X418" s="40"/>
      <c r="Y418" s="31">
        <v>1</v>
      </c>
      <c r="Z418" s="40"/>
      <c r="AA418" s="59">
        <v>1.6100000143051147</v>
      </c>
      <c r="AB418" s="60">
        <v>12.340000152587891</v>
      </c>
      <c r="AC418" s="59">
        <v>-0.15000000596046448</v>
      </c>
      <c r="AD418" s="60">
        <v>-10.970000267028809</v>
      </c>
      <c r="AE418" s="19" t="s">
        <v>125</v>
      </c>
      <c r="AF418" s="114"/>
      <c r="AG418" s="117"/>
      <c r="AH418" s="118"/>
      <c r="AI418" s="118"/>
      <c r="AJ418" s="118"/>
      <c r="AK418" s="113"/>
      <c r="AL418" s="118"/>
      <c r="AM418" s="118"/>
      <c r="AN418" s="117"/>
      <c r="AO418" s="118"/>
      <c r="AT418" s="118"/>
      <c r="AU418" s="118"/>
      <c r="AV418" s="118"/>
      <c r="AW418" s="118"/>
      <c r="AX418" s="118"/>
      <c r="AY418" s="117"/>
      <c r="AZ418" s="118"/>
      <c r="BI418" s="142"/>
      <c r="BJ418" s="148"/>
      <c r="BK418" s="148"/>
      <c r="BL418" s="148"/>
      <c r="BM418" s="148"/>
      <c r="BN418" s="148"/>
      <c r="BO418" s="148"/>
      <c r="BP418" s="119"/>
      <c r="BX418" s="117"/>
    </row>
    <row r="419" spans="2:157" s="89" customFormat="1" x14ac:dyDescent="0.15">
      <c r="B419" s="30"/>
      <c r="C419" s="16"/>
      <c r="D419" s="13" t="s">
        <v>19</v>
      </c>
      <c r="E419" s="16">
        <v>94</v>
      </c>
      <c r="F419" s="89">
        <v>1</v>
      </c>
      <c r="G419" s="16">
        <v>1</v>
      </c>
      <c r="K419" s="16">
        <v>1</v>
      </c>
      <c r="M419" s="16">
        <v>1</v>
      </c>
      <c r="O419" s="20" t="s">
        <v>91</v>
      </c>
      <c r="P419" s="16"/>
      <c r="Q419" s="32"/>
      <c r="R419" s="90"/>
      <c r="S419" s="32"/>
      <c r="T419" s="90"/>
      <c r="U419" s="32"/>
      <c r="V419" s="90"/>
      <c r="W419" s="32"/>
      <c r="X419" s="90"/>
      <c r="Y419" s="32"/>
      <c r="Z419" s="90"/>
      <c r="AA419" s="57">
        <v>0.87999999523162842</v>
      </c>
      <c r="AB419" s="58">
        <v>-12.039999961853027</v>
      </c>
      <c r="AC419" s="57">
        <v>-3.75</v>
      </c>
      <c r="AD419" s="58">
        <v>12.340000152587891</v>
      </c>
      <c r="AE419" s="16"/>
      <c r="AF419" s="114">
        <v>1</v>
      </c>
      <c r="AG419" s="117"/>
      <c r="AH419" s="118"/>
      <c r="AI419" s="118"/>
      <c r="AJ419" s="118"/>
      <c r="AK419" s="113"/>
      <c r="AL419" s="118"/>
      <c r="AM419" s="99"/>
      <c r="AN419" s="117"/>
      <c r="AO419" s="118"/>
      <c r="AP419" s="99"/>
      <c r="AQ419" s="99"/>
      <c r="AR419" s="99"/>
      <c r="AS419" s="99"/>
      <c r="AT419" s="118"/>
      <c r="AU419" s="118"/>
      <c r="AV419" s="118"/>
      <c r="AW419" s="118"/>
      <c r="AX419" s="99"/>
      <c r="AY419" s="117"/>
      <c r="AZ419" s="118"/>
      <c r="BA419" s="99"/>
      <c r="BB419" s="99"/>
      <c r="BC419" s="99"/>
      <c r="BD419" s="99"/>
      <c r="BE419" s="84"/>
      <c r="BF419" s="84"/>
      <c r="BI419" s="117"/>
      <c r="BJ419" s="118"/>
      <c r="BK419" s="118"/>
      <c r="BL419" s="118"/>
      <c r="BM419" s="118"/>
      <c r="BN419" s="118"/>
      <c r="BO419" s="118"/>
      <c r="BP419" s="121"/>
      <c r="BX419" s="94"/>
      <c r="CE419" s="95"/>
      <c r="CF419" s="95"/>
      <c r="CG419" s="95"/>
      <c r="CH419" s="95"/>
      <c r="CI419" s="95"/>
      <c r="CJ419" s="95"/>
      <c r="CK419" s="95"/>
      <c r="CL419" s="95"/>
      <c r="CM419" s="95"/>
      <c r="CN419" s="95"/>
      <c r="CO419" s="95"/>
      <c r="CP419" s="95"/>
      <c r="CQ419" s="95"/>
      <c r="EX419" s="88"/>
      <c r="EY419" s="88"/>
      <c r="FA419" s="88"/>
    </row>
    <row r="420" spans="2:157" x14ac:dyDescent="0.15">
      <c r="E420" s="1" t="s">
        <v>152</v>
      </c>
      <c r="F420" s="86">
        <v>2</v>
      </c>
      <c r="H420" s="88">
        <v>1</v>
      </c>
      <c r="J420" s="88">
        <v>1</v>
      </c>
      <c r="O420" s="31"/>
      <c r="Q420" s="31">
        <v>-1.7599999904632568</v>
      </c>
      <c r="R420" s="40">
        <v>6.0900001525878906</v>
      </c>
      <c r="S420" s="31"/>
      <c r="T420" s="40"/>
      <c r="U420" s="31"/>
      <c r="V420" s="40"/>
      <c r="W420" s="31" t="s">
        <v>62</v>
      </c>
      <c r="X420" s="40"/>
      <c r="Y420" s="31">
        <v>1</v>
      </c>
      <c r="Z420" s="40"/>
      <c r="AA420" s="59">
        <v>-2.6800000667572021</v>
      </c>
      <c r="AB420" s="60">
        <v>12.039999961853027</v>
      </c>
      <c r="AC420" s="59">
        <v>0.73000001907348633</v>
      </c>
      <c r="AD420" s="60">
        <v>-11.800000190734863</v>
      </c>
      <c r="AE420" s="19" t="s">
        <v>106</v>
      </c>
      <c r="AF420" s="114"/>
      <c r="AG420" s="117"/>
      <c r="AH420" s="118"/>
      <c r="AI420" s="118"/>
      <c r="AJ420" s="118"/>
      <c r="AK420" s="113"/>
      <c r="AL420" s="118"/>
      <c r="AM420" s="118"/>
      <c r="AN420" s="117"/>
      <c r="AO420" s="118"/>
      <c r="AT420" s="118"/>
      <c r="AU420" s="118"/>
      <c r="AV420" s="118"/>
      <c r="AW420" s="118"/>
      <c r="AX420" s="118"/>
      <c r="AY420" s="117"/>
      <c r="AZ420" s="118"/>
      <c r="BI420" s="142"/>
      <c r="BJ420" s="148"/>
      <c r="BK420" s="148"/>
      <c r="BL420" s="148"/>
      <c r="BM420" s="148"/>
      <c r="BN420" s="148"/>
      <c r="BO420" s="148"/>
      <c r="BP420" s="119"/>
      <c r="BX420" s="117"/>
    </row>
    <row r="421" spans="2:157" s="89" customFormat="1" x14ac:dyDescent="0.15">
      <c r="B421" s="30"/>
      <c r="C421" s="16"/>
      <c r="D421" s="13" t="s">
        <v>20</v>
      </c>
      <c r="E421" s="16">
        <v>95</v>
      </c>
      <c r="F421" s="90">
        <v>1</v>
      </c>
      <c r="G421" s="16">
        <v>1</v>
      </c>
      <c r="K421" s="16">
        <v>1</v>
      </c>
      <c r="M421" s="16"/>
      <c r="N421" s="89">
        <v>1</v>
      </c>
      <c r="O421" s="20" t="s">
        <v>87</v>
      </c>
      <c r="P421" s="16"/>
      <c r="Q421" s="32"/>
      <c r="R421" s="90"/>
      <c r="S421" s="32"/>
      <c r="T421" s="90"/>
      <c r="U421" s="32"/>
      <c r="V421" s="90"/>
      <c r="W421" s="32"/>
      <c r="X421" s="90"/>
      <c r="Y421" s="32"/>
      <c r="Z421" s="90"/>
      <c r="AA421" s="57">
        <v>-0.82999998331069946</v>
      </c>
      <c r="AB421" s="58">
        <v>-12.140000343322754</v>
      </c>
      <c r="AC421" s="57">
        <v>3.9000000953674316</v>
      </c>
      <c r="AD421" s="58">
        <v>13.699999809265137</v>
      </c>
      <c r="AE421" s="16"/>
      <c r="AF421" s="112"/>
      <c r="AG421" s="117"/>
      <c r="AH421" s="118"/>
      <c r="AI421" s="118"/>
      <c r="AJ421" s="118"/>
      <c r="AK421" s="113"/>
      <c r="AL421" s="118"/>
      <c r="AM421" s="99"/>
      <c r="AN421" s="117"/>
      <c r="AO421" s="118"/>
      <c r="AP421" s="99"/>
      <c r="AQ421" s="99"/>
      <c r="AR421" s="99"/>
      <c r="AS421" s="99"/>
      <c r="AT421" s="118"/>
      <c r="AU421" s="118"/>
      <c r="AV421" s="118"/>
      <c r="AW421" s="118"/>
      <c r="AX421" s="99"/>
      <c r="AY421" s="117"/>
      <c r="AZ421" s="118"/>
      <c r="BA421" s="99"/>
      <c r="BB421" s="99"/>
      <c r="BC421" s="99"/>
      <c r="BD421" s="99"/>
      <c r="BE421" s="84"/>
      <c r="BF421" s="84"/>
      <c r="BI421" s="117"/>
      <c r="BJ421" s="118"/>
      <c r="BK421" s="118"/>
      <c r="BL421" s="118"/>
      <c r="BM421" s="118"/>
      <c r="BN421" s="118"/>
      <c r="BO421" s="118"/>
      <c r="BP421" s="121"/>
      <c r="BX421" s="94"/>
      <c r="CE421" s="95"/>
      <c r="CF421" s="95"/>
      <c r="CG421" s="95"/>
      <c r="CH421" s="95"/>
      <c r="CI421" s="95"/>
      <c r="CJ421" s="95"/>
      <c r="CK421" s="95"/>
      <c r="CL421" s="95"/>
      <c r="CM421" s="95"/>
      <c r="CN421" s="95"/>
      <c r="CO421" s="95"/>
      <c r="CP421" s="95"/>
      <c r="CQ421" s="95"/>
      <c r="EX421" s="88"/>
      <c r="EY421" s="88"/>
      <c r="FA421" s="88"/>
    </row>
    <row r="422" spans="2:157" x14ac:dyDescent="0.15">
      <c r="E422" s="1" t="s">
        <v>152</v>
      </c>
      <c r="F422" s="86">
        <v>2</v>
      </c>
      <c r="H422" s="88">
        <v>1</v>
      </c>
      <c r="O422" s="31"/>
      <c r="Q422" s="31">
        <v>0.87999999523162842</v>
      </c>
      <c r="R422" s="40">
        <v>4.630000114440918</v>
      </c>
      <c r="S422" s="31"/>
      <c r="T422" s="40"/>
      <c r="U422" s="31"/>
      <c r="V422" s="40"/>
      <c r="W422" s="31"/>
      <c r="X422" s="40"/>
      <c r="Y422" s="31"/>
      <c r="Z422" s="40"/>
      <c r="AA422" s="59">
        <v>2.7799999713897705</v>
      </c>
      <c r="AB422" s="60">
        <v>13.649999618530273</v>
      </c>
      <c r="AC422" s="59">
        <v>-0.10000000149011612</v>
      </c>
      <c r="AD422" s="60">
        <v>-11.949999809265137</v>
      </c>
      <c r="AE422" s="19" t="s">
        <v>88</v>
      </c>
      <c r="AF422" s="138">
        <v>1</v>
      </c>
      <c r="AG422" s="117"/>
      <c r="AH422" s="118"/>
      <c r="AI422" s="118"/>
      <c r="AJ422" s="118"/>
      <c r="AK422" s="113"/>
      <c r="AL422" s="118"/>
      <c r="AM422" s="118"/>
      <c r="AN422" s="117"/>
      <c r="AO422" s="118"/>
      <c r="AT422" s="118"/>
      <c r="AU422" s="118"/>
      <c r="AV422" s="118"/>
      <c r="AW422" s="118"/>
      <c r="AX422" s="118"/>
      <c r="AY422" s="117"/>
      <c r="AZ422" s="118"/>
      <c r="BI422" s="117"/>
      <c r="BJ422" s="118"/>
      <c r="BK422" s="118"/>
      <c r="BL422" s="118"/>
      <c r="BM422" s="118"/>
      <c r="BN422" s="118"/>
      <c r="BO422" s="118"/>
      <c r="BP422" s="119"/>
      <c r="BX422" s="117"/>
    </row>
    <row r="423" spans="2:157" x14ac:dyDescent="0.15">
      <c r="E423" s="1" t="s">
        <v>152</v>
      </c>
      <c r="F423" s="86">
        <v>3</v>
      </c>
      <c r="I423" s="88">
        <v>1</v>
      </c>
      <c r="J423" s="88">
        <v>1</v>
      </c>
      <c r="O423" s="31"/>
      <c r="Q423" s="31">
        <v>0.10000000149011612</v>
      </c>
      <c r="R423" s="40">
        <v>-6.2899999618530273</v>
      </c>
      <c r="S423" s="31"/>
      <c r="T423" s="40"/>
      <c r="U423" s="31"/>
      <c r="V423" s="40"/>
      <c r="W423" s="31" t="s">
        <v>63</v>
      </c>
      <c r="X423" s="40"/>
      <c r="Y423" s="31"/>
      <c r="Z423" s="40">
        <v>1</v>
      </c>
      <c r="AA423" s="59">
        <v>0.20000000298023224</v>
      </c>
      <c r="AB423" s="60">
        <v>-12.140000343322754</v>
      </c>
      <c r="AC423" s="59">
        <v>0</v>
      </c>
      <c r="AD423" s="60">
        <v>13.939999580383301</v>
      </c>
      <c r="AE423" s="19" t="s">
        <v>93</v>
      </c>
      <c r="AF423" s="114"/>
      <c r="AG423" s="117"/>
      <c r="AH423" s="118"/>
      <c r="AI423" s="118"/>
      <c r="AJ423" s="118"/>
      <c r="AK423" s="113"/>
      <c r="AL423" s="118"/>
      <c r="AM423" s="118"/>
      <c r="AN423" s="117"/>
      <c r="AO423" s="118"/>
      <c r="AT423" s="118"/>
      <c r="AU423" s="118"/>
      <c r="AV423" s="118"/>
      <c r="AW423" s="118"/>
      <c r="AX423" s="118"/>
      <c r="AY423" s="117"/>
      <c r="AZ423" s="118"/>
      <c r="BI423" s="117"/>
      <c r="BJ423" s="118"/>
      <c r="BK423" s="118"/>
      <c r="BL423" s="118"/>
      <c r="BM423" s="118"/>
      <c r="BN423" s="118"/>
      <c r="BO423" s="118"/>
      <c r="BP423" s="119"/>
      <c r="BX423" s="117"/>
    </row>
    <row r="424" spans="2:157" x14ac:dyDescent="0.15">
      <c r="E424" s="1" t="s">
        <v>152</v>
      </c>
      <c r="O424" s="31"/>
      <c r="Q424" s="31"/>
      <c r="R424" s="40"/>
      <c r="S424" s="31"/>
      <c r="T424" s="40"/>
      <c r="U424" s="31">
        <v>-4.3400001525878906</v>
      </c>
      <c r="V424" s="40">
        <v>7.3600001335144043</v>
      </c>
      <c r="W424" s="31"/>
      <c r="X424" s="40"/>
      <c r="Y424" s="31"/>
      <c r="Z424" s="40"/>
      <c r="AG424" s="117"/>
      <c r="AH424" s="118"/>
      <c r="AI424" s="118"/>
      <c r="AJ424" s="118"/>
      <c r="AK424" s="113"/>
      <c r="AL424" s="118"/>
      <c r="AN424" s="117"/>
      <c r="AO424" s="118"/>
      <c r="AT424" s="118"/>
      <c r="AU424" s="118"/>
      <c r="AV424" s="118"/>
      <c r="AW424" s="118"/>
      <c r="AY424" s="117"/>
      <c r="AZ424" s="118"/>
      <c r="BI424" s="117"/>
      <c r="BJ424" s="118"/>
      <c r="BK424" s="118"/>
      <c r="BL424" s="118"/>
      <c r="BM424" s="118"/>
      <c r="BN424" s="118"/>
      <c r="BO424" s="118"/>
    </row>
    <row r="425" spans="2:157" s="89" customFormat="1" x14ac:dyDescent="0.15">
      <c r="B425" s="30"/>
      <c r="C425" s="16"/>
      <c r="D425" s="13" t="s">
        <v>29</v>
      </c>
      <c r="E425" s="16">
        <v>96</v>
      </c>
      <c r="F425" s="90">
        <v>1</v>
      </c>
      <c r="G425" s="16">
        <v>1</v>
      </c>
      <c r="K425" s="16">
        <v>1</v>
      </c>
      <c r="M425" s="16">
        <v>1</v>
      </c>
      <c r="O425" s="20" t="s">
        <v>91</v>
      </c>
      <c r="P425" s="16"/>
      <c r="Q425" s="32"/>
      <c r="R425" s="90"/>
      <c r="S425" s="32"/>
      <c r="T425" s="90"/>
      <c r="U425" s="32"/>
      <c r="V425" s="90"/>
      <c r="W425" s="32"/>
      <c r="X425" s="90"/>
      <c r="Y425" s="32"/>
      <c r="Z425" s="90"/>
      <c r="AA425" s="57">
        <v>0.82999998331069946</v>
      </c>
      <c r="AB425" s="58">
        <v>-12.039999961853027</v>
      </c>
      <c r="AC425" s="57">
        <v>-3.3599998950958252</v>
      </c>
      <c r="AD425" s="58">
        <v>12.680000305175781</v>
      </c>
      <c r="AE425" s="16"/>
      <c r="AF425" s="112"/>
      <c r="AG425" s="117"/>
      <c r="AH425" s="118"/>
      <c r="AI425" s="118"/>
      <c r="AJ425" s="118"/>
      <c r="AK425" s="113"/>
      <c r="AL425" s="118"/>
      <c r="AM425" s="99"/>
      <c r="AN425" s="117"/>
      <c r="AO425" s="118"/>
      <c r="AP425" s="99"/>
      <c r="AQ425" s="99"/>
      <c r="AR425" s="99"/>
      <c r="AS425" s="99"/>
      <c r="AT425" s="118"/>
      <c r="AU425" s="118"/>
      <c r="AV425" s="118"/>
      <c r="AW425" s="118"/>
      <c r="AX425" s="99"/>
      <c r="AY425" s="117"/>
      <c r="AZ425" s="118"/>
      <c r="BA425" s="99"/>
      <c r="BB425" s="99"/>
      <c r="BC425" s="99"/>
      <c r="BD425" s="99"/>
      <c r="BE425" s="84"/>
      <c r="BF425" s="84"/>
      <c r="BI425" s="117"/>
      <c r="BJ425" s="118"/>
      <c r="BK425" s="118"/>
      <c r="BL425" s="118"/>
      <c r="BM425" s="118"/>
      <c r="BN425" s="118"/>
      <c r="BO425" s="118"/>
      <c r="BP425" s="121"/>
      <c r="BX425" s="94"/>
      <c r="CE425" s="95"/>
      <c r="CF425" s="95"/>
      <c r="CG425" s="95"/>
      <c r="CH425" s="95"/>
      <c r="CI425" s="95"/>
      <c r="CJ425" s="95"/>
      <c r="CK425" s="95"/>
      <c r="CL425" s="95"/>
      <c r="CM425" s="95"/>
      <c r="CN425" s="95"/>
      <c r="CO425" s="95"/>
      <c r="CP425" s="95"/>
      <c r="CQ425" s="95"/>
      <c r="EX425" s="88"/>
      <c r="EY425" s="88"/>
      <c r="FA425" s="88"/>
    </row>
    <row r="426" spans="2:157" x14ac:dyDescent="0.15">
      <c r="E426" s="1" t="s">
        <v>152</v>
      </c>
      <c r="F426" s="86">
        <v>2</v>
      </c>
      <c r="H426" s="88">
        <v>1</v>
      </c>
      <c r="O426" s="31"/>
      <c r="Q426" s="31">
        <v>-2.630000114440918</v>
      </c>
      <c r="R426" s="40">
        <v>5.4600000381469727</v>
      </c>
      <c r="S426" s="31"/>
      <c r="T426" s="40"/>
      <c r="U426" s="31"/>
      <c r="V426" s="40"/>
      <c r="W426" s="31"/>
      <c r="X426" s="40"/>
      <c r="Y426" s="31"/>
      <c r="Z426" s="40"/>
      <c r="AA426" s="59">
        <v>-3.0699999332427979</v>
      </c>
      <c r="AB426" s="60">
        <v>11.989999771118164</v>
      </c>
      <c r="AC426" s="59">
        <v>0.73000001907348633</v>
      </c>
      <c r="AD426" s="60">
        <v>-11.949999809265137</v>
      </c>
      <c r="AE426" s="19" t="s">
        <v>83</v>
      </c>
      <c r="AF426" s="114"/>
      <c r="AG426" s="117"/>
      <c r="AH426" s="118"/>
      <c r="AI426" s="118"/>
      <c r="AJ426" s="118"/>
      <c r="AK426" s="113"/>
      <c r="AL426" s="118"/>
      <c r="AM426" s="118"/>
      <c r="AN426" s="117"/>
      <c r="AO426" s="118"/>
      <c r="AT426" s="118"/>
      <c r="AU426" s="118"/>
      <c r="AV426" s="118"/>
      <c r="AW426" s="118"/>
      <c r="AX426" s="118"/>
      <c r="AY426" s="117"/>
      <c r="AZ426" s="118"/>
      <c r="BI426" s="117"/>
      <c r="BJ426" s="118"/>
      <c r="BK426" s="118"/>
      <c r="BL426" s="118"/>
      <c r="BM426" s="118"/>
      <c r="BN426" s="118"/>
      <c r="BO426" s="118"/>
      <c r="BP426" s="119"/>
      <c r="BX426" s="117"/>
    </row>
    <row r="427" spans="2:157" x14ac:dyDescent="0.15">
      <c r="E427" s="1" t="s">
        <v>152</v>
      </c>
      <c r="F427" s="86">
        <v>3</v>
      </c>
      <c r="I427" s="88">
        <v>1</v>
      </c>
      <c r="O427" s="31"/>
      <c r="Q427" s="31">
        <v>3.0699999332427979</v>
      </c>
      <c r="R427" s="40">
        <v>-6.5799999237060547</v>
      </c>
      <c r="S427" s="31"/>
      <c r="T427" s="40"/>
      <c r="U427" s="31"/>
      <c r="V427" s="40"/>
      <c r="W427" s="31"/>
      <c r="X427" s="40"/>
      <c r="Y427" s="31"/>
      <c r="Z427" s="40"/>
      <c r="AA427" s="59">
        <v>3.4100000858306885</v>
      </c>
      <c r="AB427" s="60">
        <v>-10.770000457763672</v>
      </c>
      <c r="AC427" s="59">
        <v>-1.1699999570846558</v>
      </c>
      <c r="AD427" s="60">
        <v>12.630000114440918</v>
      </c>
      <c r="AE427" s="19" t="s">
        <v>88</v>
      </c>
      <c r="AF427" s="114"/>
      <c r="AG427" s="117"/>
      <c r="AH427" s="118"/>
      <c r="AI427" s="118"/>
      <c r="AJ427" s="118"/>
      <c r="AK427" s="113"/>
      <c r="AL427" s="118"/>
      <c r="AM427" s="118"/>
      <c r="AN427" s="117"/>
      <c r="AO427" s="118"/>
      <c r="AT427" s="118"/>
      <c r="AU427" s="118"/>
      <c r="AV427" s="118"/>
      <c r="AW427" s="118"/>
      <c r="AX427" s="118"/>
      <c r="AY427" s="117"/>
      <c r="AZ427" s="118"/>
      <c r="BI427" s="117"/>
      <c r="BJ427" s="118"/>
      <c r="BK427" s="118"/>
      <c r="BL427" s="118"/>
      <c r="BM427" s="118"/>
      <c r="BN427" s="118"/>
      <c r="BO427" s="118"/>
      <c r="BP427" s="119"/>
      <c r="BX427" s="117"/>
    </row>
    <row r="428" spans="2:157" x14ac:dyDescent="0.15">
      <c r="B428" s="26"/>
      <c r="C428" s="22"/>
      <c r="D428" s="12"/>
      <c r="E428" s="1" t="s">
        <v>152</v>
      </c>
      <c r="F428" s="88">
        <v>4</v>
      </c>
      <c r="I428" s="88">
        <v>1</v>
      </c>
      <c r="J428" s="88">
        <v>1</v>
      </c>
      <c r="O428" s="31"/>
      <c r="Q428" s="31">
        <v>-0.93000000715255737</v>
      </c>
      <c r="R428" s="40">
        <v>9.8500003814697266</v>
      </c>
      <c r="S428" s="31"/>
      <c r="T428" s="40"/>
      <c r="U428" s="31"/>
      <c r="V428" s="40"/>
      <c r="W428" s="31"/>
      <c r="X428" s="40" t="s">
        <v>90</v>
      </c>
      <c r="Y428" s="31">
        <v>1</v>
      </c>
      <c r="Z428" s="40"/>
      <c r="AA428" s="59">
        <v>-3.3199999332427979</v>
      </c>
      <c r="AB428" s="60">
        <v>12.729999542236328</v>
      </c>
      <c r="AC428" s="59">
        <v>2.3900001049041748</v>
      </c>
      <c r="AD428" s="60">
        <v>-11.899999618530273</v>
      </c>
      <c r="AE428" s="19" t="s">
        <v>96</v>
      </c>
      <c r="AF428" s="114">
        <v>1</v>
      </c>
      <c r="AG428" s="117"/>
      <c r="AH428" s="118"/>
      <c r="AI428" s="118"/>
      <c r="AJ428" s="118"/>
      <c r="AK428" s="113"/>
      <c r="AL428" s="118"/>
      <c r="AM428" s="118"/>
      <c r="AN428" s="117"/>
      <c r="AO428" s="118"/>
      <c r="AT428" s="118"/>
      <c r="AU428" s="118"/>
      <c r="AV428" s="118"/>
      <c r="AW428" s="118"/>
      <c r="AX428" s="118"/>
      <c r="AY428" s="117"/>
      <c r="AZ428" s="118"/>
      <c r="BI428" s="117"/>
      <c r="BJ428" s="118"/>
      <c r="BK428" s="118"/>
      <c r="BL428" s="118"/>
      <c r="BM428" s="118"/>
      <c r="BN428" s="118"/>
      <c r="BO428" s="118"/>
      <c r="BP428" s="119"/>
      <c r="BX428" s="117"/>
    </row>
    <row r="429" spans="2:157" s="89" customFormat="1" x14ac:dyDescent="0.15">
      <c r="B429" s="30"/>
      <c r="C429" s="24" t="s">
        <v>70</v>
      </c>
      <c r="D429" s="13" t="s">
        <v>11</v>
      </c>
      <c r="E429" s="16">
        <v>97</v>
      </c>
      <c r="F429" s="90">
        <v>1</v>
      </c>
      <c r="G429" s="16">
        <v>1</v>
      </c>
      <c r="L429" s="16">
        <v>1</v>
      </c>
      <c r="M429" s="16">
        <v>1</v>
      </c>
      <c r="O429" s="20" t="s">
        <v>87</v>
      </c>
      <c r="P429" s="16"/>
      <c r="Q429" s="32"/>
      <c r="R429" s="90"/>
      <c r="S429" s="32"/>
      <c r="T429" s="90"/>
      <c r="U429" s="32"/>
      <c r="V429" s="90"/>
      <c r="W429" s="32"/>
      <c r="X429" s="90"/>
      <c r="Y429" s="32"/>
      <c r="Z429" s="90"/>
      <c r="AA429" s="57">
        <v>1.0700000524520874</v>
      </c>
      <c r="AB429" s="58">
        <v>12.039999961853027</v>
      </c>
      <c r="AC429" s="57">
        <v>-3.3599998950958252</v>
      </c>
      <c r="AD429" s="58">
        <v>-12.970000267028809</v>
      </c>
      <c r="AE429" s="16"/>
      <c r="AF429" s="112"/>
      <c r="AG429" s="117"/>
      <c r="AH429" s="118"/>
      <c r="AI429" s="118"/>
      <c r="AJ429" s="118"/>
      <c r="AK429" s="113"/>
      <c r="AL429" s="118"/>
      <c r="AM429" s="99"/>
      <c r="AN429" s="117"/>
      <c r="AO429" s="118"/>
      <c r="AP429" s="99"/>
      <c r="AQ429" s="99"/>
      <c r="AR429" s="99"/>
      <c r="AS429" s="99"/>
      <c r="AT429" s="118"/>
      <c r="AU429" s="118"/>
      <c r="AV429" s="118"/>
      <c r="AW429" s="118"/>
      <c r="AX429" s="99"/>
      <c r="AY429" s="117"/>
      <c r="AZ429" s="118"/>
      <c r="BA429" s="99"/>
      <c r="BB429" s="99"/>
      <c r="BC429" s="99"/>
      <c r="BD429" s="99"/>
      <c r="BE429" s="84"/>
      <c r="BF429" s="84"/>
      <c r="BI429" s="117"/>
      <c r="BJ429" s="118"/>
      <c r="BK429" s="118"/>
      <c r="BL429" s="118"/>
      <c r="BM429" s="118"/>
      <c r="BN429" s="118"/>
      <c r="BO429" s="118"/>
      <c r="BP429" s="121"/>
      <c r="BX429" s="94"/>
      <c r="CE429" s="95"/>
      <c r="CF429" s="95"/>
      <c r="CG429" s="95"/>
      <c r="CH429" s="95"/>
      <c r="CI429" s="95"/>
      <c r="CJ429" s="95"/>
      <c r="CK429" s="95"/>
      <c r="CL429" s="95"/>
      <c r="CM429" s="95"/>
      <c r="CN429" s="95"/>
      <c r="CO429" s="95"/>
      <c r="CP429" s="95"/>
      <c r="CQ429" s="95"/>
      <c r="EX429" s="88"/>
      <c r="EY429" s="88"/>
      <c r="FA429" s="88"/>
    </row>
    <row r="430" spans="2:157" x14ac:dyDescent="0.15">
      <c r="E430" s="1" t="s">
        <v>152</v>
      </c>
      <c r="F430" s="86">
        <v>2</v>
      </c>
      <c r="H430" s="88">
        <v>1</v>
      </c>
      <c r="O430" s="31"/>
      <c r="Q430" s="31">
        <v>-0.38999998569488525</v>
      </c>
      <c r="R430" s="40">
        <v>-4.9699997901916504</v>
      </c>
      <c r="S430" s="31"/>
      <c r="T430" s="40"/>
      <c r="U430" s="31"/>
      <c r="V430" s="40"/>
      <c r="W430" s="31"/>
      <c r="X430" s="40"/>
      <c r="Y430" s="31"/>
      <c r="Z430" s="40"/>
      <c r="AA430" s="59">
        <v>-2</v>
      </c>
      <c r="AB430" s="60">
        <v>-12.869999885559082</v>
      </c>
      <c r="AC430" s="59">
        <v>0.15000000596046448</v>
      </c>
      <c r="AD430" s="60">
        <v>11.310000419616699</v>
      </c>
      <c r="AE430" s="19" t="s">
        <v>83</v>
      </c>
      <c r="AF430" s="114"/>
      <c r="AG430" s="117"/>
      <c r="AH430" s="118"/>
      <c r="AI430" s="118"/>
      <c r="AJ430" s="118"/>
      <c r="AK430" s="113"/>
      <c r="AL430" s="118"/>
      <c r="AM430" s="118"/>
      <c r="AN430" s="117"/>
      <c r="AO430" s="118"/>
      <c r="AT430" s="118"/>
      <c r="AU430" s="118"/>
      <c r="AV430" s="118"/>
      <c r="AW430" s="118"/>
      <c r="AX430" s="118"/>
      <c r="AY430" s="117"/>
      <c r="AZ430" s="118"/>
      <c r="BI430" s="117"/>
      <c r="BJ430" s="118"/>
      <c r="BK430" s="118"/>
      <c r="BL430" s="118"/>
      <c r="BM430" s="118"/>
      <c r="BN430" s="118"/>
      <c r="BO430" s="118"/>
      <c r="BP430" s="119"/>
      <c r="BX430" s="117"/>
    </row>
    <row r="431" spans="2:157" x14ac:dyDescent="0.15">
      <c r="E431" s="1" t="s">
        <v>152</v>
      </c>
      <c r="F431" s="86">
        <v>3</v>
      </c>
      <c r="H431" s="88">
        <v>1</v>
      </c>
      <c r="O431" s="31"/>
      <c r="Q431" s="31">
        <v>-2.6800000667572021</v>
      </c>
      <c r="R431" s="40">
        <v>8.5799999237060547</v>
      </c>
      <c r="S431" s="31"/>
      <c r="T431" s="40"/>
      <c r="U431" s="31"/>
      <c r="V431" s="40"/>
      <c r="W431" s="31"/>
      <c r="X431" s="40"/>
      <c r="Y431" s="31"/>
      <c r="Z431" s="40"/>
      <c r="AA431" s="59">
        <v>-4.9699997901916504</v>
      </c>
      <c r="AB431" s="60">
        <v>11.460000038146973</v>
      </c>
      <c r="AC431" s="59">
        <v>0.15000000596046448</v>
      </c>
      <c r="AD431" s="60">
        <v>-13.409999847412109</v>
      </c>
      <c r="AE431" s="19" t="s">
        <v>96</v>
      </c>
      <c r="AF431" s="114"/>
      <c r="AG431" s="117"/>
      <c r="AH431" s="118"/>
      <c r="AI431" s="118"/>
      <c r="AJ431" s="118"/>
      <c r="AK431" s="113"/>
      <c r="AL431" s="118"/>
      <c r="AM431" s="118"/>
      <c r="AN431" s="117"/>
      <c r="AO431" s="118"/>
      <c r="AT431" s="118"/>
      <c r="AU431" s="118"/>
      <c r="AV431" s="118"/>
      <c r="AW431" s="118"/>
      <c r="AX431" s="118"/>
      <c r="AY431" s="117"/>
      <c r="AZ431" s="118"/>
      <c r="BI431" s="117"/>
      <c r="BJ431" s="118"/>
      <c r="BK431" s="118"/>
      <c r="BL431" s="118"/>
      <c r="BM431" s="118"/>
      <c r="BN431" s="118"/>
      <c r="BO431" s="118"/>
      <c r="BP431" s="119"/>
      <c r="BX431" s="117"/>
    </row>
    <row r="432" spans="2:157" x14ac:dyDescent="0.15">
      <c r="E432" s="1" t="s">
        <v>152</v>
      </c>
      <c r="F432" s="86">
        <v>4</v>
      </c>
      <c r="H432" s="88">
        <v>1</v>
      </c>
      <c r="J432" s="88">
        <v>1</v>
      </c>
      <c r="O432" s="31"/>
      <c r="Q432" s="31">
        <v>2.880000114440918</v>
      </c>
      <c r="R432" s="40">
        <v>-8.4799995422363281</v>
      </c>
      <c r="S432" s="31"/>
      <c r="T432" s="40"/>
      <c r="U432" s="31"/>
      <c r="V432" s="40"/>
      <c r="W432" s="31" t="s">
        <v>90</v>
      </c>
      <c r="X432" s="40"/>
      <c r="Y432" s="31"/>
      <c r="Z432" s="40">
        <v>1</v>
      </c>
      <c r="AA432" s="59">
        <v>4.190000057220459</v>
      </c>
      <c r="AB432" s="60">
        <v>-13.210000038146973</v>
      </c>
      <c r="AC432" s="59">
        <v>-3.6600000858306885</v>
      </c>
      <c r="AD432" s="60">
        <v>11.75</v>
      </c>
      <c r="AE432" s="19" t="s">
        <v>78</v>
      </c>
      <c r="AF432" s="114"/>
      <c r="AG432" s="117"/>
      <c r="AH432" s="118"/>
      <c r="AI432" s="118"/>
      <c r="AJ432" s="118"/>
      <c r="AK432" s="113"/>
      <c r="AL432" s="118"/>
      <c r="AM432" s="118"/>
      <c r="AN432" s="117"/>
      <c r="AO432" s="118"/>
      <c r="AT432" s="118"/>
      <c r="AU432" s="118"/>
      <c r="AV432" s="118"/>
      <c r="AW432" s="118"/>
      <c r="AX432" s="118"/>
      <c r="AY432" s="117"/>
      <c r="AZ432" s="118"/>
      <c r="BI432" s="117"/>
      <c r="BJ432" s="118"/>
      <c r="BK432" s="118"/>
      <c r="BL432" s="118"/>
      <c r="BM432" s="118"/>
      <c r="BN432" s="118"/>
      <c r="BO432" s="118"/>
      <c r="BP432" s="119"/>
      <c r="BX432" s="117"/>
    </row>
    <row r="433" spans="2:157" s="89" customFormat="1" x14ac:dyDescent="0.15">
      <c r="B433" s="30"/>
      <c r="C433" s="16"/>
      <c r="D433" s="13" t="s">
        <v>12</v>
      </c>
      <c r="E433" s="16">
        <v>98</v>
      </c>
      <c r="F433" s="90">
        <v>1</v>
      </c>
      <c r="G433" s="16">
        <v>1</v>
      </c>
      <c r="L433" s="16">
        <v>1</v>
      </c>
      <c r="M433" s="16"/>
      <c r="N433" s="89">
        <v>1</v>
      </c>
      <c r="O433" s="20" t="s">
        <v>87</v>
      </c>
      <c r="P433" s="16"/>
      <c r="Q433" s="32"/>
      <c r="R433" s="90"/>
      <c r="S433" s="32"/>
      <c r="T433" s="90"/>
      <c r="U433" s="32"/>
      <c r="V433" s="90"/>
      <c r="W433" s="32"/>
      <c r="X433" s="90"/>
      <c r="Y433" s="32"/>
      <c r="Z433" s="90"/>
      <c r="AA433" s="57">
        <v>-0.98000001907348633</v>
      </c>
      <c r="AB433" s="58">
        <v>12.090000152587891</v>
      </c>
      <c r="AC433" s="57">
        <v>3.4100000858306885</v>
      </c>
      <c r="AD433" s="58">
        <v>-11.989999771118164</v>
      </c>
      <c r="AE433" s="16"/>
      <c r="AF433" s="112"/>
      <c r="AG433" s="117"/>
      <c r="AH433" s="118"/>
      <c r="AI433" s="118"/>
      <c r="AJ433" s="118"/>
      <c r="AK433" s="113"/>
      <c r="AL433" s="118"/>
      <c r="AM433" s="99"/>
      <c r="AN433" s="117"/>
      <c r="AO433" s="118"/>
      <c r="AP433" s="99"/>
      <c r="AQ433" s="99"/>
      <c r="AR433" s="99"/>
      <c r="AS433" s="99"/>
      <c r="AT433" s="118"/>
      <c r="AU433" s="118"/>
      <c r="AV433" s="118"/>
      <c r="AW433" s="118"/>
      <c r="AX433" s="99"/>
      <c r="AY433" s="117"/>
      <c r="AZ433" s="118"/>
      <c r="BA433" s="99"/>
      <c r="BB433" s="99"/>
      <c r="BC433" s="99"/>
      <c r="BD433" s="99"/>
      <c r="BE433" s="84"/>
      <c r="BF433" s="84"/>
      <c r="BI433" s="117"/>
      <c r="BJ433" s="118"/>
      <c r="BK433" s="118"/>
      <c r="BL433" s="118"/>
      <c r="BM433" s="118"/>
      <c r="BN433" s="118"/>
      <c r="BO433" s="118"/>
      <c r="BP433" s="121"/>
      <c r="BX433" s="94"/>
      <c r="CE433" s="95"/>
      <c r="CF433" s="95"/>
      <c r="CG433" s="95"/>
      <c r="CH433" s="95"/>
      <c r="CI433" s="95"/>
      <c r="CJ433" s="95"/>
      <c r="CK433" s="95"/>
      <c r="CL433" s="95"/>
      <c r="CM433" s="95"/>
      <c r="CN433" s="95"/>
      <c r="CO433" s="95"/>
      <c r="CP433" s="95"/>
      <c r="CQ433" s="95"/>
      <c r="EX433" s="88"/>
      <c r="EY433" s="88"/>
      <c r="FA433" s="88"/>
    </row>
    <row r="434" spans="2:157" x14ac:dyDescent="0.15">
      <c r="E434" s="1" t="s">
        <v>152</v>
      </c>
      <c r="F434" s="86">
        <v>2</v>
      </c>
      <c r="H434" s="88">
        <v>1</v>
      </c>
      <c r="O434" s="31"/>
      <c r="Q434" s="31">
        <v>0.34000000357627869</v>
      </c>
      <c r="R434" s="40">
        <v>-4.190000057220459</v>
      </c>
      <c r="S434" s="31"/>
      <c r="T434" s="40"/>
      <c r="U434" s="31"/>
      <c r="V434" s="40"/>
      <c r="W434" s="31"/>
      <c r="X434" s="40"/>
      <c r="Y434" s="31"/>
      <c r="Z434" s="40"/>
      <c r="AA434" s="59">
        <v>1.559999942779541</v>
      </c>
      <c r="AB434" s="60">
        <v>-11.989999771118164</v>
      </c>
      <c r="AC434" s="59">
        <v>-1.0700000524520874</v>
      </c>
      <c r="AD434" s="60">
        <v>11.600000381469727</v>
      </c>
      <c r="AE434" s="19" t="s">
        <v>123</v>
      </c>
      <c r="AF434" s="114"/>
      <c r="AG434" s="117"/>
      <c r="AH434" s="118"/>
      <c r="AI434" s="118"/>
      <c r="AJ434" s="118"/>
      <c r="AK434" s="113"/>
      <c r="AL434" s="118"/>
      <c r="AM434" s="118"/>
      <c r="AN434" s="117"/>
      <c r="AO434" s="118"/>
      <c r="AT434" s="118"/>
      <c r="AU434" s="118"/>
      <c r="AV434" s="118"/>
      <c r="AW434" s="118"/>
      <c r="AX434" s="118"/>
      <c r="AY434" s="117"/>
      <c r="AZ434" s="118"/>
      <c r="BI434" s="117"/>
      <c r="BJ434" s="118"/>
      <c r="BK434" s="118"/>
      <c r="BL434" s="118"/>
      <c r="BM434" s="118"/>
      <c r="BN434" s="118"/>
      <c r="BO434" s="118"/>
      <c r="BP434" s="119"/>
      <c r="BX434" s="117"/>
    </row>
    <row r="435" spans="2:157" x14ac:dyDescent="0.15">
      <c r="E435" s="1" t="s">
        <v>152</v>
      </c>
      <c r="F435" s="86">
        <v>3</v>
      </c>
      <c r="I435" s="88">
        <v>1</v>
      </c>
      <c r="O435" s="31"/>
      <c r="Q435" s="31">
        <v>1.4099999666213989</v>
      </c>
      <c r="R435" s="40">
        <v>10.770000457763672</v>
      </c>
      <c r="S435" s="31"/>
      <c r="T435" s="40"/>
      <c r="U435" s="31"/>
      <c r="V435" s="40"/>
      <c r="W435" s="31"/>
      <c r="X435" s="40"/>
      <c r="Y435" s="31"/>
      <c r="Z435" s="40"/>
      <c r="AA435" s="59">
        <v>0.43999999761581421</v>
      </c>
      <c r="AB435" s="60">
        <v>12.140000343322754</v>
      </c>
      <c r="AC435" s="59">
        <v>-0.15000000596046448</v>
      </c>
      <c r="AD435" s="60">
        <v>-13.409999847412109</v>
      </c>
      <c r="AE435" s="19" t="s">
        <v>81</v>
      </c>
      <c r="AF435" s="114"/>
      <c r="AG435" s="117"/>
      <c r="AH435" s="118"/>
      <c r="AI435" s="118"/>
      <c r="AJ435" s="118"/>
      <c r="AK435" s="113"/>
      <c r="AL435" s="118"/>
      <c r="AM435" s="118"/>
      <c r="AN435" s="117"/>
      <c r="AO435" s="118"/>
      <c r="AT435" s="118"/>
      <c r="AU435" s="118"/>
      <c r="AV435" s="118"/>
      <c r="AW435" s="118"/>
      <c r="AX435" s="118"/>
      <c r="AY435" s="117"/>
      <c r="AZ435" s="118"/>
      <c r="BI435" s="117"/>
      <c r="BJ435" s="118"/>
      <c r="BK435" s="118"/>
      <c r="BL435" s="118"/>
      <c r="BM435" s="118"/>
      <c r="BN435" s="118"/>
      <c r="BO435" s="118"/>
      <c r="BP435" s="119"/>
      <c r="BX435" s="117"/>
    </row>
    <row r="436" spans="2:157" x14ac:dyDescent="0.15">
      <c r="E436" s="1" t="s">
        <v>152</v>
      </c>
      <c r="F436" s="86">
        <v>4</v>
      </c>
      <c r="I436" s="88">
        <v>1</v>
      </c>
      <c r="O436" s="31"/>
      <c r="Q436" s="31">
        <v>-2.5799999237060547</v>
      </c>
      <c r="R436" s="40">
        <v>-10.189999580383301</v>
      </c>
      <c r="S436" s="31"/>
      <c r="T436" s="40"/>
      <c r="U436" s="31"/>
      <c r="V436" s="40"/>
      <c r="W436" s="31"/>
      <c r="X436" s="40"/>
      <c r="Y436" s="31"/>
      <c r="Z436" s="40"/>
      <c r="AA436" s="59">
        <v>-2.9300000667572021</v>
      </c>
      <c r="AB436" s="60">
        <v>-13.260000228881836</v>
      </c>
      <c r="AC436" s="59">
        <v>0.98000001907348633</v>
      </c>
      <c r="AD436" s="60">
        <v>13.020000457763672</v>
      </c>
      <c r="AE436" s="19" t="s">
        <v>95</v>
      </c>
      <c r="AF436" s="114"/>
      <c r="AG436" s="117"/>
      <c r="AH436" s="118"/>
      <c r="AI436" s="118"/>
      <c r="AJ436" s="118"/>
      <c r="AK436" s="113"/>
      <c r="AL436" s="118"/>
      <c r="AM436" s="118"/>
      <c r="AN436" s="117"/>
      <c r="AO436" s="118"/>
      <c r="AT436" s="118"/>
      <c r="AU436" s="118"/>
      <c r="AV436" s="118"/>
      <c r="AW436" s="118"/>
      <c r="AX436" s="118"/>
      <c r="AY436" s="117"/>
      <c r="AZ436" s="118"/>
      <c r="BI436" s="117"/>
      <c r="BJ436" s="118"/>
      <c r="BK436" s="118"/>
      <c r="BL436" s="118"/>
      <c r="BM436" s="118"/>
      <c r="BN436" s="118"/>
      <c r="BO436" s="118"/>
      <c r="BP436" s="119"/>
      <c r="BX436" s="117"/>
    </row>
    <row r="437" spans="2:157" x14ac:dyDescent="0.15">
      <c r="E437" s="1" t="s">
        <v>152</v>
      </c>
      <c r="F437" s="86">
        <v>5</v>
      </c>
      <c r="I437" s="88">
        <v>1</v>
      </c>
      <c r="O437" s="31"/>
      <c r="Q437" s="31">
        <v>1.2699999809265137</v>
      </c>
      <c r="R437" s="40">
        <v>7.119999885559082</v>
      </c>
      <c r="S437" s="31"/>
      <c r="T437" s="40"/>
      <c r="U437" s="31"/>
      <c r="V437" s="40"/>
      <c r="W437" s="31"/>
      <c r="X437" s="40"/>
      <c r="Y437" s="31"/>
      <c r="Z437" s="40"/>
      <c r="AA437" s="59">
        <v>1.1699999570846558</v>
      </c>
      <c r="AB437" s="60">
        <v>12.140000343322754</v>
      </c>
      <c r="AC437" s="59">
        <v>-1.2699999809265137</v>
      </c>
      <c r="AD437" s="60">
        <v>-13.020000457763672</v>
      </c>
      <c r="AE437" s="19" t="s">
        <v>95</v>
      </c>
      <c r="AF437" s="114"/>
      <c r="AG437" s="117"/>
      <c r="AH437" s="118"/>
      <c r="AI437" s="118"/>
      <c r="AJ437" s="118"/>
      <c r="AK437" s="113"/>
      <c r="AL437" s="118"/>
      <c r="AM437" s="118"/>
      <c r="AN437" s="117"/>
      <c r="AO437" s="118"/>
      <c r="AT437" s="118"/>
      <c r="AU437" s="118"/>
      <c r="AV437" s="118"/>
      <c r="AW437" s="118"/>
      <c r="AX437" s="118"/>
      <c r="AY437" s="117"/>
      <c r="AZ437" s="118"/>
      <c r="BI437" s="117"/>
      <c r="BJ437" s="118"/>
      <c r="BK437" s="118"/>
      <c r="BL437" s="118"/>
      <c r="BM437" s="118"/>
      <c r="BN437" s="118"/>
      <c r="BO437" s="118"/>
      <c r="BP437" s="119"/>
      <c r="BX437" s="117"/>
    </row>
    <row r="438" spans="2:157" x14ac:dyDescent="0.15">
      <c r="E438" s="1" t="s">
        <v>152</v>
      </c>
      <c r="F438" s="86">
        <v>6</v>
      </c>
      <c r="I438" s="88">
        <v>1</v>
      </c>
      <c r="O438" s="31"/>
      <c r="Q438" s="31">
        <v>-0.62999999523162842</v>
      </c>
      <c r="R438" s="40">
        <v>-6.869999885559082</v>
      </c>
      <c r="S438" s="31"/>
      <c r="T438" s="40"/>
      <c r="U438" s="31"/>
      <c r="V438" s="40"/>
      <c r="W438" s="31"/>
      <c r="X438" s="40"/>
      <c r="Y438" s="31"/>
      <c r="Z438" s="40"/>
      <c r="AA438" s="59">
        <v>-0.68000000715255737</v>
      </c>
      <c r="AB438" s="60">
        <v>-13.210000038146973</v>
      </c>
      <c r="AC438" s="59">
        <v>0.62999999523162842</v>
      </c>
      <c r="AD438" s="60">
        <v>12.920000076293945</v>
      </c>
      <c r="AE438" s="19" t="s">
        <v>82</v>
      </c>
      <c r="AF438" s="114"/>
      <c r="AG438" s="117"/>
      <c r="AH438" s="118"/>
      <c r="AI438" s="118"/>
      <c r="AJ438" s="118"/>
      <c r="AK438" s="113"/>
      <c r="AL438" s="118"/>
      <c r="AM438" s="118"/>
      <c r="AN438" s="117"/>
      <c r="AO438" s="118"/>
      <c r="AT438" s="118"/>
      <c r="AU438" s="118"/>
      <c r="AV438" s="118"/>
      <c r="AW438" s="118"/>
      <c r="AX438" s="118"/>
      <c r="AY438" s="117"/>
      <c r="AZ438" s="118"/>
      <c r="BI438" s="117"/>
      <c r="BJ438" s="118"/>
      <c r="BK438" s="118"/>
      <c r="BL438" s="118"/>
      <c r="BM438" s="118"/>
      <c r="BN438" s="118"/>
      <c r="BO438" s="118"/>
      <c r="BP438" s="119"/>
      <c r="BX438" s="117"/>
    </row>
    <row r="439" spans="2:157" x14ac:dyDescent="0.15">
      <c r="E439" s="1" t="s">
        <v>152</v>
      </c>
      <c r="F439" s="86">
        <v>7</v>
      </c>
      <c r="I439" s="88">
        <v>1</v>
      </c>
      <c r="O439" s="31"/>
      <c r="Q439" s="31">
        <v>-2.7799999713897705</v>
      </c>
      <c r="R439" s="40">
        <v>6.7800002098083496</v>
      </c>
      <c r="S439" s="31"/>
      <c r="T439" s="40"/>
      <c r="U439" s="31"/>
      <c r="V439" s="40"/>
      <c r="W439" s="31"/>
      <c r="X439" s="40"/>
      <c r="Y439" s="31"/>
      <c r="Z439" s="40"/>
      <c r="AA439" s="59">
        <v>-1.559999942779541</v>
      </c>
      <c r="AB439" s="60">
        <v>12.239999771118164</v>
      </c>
      <c r="AC439" s="59">
        <v>0</v>
      </c>
      <c r="AD439" s="60">
        <v>-13.210000038146973</v>
      </c>
      <c r="AE439" s="19" t="s">
        <v>95</v>
      </c>
      <c r="AF439" s="114"/>
      <c r="AG439" s="117"/>
      <c r="AH439" s="118"/>
      <c r="AI439" s="118"/>
      <c r="AJ439" s="118"/>
      <c r="AK439" s="113"/>
      <c r="AL439" s="118"/>
      <c r="AM439" s="118"/>
      <c r="AN439" s="117"/>
      <c r="AO439" s="118"/>
      <c r="AT439" s="118"/>
      <c r="AU439" s="118"/>
      <c r="AV439" s="118"/>
      <c r="AW439" s="118"/>
      <c r="AX439" s="118"/>
      <c r="AY439" s="117"/>
      <c r="AZ439" s="118"/>
      <c r="BI439" s="117"/>
      <c r="BJ439" s="118"/>
      <c r="BK439" s="118"/>
      <c r="BL439" s="118"/>
      <c r="BM439" s="118"/>
      <c r="BN439" s="118"/>
      <c r="BO439" s="118"/>
      <c r="BP439" s="119"/>
      <c r="BX439" s="117"/>
    </row>
    <row r="440" spans="2:157" x14ac:dyDescent="0.15">
      <c r="E440" s="1" t="s">
        <v>152</v>
      </c>
      <c r="F440" s="86">
        <v>8</v>
      </c>
      <c r="I440" s="88">
        <v>1</v>
      </c>
      <c r="O440" s="31"/>
      <c r="Q440" s="31">
        <v>-2.0499999523162842</v>
      </c>
      <c r="R440" s="40">
        <v>-6.0900001525878906</v>
      </c>
      <c r="S440" s="31"/>
      <c r="T440" s="40"/>
      <c r="U440" s="31"/>
      <c r="V440" s="40"/>
      <c r="W440" s="31"/>
      <c r="X440" s="40"/>
      <c r="Y440" s="31"/>
      <c r="Z440" s="40"/>
      <c r="AA440" s="59">
        <v>-0.34000000357627869</v>
      </c>
      <c r="AB440" s="60">
        <v>-12.380000114440918</v>
      </c>
      <c r="AC440" s="59">
        <v>-0.77999997138977051</v>
      </c>
      <c r="AD440" s="60">
        <v>12.729999542236328</v>
      </c>
      <c r="AE440" s="19" t="s">
        <v>81</v>
      </c>
      <c r="AF440" s="114"/>
      <c r="AG440" s="117"/>
      <c r="AH440" s="118"/>
      <c r="AI440" s="118"/>
      <c r="AJ440" s="118"/>
      <c r="AK440" s="113"/>
      <c r="AL440" s="118"/>
      <c r="AM440" s="118"/>
      <c r="AN440" s="117"/>
      <c r="AO440" s="118"/>
      <c r="AT440" s="118"/>
      <c r="AU440" s="118"/>
      <c r="AV440" s="118"/>
      <c r="AW440" s="118"/>
      <c r="AX440" s="118"/>
      <c r="AY440" s="117"/>
      <c r="AZ440" s="118"/>
      <c r="BI440" s="117"/>
      <c r="BJ440" s="118"/>
      <c r="BK440" s="118"/>
      <c r="BL440" s="118"/>
      <c r="BM440" s="118"/>
      <c r="BN440" s="118"/>
      <c r="BO440" s="118"/>
      <c r="BP440" s="119"/>
      <c r="BX440" s="117"/>
    </row>
    <row r="441" spans="2:157" x14ac:dyDescent="0.15">
      <c r="E441" s="1" t="s">
        <v>152</v>
      </c>
      <c r="F441" s="86">
        <v>9</v>
      </c>
      <c r="I441" s="86">
        <v>1</v>
      </c>
      <c r="J441" s="88">
        <v>1</v>
      </c>
      <c r="O441" s="31"/>
      <c r="Q441" s="31">
        <v>2.9300000667572021</v>
      </c>
      <c r="R441" s="40">
        <v>8.6800003051757813</v>
      </c>
      <c r="S441" s="31"/>
      <c r="T441" s="40"/>
      <c r="U441" s="31"/>
      <c r="V441" s="40"/>
      <c r="W441" s="31"/>
      <c r="X441" s="40" t="s">
        <v>60</v>
      </c>
      <c r="Y441" s="31">
        <v>1</v>
      </c>
      <c r="Z441" s="40"/>
      <c r="AA441" s="59">
        <v>3.7100000381469727</v>
      </c>
      <c r="AB441" s="60">
        <v>12.289999961853027</v>
      </c>
      <c r="AC441" s="59">
        <v>-0.62999999523162842</v>
      </c>
      <c r="AD441" s="60">
        <v>-12.289999961853027</v>
      </c>
      <c r="AE441" s="19" t="s">
        <v>82</v>
      </c>
      <c r="AF441" s="114">
        <v>1</v>
      </c>
      <c r="AG441" s="117"/>
      <c r="AH441" s="118"/>
      <c r="AI441" s="118"/>
      <c r="AJ441" s="118"/>
      <c r="AK441" s="113"/>
      <c r="AL441" s="118"/>
      <c r="AM441" s="118"/>
      <c r="AN441" s="117"/>
      <c r="AO441" s="118"/>
      <c r="AT441" s="118"/>
      <c r="AU441" s="118"/>
      <c r="AV441" s="118"/>
      <c r="AW441" s="118"/>
      <c r="AX441" s="118"/>
      <c r="AY441" s="117"/>
      <c r="AZ441" s="118"/>
      <c r="BI441" s="117"/>
      <c r="BJ441" s="118"/>
      <c r="BK441" s="118"/>
      <c r="BL441" s="118"/>
      <c r="BM441" s="118"/>
      <c r="BN441" s="118"/>
      <c r="BO441" s="118"/>
      <c r="BP441" s="119"/>
      <c r="BX441" s="117"/>
    </row>
    <row r="442" spans="2:157" x14ac:dyDescent="0.15">
      <c r="E442" s="1" t="s">
        <v>152</v>
      </c>
      <c r="O442" s="31"/>
      <c r="Q442" s="31"/>
      <c r="R442" s="40"/>
      <c r="S442" s="31"/>
      <c r="T442" s="40"/>
      <c r="U442" s="31">
        <v>2.0999999046325684</v>
      </c>
      <c r="V442" s="40">
        <v>-14.380000114440918</v>
      </c>
      <c r="W442" s="31"/>
      <c r="X442" s="40"/>
      <c r="Y442" s="31"/>
      <c r="Z442" s="40"/>
      <c r="AG442" s="117"/>
      <c r="AH442" s="118"/>
      <c r="AI442" s="118"/>
      <c r="AJ442" s="118"/>
      <c r="AK442" s="113"/>
      <c r="AL442" s="118"/>
      <c r="AN442" s="117"/>
      <c r="AO442" s="118"/>
      <c r="AT442" s="118"/>
      <c r="AU442" s="118"/>
      <c r="AV442" s="118"/>
      <c r="AW442" s="118"/>
      <c r="AY442" s="117"/>
      <c r="AZ442" s="118"/>
      <c r="BI442" s="117"/>
      <c r="BJ442" s="118"/>
      <c r="BK442" s="118"/>
      <c r="BL442" s="118"/>
      <c r="BM442" s="118"/>
      <c r="BN442" s="118"/>
      <c r="BO442" s="118"/>
    </row>
    <row r="443" spans="2:157" s="89" customFormat="1" x14ac:dyDescent="0.15">
      <c r="B443" s="30"/>
      <c r="C443" s="16"/>
      <c r="D443" s="13" t="s">
        <v>22</v>
      </c>
      <c r="E443" s="16">
        <v>99</v>
      </c>
      <c r="F443" s="90">
        <v>1</v>
      </c>
      <c r="G443" s="16">
        <v>1</v>
      </c>
      <c r="K443" s="16"/>
      <c r="L443" s="89">
        <v>1</v>
      </c>
      <c r="M443" s="16">
        <v>1</v>
      </c>
      <c r="O443" s="20" t="s">
        <v>85</v>
      </c>
      <c r="P443" s="16"/>
      <c r="Q443" s="32"/>
      <c r="R443" s="90"/>
      <c r="S443" s="32"/>
      <c r="T443" s="90"/>
      <c r="U443" s="32"/>
      <c r="V443" s="90"/>
      <c r="W443" s="32"/>
      <c r="X443" s="90"/>
      <c r="Y443" s="32"/>
      <c r="Z443" s="90"/>
      <c r="AA443" s="57">
        <v>0.87999999523162842</v>
      </c>
      <c r="AB443" s="58">
        <v>12.039999961853027</v>
      </c>
      <c r="AC443" s="57">
        <v>-3.6099998950958252</v>
      </c>
      <c r="AD443" s="58">
        <v>-12.869999885559082</v>
      </c>
      <c r="AE443" s="16"/>
      <c r="AF443" s="114">
        <v>1</v>
      </c>
      <c r="AG443" s="117"/>
      <c r="AH443" s="118"/>
      <c r="AI443" s="118"/>
      <c r="AJ443" s="118"/>
      <c r="AK443" s="113"/>
      <c r="AL443" s="118"/>
      <c r="AM443" s="99"/>
      <c r="AN443" s="117"/>
      <c r="AO443" s="118"/>
      <c r="AP443" s="99"/>
      <c r="AQ443" s="99"/>
      <c r="AR443" s="99"/>
      <c r="AS443" s="99"/>
      <c r="AT443" s="118"/>
      <c r="AU443" s="118"/>
      <c r="AV443" s="118"/>
      <c r="AW443" s="118"/>
      <c r="AX443" s="99"/>
      <c r="AY443" s="117"/>
      <c r="AZ443" s="118"/>
      <c r="BA443" s="99"/>
      <c r="BB443" s="99"/>
      <c r="BC443" s="99"/>
      <c r="BD443" s="99"/>
      <c r="BE443" s="84"/>
      <c r="BF443" s="84"/>
      <c r="BI443" s="117"/>
      <c r="BJ443" s="118"/>
      <c r="BK443" s="118"/>
      <c r="BL443" s="118"/>
      <c r="BM443" s="118"/>
      <c r="BN443" s="118"/>
      <c r="BO443" s="118"/>
      <c r="BP443" s="121"/>
      <c r="BX443" s="94"/>
      <c r="CE443" s="95"/>
      <c r="CF443" s="95"/>
      <c r="CG443" s="95"/>
      <c r="CH443" s="95"/>
      <c r="CI443" s="95"/>
      <c r="CJ443" s="95"/>
      <c r="CK443" s="95"/>
      <c r="CL443" s="95"/>
      <c r="CM443" s="95"/>
      <c r="CN443" s="95"/>
      <c r="CO443" s="95"/>
      <c r="CP443" s="95"/>
      <c r="CQ443" s="95"/>
      <c r="EX443" s="88"/>
      <c r="EY443" s="88"/>
      <c r="FA443" s="88"/>
    </row>
    <row r="444" spans="2:157" x14ac:dyDescent="0.15">
      <c r="E444" s="1" t="s">
        <v>152</v>
      </c>
      <c r="F444" s="86">
        <v>2</v>
      </c>
      <c r="H444" s="88">
        <v>1</v>
      </c>
      <c r="J444" s="88">
        <v>1</v>
      </c>
      <c r="O444" s="31"/>
      <c r="Q444" s="31">
        <v>-3.3599998950958252</v>
      </c>
      <c r="R444" s="40">
        <v>-5.4099998474121094</v>
      </c>
      <c r="S444" s="31"/>
      <c r="T444" s="40"/>
      <c r="U444" s="31"/>
      <c r="V444" s="40"/>
      <c r="W444" s="31"/>
      <c r="X444" s="40" t="s">
        <v>139</v>
      </c>
      <c r="Y444" s="31"/>
      <c r="Z444" s="40">
        <v>1</v>
      </c>
      <c r="AA444" s="59">
        <v>-5.559999942779541</v>
      </c>
      <c r="AB444" s="60">
        <v>-12.430000305175781</v>
      </c>
      <c r="AC444" s="59">
        <v>0.10000000149011612</v>
      </c>
      <c r="AD444" s="60">
        <v>8.9700002670288086</v>
      </c>
      <c r="AE444" s="19" t="s">
        <v>81</v>
      </c>
      <c r="AF444" s="114"/>
      <c r="AG444" s="117"/>
      <c r="AH444" s="118"/>
      <c r="AI444" s="118"/>
      <c r="AJ444" s="118"/>
      <c r="AK444" s="113"/>
      <c r="AL444" s="118"/>
      <c r="AM444" s="118"/>
      <c r="AN444" s="117"/>
      <c r="AO444" s="118"/>
      <c r="AT444" s="118"/>
      <c r="AU444" s="118"/>
      <c r="AV444" s="118"/>
      <c r="AW444" s="118"/>
      <c r="AX444" s="118"/>
      <c r="AY444" s="117"/>
      <c r="AZ444" s="118"/>
      <c r="BI444" s="142"/>
      <c r="BJ444" s="148"/>
      <c r="BK444" s="148"/>
      <c r="BL444" s="148"/>
      <c r="BM444" s="148"/>
      <c r="BN444" s="148"/>
      <c r="BO444" s="148"/>
      <c r="BP444" s="119"/>
      <c r="BX444" s="117"/>
    </row>
    <row r="445" spans="2:157" x14ac:dyDescent="0.15">
      <c r="E445" s="1" t="s">
        <v>152</v>
      </c>
      <c r="O445" s="31"/>
      <c r="Q445" s="31"/>
      <c r="R445" s="40"/>
      <c r="S445" s="31"/>
      <c r="T445" s="40"/>
      <c r="U445" s="31">
        <v>5.9000000953674316</v>
      </c>
      <c r="V445" s="40">
        <v>3.3599998950958252</v>
      </c>
      <c r="W445" s="31"/>
      <c r="X445" s="40"/>
      <c r="Y445" s="31"/>
      <c r="Z445" s="40"/>
      <c r="AG445" s="117"/>
      <c r="AH445" s="118"/>
      <c r="AI445" s="118"/>
      <c r="AJ445" s="118"/>
      <c r="AK445" s="113"/>
      <c r="AL445" s="118"/>
      <c r="AN445" s="117"/>
      <c r="AO445" s="118"/>
      <c r="AT445" s="118"/>
      <c r="AU445" s="118"/>
      <c r="AV445" s="118"/>
      <c r="AW445" s="118"/>
      <c r="AY445" s="117"/>
      <c r="AZ445" s="118"/>
      <c r="BI445" s="117"/>
      <c r="BJ445" s="118"/>
      <c r="BK445" s="118"/>
      <c r="BL445" s="118"/>
      <c r="BM445" s="118"/>
      <c r="BN445" s="118"/>
      <c r="BO445" s="118"/>
    </row>
    <row r="446" spans="2:157" s="89" customFormat="1" ht="14.25" customHeight="1" x14ac:dyDescent="0.15">
      <c r="B446" s="30"/>
      <c r="C446" s="16"/>
      <c r="D446" s="13" t="s">
        <v>23</v>
      </c>
      <c r="E446" s="16">
        <v>100</v>
      </c>
      <c r="F446" s="89">
        <v>1</v>
      </c>
      <c r="G446" s="16">
        <v>1</v>
      </c>
      <c r="K446" s="16"/>
      <c r="L446" s="89">
        <v>1</v>
      </c>
      <c r="M446" s="16">
        <v>1</v>
      </c>
      <c r="O446" s="20" t="s">
        <v>85</v>
      </c>
      <c r="P446" s="16"/>
      <c r="Q446" s="32"/>
      <c r="R446" s="90"/>
      <c r="S446" s="32"/>
      <c r="T446" s="90"/>
      <c r="U446" s="32"/>
      <c r="V446" s="90"/>
      <c r="W446" s="32"/>
      <c r="X446" s="90"/>
      <c r="Y446" s="32"/>
      <c r="Z446" s="90"/>
      <c r="AA446" s="57">
        <v>-0.98000001907348633</v>
      </c>
      <c r="AB446" s="58">
        <v>11.989999771118164</v>
      </c>
      <c r="AC446" s="57">
        <v>3.2699999809265137</v>
      </c>
      <c r="AD446" s="58">
        <v>-13.020000457763672</v>
      </c>
      <c r="AE446" s="16"/>
      <c r="AF446" s="140"/>
      <c r="AG446" s="117"/>
      <c r="AH446" s="118"/>
      <c r="AI446" s="118"/>
      <c r="AJ446" s="118"/>
      <c r="AK446" s="113"/>
      <c r="AL446" s="118"/>
      <c r="AM446" s="99"/>
      <c r="AN446" s="117"/>
      <c r="AO446" s="118"/>
      <c r="AP446" s="99"/>
      <c r="AQ446" s="99"/>
      <c r="AR446" s="99"/>
      <c r="AS446" s="99"/>
      <c r="AT446" s="118"/>
      <c r="AU446" s="118"/>
      <c r="AV446" s="118"/>
      <c r="AW446" s="118"/>
      <c r="AX446" s="99"/>
      <c r="AY446" s="117"/>
      <c r="AZ446" s="118"/>
      <c r="BA446" s="99"/>
      <c r="BB446" s="99"/>
      <c r="BC446" s="99"/>
      <c r="BD446" s="99"/>
      <c r="BE446" s="84"/>
      <c r="BF446" s="84"/>
      <c r="BI446" s="117"/>
      <c r="BJ446" s="118"/>
      <c r="BK446" s="118"/>
      <c r="BL446" s="118"/>
      <c r="BM446" s="118"/>
      <c r="BN446" s="118"/>
      <c r="BO446" s="118"/>
      <c r="BP446" s="121"/>
      <c r="BX446" s="94"/>
      <c r="CE446" s="95"/>
      <c r="CF446" s="95"/>
      <c r="CG446" s="95"/>
      <c r="CH446" s="95"/>
      <c r="CI446" s="95"/>
      <c r="CJ446" s="95"/>
      <c r="CK446" s="95"/>
      <c r="CL446" s="95"/>
      <c r="CM446" s="95"/>
      <c r="CN446" s="95"/>
      <c r="CO446" s="95"/>
      <c r="CP446" s="95"/>
      <c r="CQ446" s="95"/>
      <c r="EX446" s="88"/>
      <c r="EY446" s="88"/>
      <c r="FA446" s="88"/>
    </row>
    <row r="447" spans="2:157" x14ac:dyDescent="0.15">
      <c r="E447" s="1" t="s">
        <v>152</v>
      </c>
      <c r="F447" s="86">
        <v>2</v>
      </c>
      <c r="H447" s="88">
        <v>1</v>
      </c>
      <c r="O447" s="31"/>
      <c r="Q447" s="31">
        <v>3.4600000381469727</v>
      </c>
      <c r="R447" s="40">
        <v>-6.1399998664855957</v>
      </c>
      <c r="S447" s="31"/>
      <c r="T447" s="40"/>
      <c r="U447" s="31"/>
      <c r="V447" s="40"/>
      <c r="W447" s="31"/>
      <c r="X447" s="40"/>
      <c r="Y447" s="31"/>
      <c r="Z447" s="40"/>
      <c r="AA447" s="59">
        <v>4.8299999237060547</v>
      </c>
      <c r="AB447" s="60">
        <v>-12.770000457763672</v>
      </c>
      <c r="AC447" s="59">
        <v>-0.98000001907348633</v>
      </c>
      <c r="AD447" s="60">
        <v>11.170000076293945</v>
      </c>
      <c r="AE447" s="19" t="s">
        <v>83</v>
      </c>
      <c r="AF447" s="141"/>
      <c r="AG447" s="117"/>
      <c r="AH447" s="118"/>
      <c r="AI447" s="118"/>
      <c r="AJ447" s="118"/>
      <c r="AK447" s="113"/>
      <c r="AL447" s="118"/>
      <c r="AM447" s="118"/>
      <c r="AN447" s="117"/>
      <c r="AO447" s="118"/>
      <c r="AT447" s="118"/>
      <c r="AU447" s="118"/>
      <c r="AV447" s="118"/>
      <c r="AW447" s="118"/>
      <c r="AX447" s="118"/>
      <c r="AY447" s="117"/>
      <c r="AZ447" s="118"/>
      <c r="BI447" s="117"/>
      <c r="BJ447" s="118"/>
      <c r="BK447" s="118"/>
      <c r="BL447" s="118"/>
      <c r="BM447" s="118"/>
      <c r="BN447" s="118"/>
      <c r="BO447" s="118"/>
      <c r="BP447" s="119"/>
      <c r="BX447" s="117"/>
    </row>
    <row r="448" spans="2:157" x14ac:dyDescent="0.15">
      <c r="E448" s="1" t="s">
        <v>152</v>
      </c>
      <c r="F448" s="86">
        <v>3</v>
      </c>
      <c r="I448" s="88">
        <v>1</v>
      </c>
      <c r="O448" s="31"/>
      <c r="Q448" s="31">
        <v>-2.9300000667572021</v>
      </c>
      <c r="R448" s="40">
        <v>5.119999885559082</v>
      </c>
      <c r="S448" s="31"/>
      <c r="T448" s="40"/>
      <c r="U448" s="31"/>
      <c r="V448" s="40"/>
      <c r="W448" s="31"/>
      <c r="X448" s="40"/>
      <c r="Y448" s="31"/>
      <c r="Z448" s="40"/>
      <c r="AA448" s="59">
        <v>-3.9000000953674316</v>
      </c>
      <c r="AB448" s="60">
        <v>7.309999942779541</v>
      </c>
      <c r="AC448" s="59">
        <v>3.2699999809265137</v>
      </c>
      <c r="AD448" s="60">
        <v>-12.579999923706055</v>
      </c>
      <c r="AE448" s="19" t="s">
        <v>126</v>
      </c>
      <c r="AF448" s="141"/>
      <c r="AG448" s="117"/>
      <c r="AH448" s="118"/>
      <c r="AI448" s="118"/>
      <c r="AJ448" s="118"/>
      <c r="AK448" s="113"/>
      <c r="AL448" s="118"/>
      <c r="AM448" s="118"/>
      <c r="AN448" s="117"/>
      <c r="AO448" s="118"/>
      <c r="AT448" s="118"/>
      <c r="AU448" s="118"/>
      <c r="AV448" s="118"/>
      <c r="AW448" s="118"/>
      <c r="AX448" s="118"/>
      <c r="AY448" s="142"/>
      <c r="AZ448" s="118"/>
      <c r="BI448" s="117"/>
      <c r="BJ448" s="118"/>
      <c r="BK448" s="118"/>
      <c r="BL448" s="118"/>
      <c r="BM448" s="118"/>
      <c r="BN448" s="118"/>
      <c r="BO448" s="118"/>
      <c r="BP448" s="119"/>
      <c r="BX448" s="117"/>
    </row>
    <row r="449" spans="2:157" x14ac:dyDescent="0.15">
      <c r="E449" s="1" t="s">
        <v>152</v>
      </c>
      <c r="F449" s="86">
        <v>4</v>
      </c>
      <c r="I449" s="88">
        <v>1</v>
      </c>
      <c r="O449" s="31"/>
      <c r="Q449" s="31">
        <v>-2.9300000667572021</v>
      </c>
      <c r="R449" s="40">
        <v>-2.9300000667572021</v>
      </c>
      <c r="S449" s="31"/>
      <c r="T449" s="40"/>
      <c r="U449" s="31"/>
      <c r="V449" s="40"/>
      <c r="W449" s="31"/>
      <c r="X449" s="40"/>
      <c r="Y449" s="31"/>
      <c r="Z449" s="40"/>
      <c r="AA449" s="59">
        <v>-3.75</v>
      </c>
      <c r="AB449" s="60">
        <v>-5.8000001907348633</v>
      </c>
      <c r="AC449" s="59">
        <v>-1.1200000047683716</v>
      </c>
      <c r="AD449" s="60">
        <v>3.4100000858306885</v>
      </c>
      <c r="AE449" s="19" t="s">
        <v>81</v>
      </c>
      <c r="AF449" s="141"/>
      <c r="AG449" s="117"/>
      <c r="AH449" s="118"/>
      <c r="AI449" s="118"/>
      <c r="AJ449" s="118"/>
      <c r="AK449" s="113"/>
      <c r="AL449" s="118"/>
      <c r="AM449" s="118"/>
      <c r="AN449" s="117"/>
      <c r="AO449" s="118"/>
      <c r="AT449" s="118"/>
      <c r="AU449" s="118"/>
      <c r="AV449" s="118"/>
      <c r="AW449" s="118"/>
      <c r="AX449" s="118"/>
      <c r="AY449" s="142"/>
      <c r="AZ449" s="118"/>
      <c r="BI449" s="117"/>
      <c r="BJ449" s="118"/>
      <c r="BK449" s="118"/>
      <c r="BL449" s="118"/>
      <c r="BM449" s="118"/>
      <c r="BN449" s="118"/>
      <c r="BO449" s="118"/>
      <c r="BP449" s="119"/>
      <c r="BX449" s="117"/>
    </row>
    <row r="450" spans="2:157" x14ac:dyDescent="0.15">
      <c r="E450" s="1" t="s">
        <v>152</v>
      </c>
      <c r="F450" s="86">
        <v>5</v>
      </c>
      <c r="I450" s="88">
        <v>1</v>
      </c>
      <c r="J450" s="88">
        <v>1</v>
      </c>
      <c r="O450" s="36"/>
      <c r="Q450" s="36">
        <v>0.98000001907348633</v>
      </c>
      <c r="R450" s="45">
        <v>2.630000114440918</v>
      </c>
      <c r="S450" s="36"/>
      <c r="T450" s="45"/>
      <c r="U450" s="36"/>
      <c r="V450" s="45"/>
      <c r="W450" s="36"/>
      <c r="X450" s="45" t="s">
        <v>85</v>
      </c>
      <c r="Y450" s="36"/>
      <c r="Z450" s="45">
        <v>1</v>
      </c>
      <c r="AA450" s="59">
        <v>0.98000001907348633</v>
      </c>
      <c r="AB450" s="60">
        <v>2.630000114440918</v>
      </c>
      <c r="AC450" s="59">
        <v>-6.1399998664855957</v>
      </c>
      <c r="AD450" s="60">
        <v>-4.3899998664855957</v>
      </c>
      <c r="AE450" s="19" t="s">
        <v>89</v>
      </c>
      <c r="AF450" s="141"/>
      <c r="AG450" s="117"/>
      <c r="AH450" s="118"/>
      <c r="AI450" s="118"/>
      <c r="AJ450" s="118"/>
      <c r="AK450" s="113"/>
      <c r="AL450" s="118"/>
      <c r="AM450" s="118"/>
      <c r="AN450" s="117"/>
      <c r="AO450" s="118"/>
      <c r="AT450" s="118"/>
      <c r="AU450" s="118"/>
      <c r="AV450" s="118"/>
      <c r="AW450" s="118"/>
      <c r="AX450" s="118"/>
      <c r="AY450" s="142"/>
      <c r="AZ450" s="118"/>
      <c r="BI450" s="117"/>
      <c r="BJ450" s="118"/>
      <c r="BK450" s="118"/>
      <c r="BO450" s="118"/>
      <c r="BP450" s="119"/>
      <c r="BX450" s="117"/>
    </row>
    <row r="451" spans="2:157" x14ac:dyDescent="0.15">
      <c r="E451" s="1" t="s">
        <v>152</v>
      </c>
      <c r="O451" s="31"/>
      <c r="Q451" s="31"/>
      <c r="R451" s="40"/>
      <c r="S451" s="31">
        <v>1.4600000381469727</v>
      </c>
      <c r="T451" s="40">
        <v>-7.4600000381469727</v>
      </c>
      <c r="U451" s="31"/>
      <c r="V451" s="40"/>
      <c r="W451" s="31"/>
      <c r="X451" s="40"/>
      <c r="Y451" s="31"/>
      <c r="Z451" s="40"/>
      <c r="AF451" s="140">
        <v>1</v>
      </c>
      <c r="AG451" s="117"/>
      <c r="AH451" s="118"/>
      <c r="AI451" s="118"/>
      <c r="AJ451" s="118"/>
      <c r="AK451" s="113"/>
      <c r="AL451" s="118"/>
      <c r="AN451" s="117"/>
      <c r="AO451" s="118"/>
      <c r="AT451" s="118"/>
      <c r="AU451" s="118"/>
      <c r="AV451" s="118"/>
      <c r="AW451" s="118"/>
      <c r="AY451" s="117"/>
      <c r="AZ451" s="118"/>
      <c r="BI451" s="117"/>
      <c r="BJ451" s="118"/>
      <c r="BK451" s="118"/>
      <c r="BL451" s="118"/>
      <c r="BM451" s="118"/>
      <c r="BN451" s="118"/>
      <c r="BO451" s="118"/>
    </row>
    <row r="452" spans="2:157" s="89" customFormat="1" x14ac:dyDescent="0.15">
      <c r="B452" s="30"/>
      <c r="C452" s="16"/>
      <c r="D452" s="13" t="s">
        <v>15</v>
      </c>
      <c r="E452" s="16">
        <v>101</v>
      </c>
      <c r="F452" s="90">
        <v>1</v>
      </c>
      <c r="G452" s="16">
        <v>1</v>
      </c>
      <c r="K452" s="16"/>
      <c r="L452" s="89">
        <v>1</v>
      </c>
      <c r="M452" s="16"/>
      <c r="N452" s="89">
        <v>1</v>
      </c>
      <c r="O452" s="20" t="s">
        <v>87</v>
      </c>
      <c r="P452" s="16"/>
      <c r="Q452" s="32"/>
      <c r="R452" s="90"/>
      <c r="S452" s="32"/>
      <c r="T452" s="90"/>
      <c r="U452" s="32"/>
      <c r="V452" s="90"/>
      <c r="W452" s="32"/>
      <c r="X452" s="90"/>
      <c r="Y452" s="32"/>
      <c r="Z452" s="90"/>
      <c r="AA452" s="57">
        <v>0.93000000715255737</v>
      </c>
      <c r="AB452" s="58">
        <v>12.039999961853027</v>
      </c>
      <c r="AC452" s="57">
        <v>-3.6099998950958252</v>
      </c>
      <c r="AD452" s="58">
        <v>-11.949999809265137</v>
      </c>
      <c r="AE452" s="16"/>
      <c r="AF452" s="112"/>
      <c r="AG452" s="117"/>
      <c r="AH452" s="118"/>
      <c r="AI452" s="118"/>
      <c r="AJ452" s="118"/>
      <c r="AK452" s="113"/>
      <c r="AL452" s="118"/>
      <c r="AM452" s="99"/>
      <c r="AN452" s="117"/>
      <c r="AO452" s="118"/>
      <c r="AP452" s="99"/>
      <c r="AQ452" s="99"/>
      <c r="AR452" s="99"/>
      <c r="AS452" s="99"/>
      <c r="AT452" s="118"/>
      <c r="AU452" s="118"/>
      <c r="AV452" s="118"/>
      <c r="AW452" s="118"/>
      <c r="AX452" s="99"/>
      <c r="AY452" s="117"/>
      <c r="AZ452" s="118"/>
      <c r="BA452" s="99"/>
      <c r="BB452" s="99"/>
      <c r="BC452" s="99"/>
      <c r="BD452" s="99"/>
      <c r="BE452" s="84"/>
      <c r="BF452" s="84"/>
      <c r="BI452" s="117"/>
      <c r="BJ452" s="118"/>
      <c r="BK452" s="118"/>
      <c r="BL452" s="118"/>
      <c r="BM452" s="118"/>
      <c r="BN452" s="118"/>
      <c r="BO452" s="118"/>
      <c r="BP452" s="121"/>
      <c r="BX452" s="94"/>
      <c r="CE452" s="95"/>
      <c r="CF452" s="95"/>
      <c r="CG452" s="95"/>
      <c r="CH452" s="95"/>
      <c r="CI452" s="95"/>
      <c r="CJ452" s="95"/>
      <c r="CK452" s="95"/>
      <c r="CL452" s="95"/>
      <c r="CM452" s="95"/>
      <c r="CN452" s="95"/>
      <c r="CO452" s="95"/>
      <c r="CP452" s="95"/>
      <c r="CQ452" s="95"/>
      <c r="EX452" s="88"/>
      <c r="EY452" s="88"/>
      <c r="FA452" s="88"/>
    </row>
    <row r="453" spans="2:157" x14ac:dyDescent="0.15">
      <c r="E453" s="1" t="s">
        <v>152</v>
      </c>
      <c r="F453" s="86">
        <v>2</v>
      </c>
      <c r="H453" s="88">
        <v>1</v>
      </c>
      <c r="O453" s="31"/>
      <c r="Q453" s="31">
        <v>-1.0199999809265137</v>
      </c>
      <c r="R453" s="40">
        <v>-6.190000057220459</v>
      </c>
      <c r="S453" s="31"/>
      <c r="T453" s="40"/>
      <c r="U453" s="31"/>
      <c r="V453" s="40"/>
      <c r="W453" s="31"/>
      <c r="X453" s="40"/>
      <c r="Y453" s="31"/>
      <c r="Z453" s="40"/>
      <c r="AA453" s="59">
        <v>-2.9700000286102295</v>
      </c>
      <c r="AB453" s="60">
        <v>-11.949999809265137</v>
      </c>
      <c r="AC453" s="59">
        <v>0.43999999761581421</v>
      </c>
      <c r="AD453" s="60">
        <v>11.119999885559082</v>
      </c>
      <c r="AE453" s="19" t="s">
        <v>88</v>
      </c>
      <c r="AF453" s="114"/>
      <c r="AG453" s="117"/>
      <c r="AH453" s="118"/>
      <c r="AI453" s="118"/>
      <c r="AJ453" s="118"/>
      <c r="AK453" s="113"/>
      <c r="AL453" s="118"/>
      <c r="AM453" s="118"/>
      <c r="AN453" s="117"/>
      <c r="AO453" s="118"/>
      <c r="AT453" s="118"/>
      <c r="AU453" s="118"/>
      <c r="AV453" s="118"/>
      <c r="AW453" s="118"/>
      <c r="AX453" s="118"/>
      <c r="AY453" s="117"/>
      <c r="AZ453" s="118"/>
      <c r="BI453" s="117"/>
      <c r="BJ453" s="118"/>
      <c r="BK453" s="118"/>
      <c r="BL453" s="118"/>
      <c r="BM453" s="118"/>
      <c r="BN453" s="118"/>
      <c r="BO453" s="118"/>
      <c r="BP453" s="119"/>
      <c r="BX453" s="117"/>
    </row>
    <row r="454" spans="2:157" x14ac:dyDescent="0.15">
      <c r="E454" s="1" t="s">
        <v>152</v>
      </c>
      <c r="F454" s="86">
        <v>3</v>
      </c>
      <c r="I454" s="88">
        <v>1</v>
      </c>
      <c r="O454" s="31"/>
      <c r="Q454" s="31">
        <v>-1.2699999809265137</v>
      </c>
      <c r="R454" s="40">
        <v>11.020000457763672</v>
      </c>
      <c r="S454" s="31"/>
      <c r="T454" s="40"/>
      <c r="U454" s="31"/>
      <c r="V454" s="40"/>
      <c r="W454" s="31"/>
      <c r="X454" s="40"/>
      <c r="Y454" s="31"/>
      <c r="Z454" s="40"/>
      <c r="AA454" s="59">
        <v>-0.43999999761581421</v>
      </c>
      <c r="AB454" s="60">
        <v>11.649999618530273</v>
      </c>
      <c r="AC454" s="59">
        <v>-0.49000000953674316</v>
      </c>
      <c r="AD454" s="60">
        <v>-12.039999961853027</v>
      </c>
      <c r="AE454" s="19" t="s">
        <v>88</v>
      </c>
      <c r="AF454" s="114"/>
      <c r="AG454" s="117"/>
      <c r="AH454" s="118"/>
      <c r="AI454" s="118"/>
      <c r="AJ454" s="118"/>
      <c r="AK454" s="113"/>
      <c r="AL454" s="118"/>
      <c r="AM454" s="118"/>
      <c r="AN454" s="117"/>
      <c r="AO454" s="118"/>
      <c r="AT454" s="118"/>
      <c r="AU454" s="118"/>
      <c r="AV454" s="118"/>
      <c r="AW454" s="118"/>
      <c r="AX454" s="118"/>
      <c r="AY454" s="117"/>
      <c r="AZ454" s="118"/>
      <c r="BI454" s="117"/>
      <c r="BJ454" s="118"/>
      <c r="BK454" s="118"/>
      <c r="BL454" s="118"/>
      <c r="BM454" s="118"/>
      <c r="BN454" s="118"/>
      <c r="BO454" s="118"/>
      <c r="BP454" s="119"/>
      <c r="BX454" s="117"/>
    </row>
    <row r="455" spans="2:157" x14ac:dyDescent="0.15">
      <c r="E455" s="1" t="s">
        <v>152</v>
      </c>
      <c r="F455" s="86">
        <v>4</v>
      </c>
      <c r="I455" s="88">
        <v>1</v>
      </c>
      <c r="O455" s="31"/>
      <c r="Q455" s="31">
        <v>-1.4099999666213989</v>
      </c>
      <c r="R455" s="40">
        <v>-8.5799999237060547</v>
      </c>
      <c r="S455" s="31"/>
      <c r="T455" s="40"/>
      <c r="U455" s="31"/>
      <c r="V455" s="40"/>
      <c r="W455" s="31"/>
      <c r="X455" s="40"/>
      <c r="Y455" s="31"/>
      <c r="Z455" s="40"/>
      <c r="AA455" s="59">
        <v>-0.34000000357627869</v>
      </c>
      <c r="AB455" s="60">
        <v>-12.140000343322754</v>
      </c>
      <c r="AC455" s="59">
        <v>-0.15000000596046448</v>
      </c>
      <c r="AD455" s="60">
        <v>12.970000267028809</v>
      </c>
      <c r="AE455" s="19" t="s">
        <v>95</v>
      </c>
      <c r="AF455" s="114"/>
      <c r="AG455" s="117"/>
      <c r="AH455" s="118"/>
      <c r="AI455" s="118"/>
      <c r="AJ455" s="118"/>
      <c r="AK455" s="113"/>
      <c r="AL455" s="118"/>
      <c r="AM455" s="118"/>
      <c r="AN455" s="117"/>
      <c r="AO455" s="118"/>
      <c r="AT455" s="118"/>
      <c r="AU455" s="118"/>
      <c r="AV455" s="118"/>
      <c r="AW455" s="118"/>
      <c r="AX455" s="118"/>
      <c r="AY455" s="117"/>
      <c r="AZ455" s="118"/>
      <c r="BI455" s="117"/>
      <c r="BJ455" s="118"/>
      <c r="BK455" s="118"/>
      <c r="BL455" s="118"/>
      <c r="BM455" s="118"/>
      <c r="BN455" s="118"/>
      <c r="BO455" s="118"/>
      <c r="BP455" s="119"/>
      <c r="BX455" s="117"/>
    </row>
    <row r="456" spans="2:157" x14ac:dyDescent="0.15">
      <c r="E456" s="1" t="s">
        <v>152</v>
      </c>
      <c r="F456" s="86">
        <v>5</v>
      </c>
      <c r="I456" s="88">
        <v>1</v>
      </c>
      <c r="J456" s="88">
        <v>1</v>
      </c>
      <c r="O456" s="31"/>
      <c r="Q456" s="31">
        <v>-2.0999999046325684</v>
      </c>
      <c r="R456" s="40">
        <v>6.7800002098083496</v>
      </c>
      <c r="S456" s="31"/>
      <c r="T456" s="40"/>
      <c r="U456" s="31"/>
      <c r="V456" s="40"/>
      <c r="W456" s="31"/>
      <c r="X456" s="40" t="s">
        <v>63</v>
      </c>
      <c r="Y456" s="31">
        <v>1</v>
      </c>
      <c r="Z456" s="40"/>
      <c r="AA456" s="59">
        <v>-1.4099999666213989</v>
      </c>
      <c r="AB456" s="60">
        <v>12.039999961853027</v>
      </c>
      <c r="AC456" s="59">
        <v>0.34000000357627869</v>
      </c>
      <c r="AD456" s="60">
        <v>-12.770000457763672</v>
      </c>
      <c r="AE456" s="19" t="s">
        <v>78</v>
      </c>
      <c r="AF456" s="114">
        <v>1</v>
      </c>
      <c r="AG456" s="117"/>
      <c r="AH456" s="118"/>
      <c r="AI456" s="118"/>
      <c r="AJ456" s="118"/>
      <c r="AK456" s="113"/>
      <c r="AL456" s="118"/>
      <c r="AM456" s="118"/>
      <c r="AN456" s="117"/>
      <c r="AO456" s="118"/>
      <c r="AT456" s="118"/>
      <c r="AU456" s="118"/>
      <c r="AV456" s="118"/>
      <c r="AW456" s="118"/>
      <c r="AX456" s="118"/>
      <c r="AY456" s="117"/>
      <c r="AZ456" s="118"/>
      <c r="BI456" s="117"/>
      <c r="BJ456" s="118"/>
      <c r="BK456" s="118"/>
      <c r="BL456" s="118"/>
      <c r="BM456" s="118"/>
      <c r="BN456" s="118"/>
      <c r="BO456" s="118"/>
      <c r="BP456" s="119"/>
      <c r="BX456" s="117"/>
    </row>
    <row r="457" spans="2:157" x14ac:dyDescent="0.15">
      <c r="E457" s="1" t="s">
        <v>152</v>
      </c>
      <c r="O457" s="31"/>
      <c r="Q457" s="31"/>
      <c r="R457" s="40"/>
      <c r="S457" s="31"/>
      <c r="T457" s="40"/>
      <c r="U457" s="31">
        <v>4.5300002098083496</v>
      </c>
      <c r="V457" s="40">
        <v>-7.119999885559082</v>
      </c>
      <c r="W457" s="31"/>
      <c r="X457" s="40"/>
      <c r="Y457" s="31"/>
      <c r="Z457" s="40"/>
      <c r="AG457" s="117"/>
      <c r="AH457" s="118"/>
      <c r="AI457" s="118"/>
      <c r="AJ457" s="118"/>
      <c r="AK457" s="113"/>
      <c r="AL457" s="118"/>
      <c r="AN457" s="117"/>
      <c r="AO457" s="118"/>
      <c r="AT457" s="118"/>
      <c r="AU457" s="118"/>
      <c r="AV457" s="118"/>
      <c r="AW457" s="118"/>
      <c r="AY457" s="117"/>
      <c r="AZ457" s="118"/>
      <c r="BI457" s="117"/>
      <c r="BJ457" s="118"/>
      <c r="BK457" s="118"/>
      <c r="BL457" s="118"/>
      <c r="BM457" s="118"/>
      <c r="BN457" s="118"/>
      <c r="BO457" s="118"/>
    </row>
    <row r="458" spans="2:157" s="89" customFormat="1" x14ac:dyDescent="0.15">
      <c r="B458" s="30"/>
      <c r="C458" s="16"/>
      <c r="D458" s="13" t="s">
        <v>32</v>
      </c>
      <c r="E458" s="16">
        <v>102</v>
      </c>
      <c r="F458" s="90">
        <v>1</v>
      </c>
      <c r="G458" s="16">
        <v>1</v>
      </c>
      <c r="K458" s="16"/>
      <c r="L458" s="89">
        <v>1</v>
      </c>
      <c r="M458" s="16">
        <v>1</v>
      </c>
      <c r="O458" s="20" t="s">
        <v>87</v>
      </c>
      <c r="P458" s="16"/>
      <c r="Q458" s="32"/>
      <c r="R458" s="90"/>
      <c r="S458" s="32"/>
      <c r="T458" s="90"/>
      <c r="U458" s="32"/>
      <c r="V458" s="90"/>
      <c r="W458" s="32"/>
      <c r="X458" s="90"/>
      <c r="Y458" s="32"/>
      <c r="Z458" s="90"/>
      <c r="AA458" s="57">
        <v>-1.2200000286102295</v>
      </c>
      <c r="AB458" s="58">
        <v>12.090000152587891</v>
      </c>
      <c r="AC458" s="57">
        <v>3.2200000286102295</v>
      </c>
      <c r="AD458" s="58">
        <v>-13.069999694824219</v>
      </c>
      <c r="AE458" s="16"/>
      <c r="AF458" s="112"/>
      <c r="AG458" s="117"/>
      <c r="AH458" s="118"/>
      <c r="AI458" s="118"/>
      <c r="AJ458" s="118"/>
      <c r="AK458" s="113"/>
      <c r="AL458" s="118"/>
      <c r="AM458" s="99"/>
      <c r="AN458" s="117"/>
      <c r="AO458" s="118"/>
      <c r="AP458" s="99"/>
      <c r="AQ458" s="99"/>
      <c r="AR458" s="99"/>
      <c r="AS458" s="99"/>
      <c r="AT458" s="118"/>
      <c r="AU458" s="118"/>
      <c r="AV458" s="118"/>
      <c r="AW458" s="118"/>
      <c r="AX458" s="99"/>
      <c r="AY458" s="117"/>
      <c r="AZ458" s="118"/>
      <c r="BA458" s="99"/>
      <c r="BB458" s="99"/>
      <c r="BC458" s="99"/>
      <c r="BD458" s="99"/>
      <c r="BE458" s="84"/>
      <c r="BF458" s="84"/>
      <c r="BI458" s="117"/>
      <c r="BJ458" s="118"/>
      <c r="BK458" s="118"/>
      <c r="BL458" s="118"/>
      <c r="BM458" s="118"/>
      <c r="BN458" s="118"/>
      <c r="BO458" s="118"/>
      <c r="BP458" s="121"/>
      <c r="BX458" s="94"/>
      <c r="CE458" s="95"/>
      <c r="CF458" s="95"/>
      <c r="CG458" s="95"/>
      <c r="CH458" s="95"/>
      <c r="CI458" s="95"/>
      <c r="CJ458" s="95"/>
      <c r="CK458" s="95"/>
      <c r="CL458" s="95"/>
      <c r="CM458" s="95"/>
      <c r="CN458" s="95"/>
      <c r="CO458" s="95"/>
      <c r="CP458" s="95"/>
      <c r="CQ458" s="95"/>
      <c r="EX458" s="88"/>
      <c r="EY458" s="88"/>
      <c r="FA458" s="88"/>
    </row>
    <row r="459" spans="2:157" x14ac:dyDescent="0.15">
      <c r="E459" s="1" t="s">
        <v>152</v>
      </c>
      <c r="F459" s="86">
        <v>2</v>
      </c>
      <c r="H459" s="88">
        <v>1</v>
      </c>
      <c r="O459" s="31"/>
      <c r="Q459" s="31">
        <v>0.5899999737739563</v>
      </c>
      <c r="R459" s="40">
        <v>-4.7300000190734863</v>
      </c>
      <c r="S459" s="31"/>
      <c r="T459" s="40"/>
      <c r="U459" s="31"/>
      <c r="V459" s="40"/>
      <c r="W459" s="31"/>
      <c r="X459" s="40"/>
      <c r="Y459" s="31"/>
      <c r="Z459" s="40"/>
      <c r="AA459" s="59">
        <v>1.4600000381469727</v>
      </c>
      <c r="AB459" s="60">
        <v>-13.069999694824219</v>
      </c>
      <c r="AC459" s="59">
        <v>-0.77999997138977051</v>
      </c>
      <c r="AD459" s="60">
        <v>8.6800003051757813</v>
      </c>
      <c r="AE459" s="19" t="s">
        <v>95</v>
      </c>
      <c r="AF459" s="138">
        <v>1</v>
      </c>
      <c r="AG459" s="117"/>
      <c r="AH459" s="118"/>
      <c r="AI459" s="118"/>
      <c r="AJ459" s="118"/>
      <c r="AK459" s="113"/>
      <c r="AL459" s="118"/>
      <c r="AM459" s="118"/>
      <c r="AN459" s="117"/>
      <c r="AO459" s="118"/>
      <c r="AT459" s="118"/>
      <c r="AU459" s="118"/>
      <c r="AV459" s="118"/>
      <c r="AW459" s="118"/>
      <c r="AX459" s="118"/>
      <c r="AY459" s="117"/>
      <c r="AZ459" s="118"/>
      <c r="BI459" s="117"/>
      <c r="BJ459" s="118"/>
      <c r="BK459" s="118"/>
      <c r="BL459" s="118"/>
      <c r="BM459" s="118"/>
      <c r="BN459" s="118"/>
      <c r="BO459" s="118"/>
      <c r="BP459" s="119"/>
      <c r="BX459" s="117"/>
    </row>
    <row r="460" spans="2:157" x14ac:dyDescent="0.15">
      <c r="E460" s="1" t="s">
        <v>152</v>
      </c>
      <c r="F460" s="86">
        <v>3</v>
      </c>
      <c r="I460" s="88">
        <v>1</v>
      </c>
      <c r="J460" s="88">
        <v>1</v>
      </c>
      <c r="O460" s="31"/>
      <c r="Q460" s="31">
        <v>-0.54000002145767212</v>
      </c>
      <c r="R460" s="40">
        <v>6.0500001907348633</v>
      </c>
      <c r="S460" s="31"/>
      <c r="T460" s="40"/>
      <c r="U460" s="31"/>
      <c r="V460" s="40"/>
      <c r="W460" s="31"/>
      <c r="X460" s="40" t="s">
        <v>90</v>
      </c>
      <c r="Y460" s="31"/>
      <c r="Z460" s="40">
        <v>1</v>
      </c>
      <c r="AA460" s="59">
        <v>-0.82999998331069946</v>
      </c>
      <c r="AB460" s="60">
        <v>5.8499999046325684</v>
      </c>
      <c r="AC460" s="59">
        <v>0.20000000298023224</v>
      </c>
      <c r="AD460" s="60">
        <v>-13.069999694824219</v>
      </c>
      <c r="AE460" s="19" t="s">
        <v>95</v>
      </c>
      <c r="AF460" s="114"/>
      <c r="AG460" s="117"/>
      <c r="AH460" s="118"/>
      <c r="AI460" s="118"/>
      <c r="AJ460" s="118"/>
      <c r="AK460" s="113"/>
      <c r="AL460" s="118"/>
      <c r="AM460" s="118"/>
      <c r="AN460" s="117"/>
      <c r="AO460" s="118"/>
      <c r="AT460" s="118"/>
      <c r="AU460" s="118"/>
      <c r="AV460" s="118"/>
      <c r="AW460" s="118"/>
      <c r="AX460" s="118"/>
      <c r="AY460" s="117"/>
      <c r="AZ460" s="118"/>
      <c r="BI460" s="117"/>
      <c r="BJ460" s="118"/>
      <c r="BK460" s="118"/>
      <c r="BL460" s="118"/>
      <c r="BM460" s="118"/>
      <c r="BN460" s="118"/>
      <c r="BO460" s="118"/>
      <c r="BP460" s="119"/>
      <c r="BX460" s="117"/>
    </row>
    <row r="461" spans="2:157" s="89" customFormat="1" x14ac:dyDescent="0.15">
      <c r="B461" s="30"/>
      <c r="C461" s="16"/>
      <c r="D461" s="13" t="s">
        <v>31</v>
      </c>
      <c r="E461" s="16">
        <v>103</v>
      </c>
      <c r="F461" s="90">
        <v>1</v>
      </c>
      <c r="G461" s="16">
        <v>1</v>
      </c>
      <c r="K461" s="16"/>
      <c r="L461" s="89">
        <v>1</v>
      </c>
      <c r="M461" s="16">
        <v>1</v>
      </c>
      <c r="O461" s="20" t="s">
        <v>91</v>
      </c>
      <c r="P461" s="16"/>
      <c r="Q461" s="32"/>
      <c r="R461" s="90"/>
      <c r="S461" s="32"/>
      <c r="T461" s="90"/>
      <c r="U461" s="32"/>
      <c r="V461" s="90"/>
      <c r="W461" s="32"/>
      <c r="X461" s="90"/>
      <c r="Y461" s="32"/>
      <c r="Z461" s="90"/>
      <c r="AA461" s="57">
        <v>0.93000000715255737</v>
      </c>
      <c r="AB461" s="58">
        <v>11.949999809265137</v>
      </c>
      <c r="AC461" s="57">
        <v>-3.6600000858306885</v>
      </c>
      <c r="AD461" s="58">
        <v>-13.159999847412109</v>
      </c>
      <c r="AE461" s="16"/>
      <c r="AF461" s="112"/>
      <c r="AG461" s="117"/>
      <c r="AH461" s="118"/>
      <c r="AI461" s="118"/>
      <c r="AJ461" s="118"/>
      <c r="AK461" s="113"/>
      <c r="AL461" s="118"/>
      <c r="AM461" s="99"/>
      <c r="AN461" s="117"/>
      <c r="AO461" s="118"/>
      <c r="AP461" s="99"/>
      <c r="AQ461" s="99"/>
      <c r="AR461" s="99"/>
      <c r="AS461" s="99"/>
      <c r="AT461" s="118"/>
      <c r="AU461" s="118"/>
      <c r="AV461" s="118"/>
      <c r="AW461" s="118"/>
      <c r="AX461" s="99"/>
      <c r="AY461" s="117"/>
      <c r="AZ461" s="118"/>
      <c r="BA461" s="99"/>
      <c r="BB461" s="99"/>
      <c r="BC461" s="99"/>
      <c r="BD461" s="99"/>
      <c r="BE461" s="84"/>
      <c r="BF461" s="84"/>
      <c r="BI461" s="117"/>
      <c r="BJ461" s="118"/>
      <c r="BK461" s="118"/>
      <c r="BL461" s="118"/>
      <c r="BM461" s="118"/>
      <c r="BN461" s="118"/>
      <c r="BO461" s="118"/>
      <c r="BP461" s="121"/>
      <c r="BX461" s="94"/>
      <c r="CE461" s="95"/>
      <c r="CF461" s="95"/>
      <c r="CG461" s="95"/>
      <c r="CH461" s="95"/>
      <c r="CI461" s="95"/>
      <c r="CJ461" s="95"/>
      <c r="CK461" s="95"/>
      <c r="CL461" s="95"/>
      <c r="CM461" s="95"/>
      <c r="CN461" s="95"/>
      <c r="CO461" s="95"/>
      <c r="CP461" s="95"/>
      <c r="CQ461" s="95"/>
      <c r="EX461" s="88"/>
      <c r="EY461" s="88"/>
      <c r="FA461" s="88"/>
    </row>
    <row r="462" spans="2:157" x14ac:dyDescent="0.15">
      <c r="E462" s="1" t="s">
        <v>152</v>
      </c>
      <c r="F462" s="86">
        <v>2</v>
      </c>
      <c r="H462" s="88">
        <v>1</v>
      </c>
      <c r="O462" s="31"/>
      <c r="Q462" s="31">
        <v>-1.0199999809265137</v>
      </c>
      <c r="R462" s="40">
        <v>-5.070000171661377</v>
      </c>
      <c r="S462" s="31"/>
      <c r="T462" s="40"/>
      <c r="U462" s="31"/>
      <c r="V462" s="40"/>
      <c r="W462" s="31"/>
      <c r="X462" s="40"/>
      <c r="Y462" s="31"/>
      <c r="Z462" s="40"/>
      <c r="AA462" s="59">
        <v>-3.0699999332427979</v>
      </c>
      <c r="AB462" s="60">
        <v>-12.970000267028809</v>
      </c>
      <c r="AC462" s="59">
        <v>0.20000000298023224</v>
      </c>
      <c r="AD462" s="60">
        <v>11.069999694824219</v>
      </c>
      <c r="AE462" s="19" t="s">
        <v>78</v>
      </c>
      <c r="AF462" s="114"/>
      <c r="AG462" s="117"/>
      <c r="AH462" s="118"/>
      <c r="AI462" s="118"/>
      <c r="AJ462" s="118"/>
      <c r="AK462" s="113"/>
      <c r="AL462" s="118"/>
      <c r="AM462" s="118"/>
      <c r="AN462" s="117"/>
      <c r="AO462" s="118"/>
      <c r="AT462" s="118"/>
      <c r="AU462" s="118"/>
      <c r="AV462" s="118"/>
      <c r="AW462" s="118"/>
      <c r="AX462" s="118"/>
      <c r="AY462" s="117"/>
      <c r="AZ462" s="118"/>
      <c r="BI462" s="117"/>
      <c r="BJ462" s="118"/>
      <c r="BK462" s="118"/>
      <c r="BL462" s="118"/>
      <c r="BM462" s="118"/>
      <c r="BN462" s="118"/>
      <c r="BO462" s="118"/>
      <c r="BP462" s="119"/>
      <c r="BX462" s="117"/>
    </row>
    <row r="463" spans="2:157" x14ac:dyDescent="0.15">
      <c r="E463" s="1" t="s">
        <v>152</v>
      </c>
      <c r="F463" s="86">
        <v>3</v>
      </c>
      <c r="I463" s="88">
        <v>1</v>
      </c>
      <c r="O463" s="31"/>
      <c r="Q463" s="31">
        <v>3.9000000953674316</v>
      </c>
      <c r="R463" s="40">
        <v>6.190000057220459</v>
      </c>
      <c r="S463" s="31"/>
      <c r="T463" s="40"/>
      <c r="U463" s="31"/>
      <c r="V463" s="40"/>
      <c r="W463" s="31"/>
      <c r="X463" s="40"/>
      <c r="Y463" s="31"/>
      <c r="Z463" s="40"/>
      <c r="AA463" s="59">
        <v>4.7800002098083496</v>
      </c>
      <c r="AB463" s="60">
        <v>11.899999618530273</v>
      </c>
      <c r="AC463" s="59">
        <v>-0.49000000953674316</v>
      </c>
      <c r="AD463" s="60">
        <v>-12.770000457763672</v>
      </c>
      <c r="AE463" s="19" t="s">
        <v>81</v>
      </c>
      <c r="AF463" s="114"/>
      <c r="AG463" s="117"/>
      <c r="AH463" s="118"/>
      <c r="AI463" s="118"/>
      <c r="AJ463" s="118"/>
      <c r="AK463" s="113"/>
      <c r="AL463" s="118"/>
      <c r="AM463" s="118"/>
      <c r="AN463" s="117"/>
      <c r="AO463" s="118"/>
      <c r="AT463" s="118"/>
      <c r="AU463" s="118"/>
      <c r="AV463" s="118"/>
      <c r="AW463" s="118"/>
      <c r="AX463" s="118"/>
      <c r="AY463" s="117"/>
      <c r="AZ463" s="118"/>
      <c r="BI463" s="117"/>
      <c r="BJ463" s="118"/>
      <c r="BK463" s="118"/>
      <c r="BL463" s="118"/>
      <c r="BM463" s="118"/>
      <c r="BN463" s="118"/>
      <c r="BO463" s="118"/>
      <c r="BP463" s="119"/>
      <c r="BX463" s="117"/>
    </row>
    <row r="464" spans="2:157" x14ac:dyDescent="0.15">
      <c r="E464" s="1" t="s">
        <v>152</v>
      </c>
      <c r="F464" s="86">
        <v>4</v>
      </c>
      <c r="I464" s="88">
        <v>1</v>
      </c>
      <c r="J464" s="88">
        <v>1</v>
      </c>
      <c r="O464" s="31"/>
      <c r="Q464" s="31">
        <v>-1.4600000381469727</v>
      </c>
      <c r="R464" s="40">
        <v>-6.869999885559082</v>
      </c>
      <c r="S464" s="31"/>
      <c r="T464" s="40"/>
      <c r="U464" s="31"/>
      <c r="V464" s="40"/>
      <c r="W464" s="31" t="s">
        <v>60</v>
      </c>
      <c r="X464" s="40"/>
      <c r="Y464" s="31"/>
      <c r="Z464" s="40">
        <v>1</v>
      </c>
      <c r="AA464" s="59">
        <v>-3.3599998950958252</v>
      </c>
      <c r="AB464" s="60">
        <v>-12.140000343322754</v>
      </c>
      <c r="AC464" s="59">
        <v>4.3899998664855957</v>
      </c>
      <c r="AD464" s="60">
        <v>12.680000305175781</v>
      </c>
      <c r="AE464" s="19" t="s">
        <v>95</v>
      </c>
      <c r="AF464" s="114">
        <v>1</v>
      </c>
      <c r="AG464" s="117"/>
      <c r="AH464" s="118"/>
      <c r="AI464" s="118"/>
      <c r="AJ464" s="118"/>
      <c r="AK464" s="113"/>
      <c r="AL464" s="118"/>
      <c r="AM464" s="118"/>
      <c r="AN464" s="117"/>
      <c r="AO464" s="118"/>
      <c r="AT464" s="118"/>
      <c r="AU464" s="118"/>
      <c r="AV464" s="118"/>
      <c r="AW464" s="118"/>
      <c r="AX464" s="118"/>
      <c r="AY464" s="117"/>
      <c r="AZ464" s="118"/>
      <c r="BI464" s="117"/>
      <c r="BJ464" s="118"/>
      <c r="BK464" s="118"/>
      <c r="BL464" s="118"/>
      <c r="BM464" s="118"/>
      <c r="BN464" s="118"/>
      <c r="BO464" s="118"/>
      <c r="BP464" s="119"/>
      <c r="BX464" s="117"/>
    </row>
    <row r="465" spans="1:157" x14ac:dyDescent="0.15">
      <c r="E465" s="1" t="s">
        <v>152</v>
      </c>
      <c r="O465" s="31"/>
      <c r="Q465" s="31"/>
      <c r="R465" s="40"/>
      <c r="S465" s="31"/>
      <c r="T465" s="40"/>
      <c r="U465" s="31">
        <v>-1.3200000524520874</v>
      </c>
      <c r="V465" s="40">
        <v>13.069999694824219</v>
      </c>
      <c r="W465" s="31"/>
      <c r="X465" s="40"/>
      <c r="Y465" s="31"/>
      <c r="Z465" s="40"/>
      <c r="AG465" s="117"/>
      <c r="AH465" s="118"/>
      <c r="AI465" s="118"/>
      <c r="AJ465" s="118"/>
      <c r="AK465" s="113"/>
      <c r="AL465" s="118"/>
      <c r="AN465" s="117"/>
      <c r="AO465" s="118"/>
      <c r="AT465" s="118"/>
      <c r="AU465" s="118"/>
      <c r="AV465" s="118"/>
      <c r="AW465" s="118"/>
      <c r="AY465" s="117"/>
      <c r="AZ465" s="118"/>
      <c r="BI465" s="117"/>
      <c r="BJ465" s="118"/>
      <c r="BK465" s="118"/>
      <c r="BL465" s="118"/>
      <c r="BM465" s="118"/>
      <c r="BN465" s="118"/>
      <c r="BO465" s="118"/>
    </row>
    <row r="466" spans="1:157" s="89" customFormat="1" x14ac:dyDescent="0.15">
      <c r="B466" s="30"/>
      <c r="C466" s="16"/>
      <c r="D466" s="13" t="s">
        <v>38</v>
      </c>
      <c r="E466" s="16">
        <v>104</v>
      </c>
      <c r="F466" s="90">
        <v>1</v>
      </c>
      <c r="G466" s="16">
        <v>1</v>
      </c>
      <c r="K466" s="16"/>
      <c r="L466" s="89">
        <v>1</v>
      </c>
      <c r="M466" s="16">
        <v>1</v>
      </c>
      <c r="O466" s="20" t="s">
        <v>87</v>
      </c>
      <c r="P466" s="16"/>
      <c r="Q466" s="32"/>
      <c r="R466" s="90"/>
      <c r="S466" s="32"/>
      <c r="T466" s="90"/>
      <c r="U466" s="32"/>
      <c r="V466" s="90"/>
      <c r="W466" s="32"/>
      <c r="X466" s="90"/>
      <c r="Y466" s="32"/>
      <c r="Z466" s="90"/>
      <c r="AA466" s="57">
        <v>-1.1699999570846558</v>
      </c>
      <c r="AB466" s="58">
        <v>12.039999961853027</v>
      </c>
      <c r="AC466" s="57">
        <v>3.0699999332427979</v>
      </c>
      <c r="AD466" s="58">
        <v>-13.020000457763672</v>
      </c>
      <c r="AE466" s="16"/>
      <c r="AF466" s="112"/>
      <c r="AG466" s="117"/>
      <c r="AH466" s="118"/>
      <c r="AI466" s="118"/>
      <c r="AJ466" s="118"/>
      <c r="AK466" s="113"/>
      <c r="AL466" s="118"/>
      <c r="AM466" s="99"/>
      <c r="AN466" s="117"/>
      <c r="AO466" s="118"/>
      <c r="AP466" s="99"/>
      <c r="AQ466" s="99"/>
      <c r="AR466" s="99"/>
      <c r="AS466" s="99"/>
      <c r="AT466" s="118"/>
      <c r="AU466" s="118"/>
      <c r="AV466" s="118"/>
      <c r="AW466" s="118"/>
      <c r="AX466" s="99"/>
      <c r="AY466" s="117"/>
      <c r="AZ466" s="118"/>
      <c r="BA466" s="99"/>
      <c r="BB466" s="99"/>
      <c r="BC466" s="99"/>
      <c r="BD466" s="99"/>
      <c r="BE466" s="84"/>
      <c r="BF466" s="84"/>
      <c r="BI466" s="117"/>
      <c r="BJ466" s="118"/>
      <c r="BK466" s="118"/>
      <c r="BL466" s="118"/>
      <c r="BM466" s="118"/>
      <c r="BN466" s="118"/>
      <c r="BO466" s="118"/>
      <c r="BP466" s="121"/>
      <c r="BX466" s="94"/>
      <c r="CE466" s="95"/>
      <c r="CF466" s="95"/>
      <c r="CG466" s="95"/>
      <c r="CH466" s="95"/>
      <c r="CI466" s="95"/>
      <c r="CJ466" s="95"/>
      <c r="CK466" s="95"/>
      <c r="CL466" s="95"/>
      <c r="CM466" s="95"/>
      <c r="CN466" s="95"/>
      <c r="CO466" s="95"/>
      <c r="CP466" s="95"/>
      <c r="CQ466" s="95"/>
      <c r="EX466" s="88"/>
      <c r="EY466" s="88"/>
      <c r="FA466" s="88"/>
    </row>
    <row r="467" spans="1:157" x14ac:dyDescent="0.15">
      <c r="E467" s="1" t="s">
        <v>152</v>
      </c>
      <c r="F467" s="86">
        <v>2</v>
      </c>
      <c r="H467" s="88">
        <v>1</v>
      </c>
      <c r="O467" s="31"/>
      <c r="Q467" s="31">
        <v>0.77999997138977051</v>
      </c>
      <c r="R467" s="40">
        <v>-5.5100002288818359</v>
      </c>
      <c r="S467" s="31"/>
      <c r="T467" s="40"/>
      <c r="U467" s="31"/>
      <c r="V467" s="40"/>
      <c r="W467" s="31"/>
      <c r="X467" s="40"/>
      <c r="Y467" s="31"/>
      <c r="Z467" s="40"/>
      <c r="AA467" s="59">
        <v>1.7599999904632568</v>
      </c>
      <c r="AB467" s="60">
        <v>-13.119999885559082</v>
      </c>
      <c r="AC467" s="59">
        <v>-1.1200000047683716</v>
      </c>
      <c r="AD467" s="60">
        <v>10.869999885559082</v>
      </c>
      <c r="AE467" s="19" t="s">
        <v>81</v>
      </c>
      <c r="AF467" s="114"/>
      <c r="AG467" s="117"/>
      <c r="AH467" s="118"/>
      <c r="AI467" s="118"/>
      <c r="AJ467" s="118"/>
      <c r="AK467" s="113"/>
      <c r="AL467" s="118"/>
      <c r="AM467" s="118"/>
      <c r="AN467" s="137"/>
      <c r="AO467" s="136"/>
      <c r="AT467" s="118"/>
      <c r="AU467" s="118"/>
      <c r="AV467" s="118"/>
      <c r="AW467" s="118"/>
      <c r="AX467" s="118"/>
      <c r="AY467" s="117"/>
      <c r="AZ467" s="118"/>
      <c r="BI467" s="117"/>
      <c r="BJ467" s="118"/>
      <c r="BK467" s="118"/>
      <c r="BL467" s="118"/>
      <c r="BM467" s="118"/>
      <c r="BN467" s="118"/>
      <c r="BO467" s="118"/>
      <c r="BP467" s="119"/>
      <c r="BX467" s="117"/>
    </row>
    <row r="468" spans="1:157" x14ac:dyDescent="0.15">
      <c r="E468" s="1" t="s">
        <v>152</v>
      </c>
      <c r="F468" s="86">
        <v>3</v>
      </c>
      <c r="I468" s="88">
        <v>1</v>
      </c>
      <c r="O468" s="31"/>
      <c r="Q468" s="31">
        <v>3.3199999332427979</v>
      </c>
      <c r="R468" s="40">
        <v>6.4800000190734863</v>
      </c>
      <c r="S468" s="31"/>
      <c r="T468" s="40"/>
      <c r="U468" s="31"/>
      <c r="V468" s="40"/>
      <c r="W468" s="31"/>
      <c r="X468" s="40"/>
      <c r="Y468" s="31"/>
      <c r="Z468" s="40"/>
      <c r="AA468" s="59">
        <v>3.559999942779541</v>
      </c>
      <c r="AB468" s="60">
        <v>11.949999809265137</v>
      </c>
      <c r="AC468" s="59">
        <v>-0.87999999523162842</v>
      </c>
      <c r="AD468" s="60">
        <v>-12.090000152587891</v>
      </c>
      <c r="AE468" s="19" t="s">
        <v>115</v>
      </c>
      <c r="AF468" s="114"/>
      <c r="AG468" s="117"/>
      <c r="AH468" s="118"/>
      <c r="AI468" s="118"/>
      <c r="AJ468" s="118"/>
      <c r="AK468" s="113"/>
      <c r="AL468" s="118"/>
      <c r="AM468" s="118"/>
      <c r="AN468" s="117"/>
      <c r="AO468" s="118"/>
      <c r="AT468" s="118"/>
      <c r="AU468" s="118"/>
      <c r="AV468" s="118"/>
      <c r="AW468" s="118"/>
      <c r="AX468" s="118"/>
      <c r="AY468" s="117"/>
      <c r="AZ468" s="118"/>
      <c r="BI468" s="117"/>
      <c r="BJ468" s="118"/>
      <c r="BK468" s="118"/>
      <c r="BL468" s="118"/>
      <c r="BM468" s="118"/>
      <c r="BN468" s="118"/>
      <c r="BO468" s="118"/>
      <c r="BP468" s="119"/>
      <c r="BX468" s="117"/>
    </row>
    <row r="469" spans="1:157" x14ac:dyDescent="0.15">
      <c r="E469" s="1" t="s">
        <v>152</v>
      </c>
      <c r="F469" s="86">
        <v>4</v>
      </c>
      <c r="I469" s="88">
        <v>1</v>
      </c>
      <c r="J469" s="88">
        <v>1</v>
      </c>
      <c r="O469" s="31"/>
      <c r="Q469" s="31">
        <v>1.4099999666213989</v>
      </c>
      <c r="R469" s="40">
        <v>-10.869999885559082</v>
      </c>
      <c r="S469" s="31"/>
      <c r="T469" s="40"/>
      <c r="U469" s="31"/>
      <c r="V469" s="40"/>
      <c r="W469" s="31" t="s">
        <v>85</v>
      </c>
      <c r="X469" s="40"/>
      <c r="Y469" s="31">
        <v>1</v>
      </c>
      <c r="Z469" s="40"/>
      <c r="AA469" s="59">
        <v>2.3900001049041748</v>
      </c>
      <c r="AB469" s="60">
        <v>-12.039999961853027</v>
      </c>
      <c r="AC469" s="59">
        <v>0.38999998569488525</v>
      </c>
      <c r="AD469" s="60">
        <v>14.039999961853027</v>
      </c>
      <c r="AE469" s="19" t="s">
        <v>80</v>
      </c>
      <c r="AF469" s="114"/>
      <c r="AG469" s="117"/>
      <c r="AH469" s="118"/>
      <c r="AI469" s="118"/>
      <c r="AJ469" s="118"/>
      <c r="AK469" s="113"/>
      <c r="AL469" s="118"/>
      <c r="AM469" s="118"/>
      <c r="AN469" s="117"/>
      <c r="AO469" s="118"/>
      <c r="AT469" s="118"/>
      <c r="AU469" s="118"/>
      <c r="AV469" s="118"/>
      <c r="AW469" s="118"/>
      <c r="AX469" s="118"/>
      <c r="AY469" s="117"/>
      <c r="AZ469" s="118"/>
      <c r="BI469" s="117"/>
      <c r="BJ469" s="118"/>
      <c r="BK469" s="118"/>
      <c r="BO469" s="118"/>
      <c r="BP469" s="119"/>
      <c r="BX469" s="117"/>
    </row>
    <row r="470" spans="1:157" x14ac:dyDescent="0.15">
      <c r="E470" s="1" t="s">
        <v>152</v>
      </c>
      <c r="O470" s="31"/>
      <c r="Q470" s="31"/>
      <c r="R470" s="40"/>
      <c r="S470" s="31">
        <v>3.1700000762939453</v>
      </c>
      <c r="T470" s="40">
        <v>6.440000057220459</v>
      </c>
      <c r="U470" s="31"/>
      <c r="V470" s="40"/>
      <c r="W470" s="31"/>
      <c r="X470" s="40"/>
      <c r="Y470" s="31"/>
      <c r="Z470" s="40"/>
      <c r="AF470" s="140">
        <v>1</v>
      </c>
      <c r="AG470" s="117"/>
      <c r="AH470" s="118"/>
      <c r="AI470" s="118"/>
      <c r="AJ470" s="118"/>
      <c r="AK470" s="113"/>
      <c r="AL470" s="118"/>
      <c r="AN470" s="117"/>
      <c r="AO470" s="118"/>
      <c r="AT470" s="118"/>
      <c r="AU470" s="118"/>
      <c r="AV470" s="118"/>
      <c r="AW470" s="118"/>
      <c r="AY470" s="117"/>
      <c r="AZ470" s="118"/>
      <c r="BI470" s="117"/>
      <c r="BJ470" s="118"/>
      <c r="BK470" s="118"/>
      <c r="BL470" s="118"/>
      <c r="BM470" s="118"/>
      <c r="BN470" s="118"/>
      <c r="BO470" s="118"/>
    </row>
    <row r="471" spans="1:157" s="89" customFormat="1" x14ac:dyDescent="0.15">
      <c r="B471" s="30"/>
      <c r="C471" s="16"/>
      <c r="D471" s="13" t="s">
        <v>31</v>
      </c>
      <c r="E471" s="16">
        <v>105</v>
      </c>
      <c r="F471" s="90">
        <v>1</v>
      </c>
      <c r="G471" s="16">
        <v>1</v>
      </c>
      <c r="K471" s="16"/>
      <c r="L471" s="89">
        <v>1</v>
      </c>
      <c r="M471" s="16">
        <v>1</v>
      </c>
      <c r="O471" s="20" t="s">
        <v>87</v>
      </c>
      <c r="P471" s="16"/>
      <c r="Q471" s="32"/>
      <c r="R471" s="90"/>
      <c r="S471" s="32"/>
      <c r="T471" s="90"/>
      <c r="U471" s="32"/>
      <c r="V471" s="90"/>
      <c r="W471" s="32"/>
      <c r="X471" s="90"/>
      <c r="Y471" s="32"/>
      <c r="Z471" s="90"/>
      <c r="AA471" s="57">
        <v>0.73000001907348633</v>
      </c>
      <c r="AB471" s="58">
        <v>11.989999771118164</v>
      </c>
      <c r="AC471" s="57">
        <v>-3.4600000381469727</v>
      </c>
      <c r="AD471" s="58">
        <v>-13.159999847412109</v>
      </c>
      <c r="AE471" s="16"/>
      <c r="AF471" s="114">
        <v>1</v>
      </c>
      <c r="AG471" s="117"/>
      <c r="AH471" s="118"/>
      <c r="AI471" s="118"/>
      <c r="AJ471" s="118"/>
      <c r="AK471" s="113"/>
      <c r="AL471" s="118"/>
      <c r="AM471" s="99"/>
      <c r="AN471" s="117"/>
      <c r="AO471" s="118"/>
      <c r="AP471" s="99"/>
      <c r="AQ471" s="99"/>
      <c r="AR471" s="99"/>
      <c r="AS471" s="99"/>
      <c r="AT471" s="118"/>
      <c r="AU471" s="118"/>
      <c r="AV471" s="118"/>
      <c r="AW471" s="118"/>
      <c r="AX471" s="99"/>
      <c r="AY471" s="117"/>
      <c r="AZ471" s="118"/>
      <c r="BA471" s="99"/>
      <c r="BB471" s="99"/>
      <c r="BC471" s="99"/>
      <c r="BD471" s="99"/>
      <c r="BE471" s="84"/>
      <c r="BF471" s="84"/>
      <c r="BI471" s="117"/>
      <c r="BJ471" s="118"/>
      <c r="BK471" s="118"/>
      <c r="BL471" s="118"/>
      <c r="BM471" s="118"/>
      <c r="BN471" s="118"/>
      <c r="BO471" s="118"/>
      <c r="BP471" s="121"/>
      <c r="BX471" s="94"/>
      <c r="CE471" s="95"/>
      <c r="CF471" s="95"/>
      <c r="CG471" s="95"/>
      <c r="CH471" s="95"/>
      <c r="CI471" s="95"/>
      <c r="CJ471" s="95"/>
      <c r="CK471" s="95"/>
      <c r="CL471" s="95"/>
      <c r="CM471" s="95"/>
      <c r="CN471" s="95"/>
      <c r="CO471" s="95"/>
      <c r="CP471" s="95"/>
      <c r="CQ471" s="95"/>
      <c r="EX471" s="88"/>
      <c r="EY471" s="88"/>
      <c r="FA471" s="88"/>
    </row>
    <row r="472" spans="1:157" x14ac:dyDescent="0.15">
      <c r="E472" s="1" t="s">
        <v>152</v>
      </c>
      <c r="F472" s="86">
        <v>2</v>
      </c>
      <c r="H472" s="88">
        <v>1</v>
      </c>
      <c r="J472" s="88">
        <v>1</v>
      </c>
      <c r="O472" s="31"/>
      <c r="Q472" s="31">
        <v>-0.38999998569488525</v>
      </c>
      <c r="R472" s="40">
        <v>-5.0199999809265137</v>
      </c>
      <c r="S472" s="31"/>
      <c r="T472" s="40"/>
      <c r="U472" s="31"/>
      <c r="V472" s="40"/>
      <c r="W472" s="31"/>
      <c r="X472" s="40" t="s">
        <v>62</v>
      </c>
      <c r="Y472" s="31"/>
      <c r="Z472" s="40">
        <v>1</v>
      </c>
      <c r="AA472" s="59">
        <v>-2.2400000095367432</v>
      </c>
      <c r="AB472" s="60">
        <v>-13.310000419616699</v>
      </c>
      <c r="AC472" s="59">
        <v>0.15000000596046448</v>
      </c>
      <c r="AD472" s="60">
        <v>10.770000457763672</v>
      </c>
      <c r="AE472" s="19" t="s">
        <v>88</v>
      </c>
      <c r="AF472" s="114"/>
      <c r="AG472" s="117"/>
      <c r="AH472" s="118"/>
      <c r="AI472" s="118"/>
      <c r="AJ472" s="118"/>
      <c r="AK472" s="113"/>
      <c r="AL472" s="118"/>
      <c r="AM472" s="118"/>
      <c r="AN472" s="117"/>
      <c r="AO472" s="118"/>
      <c r="AT472" s="118"/>
      <c r="AU472" s="118"/>
      <c r="AV472" s="118"/>
      <c r="AW472" s="118"/>
      <c r="AX472" s="118"/>
      <c r="AY472" s="117"/>
      <c r="AZ472" s="118"/>
      <c r="BI472" s="142"/>
      <c r="BJ472" s="148"/>
      <c r="BK472" s="148"/>
      <c r="BL472" s="148"/>
      <c r="BM472" s="148"/>
      <c r="BN472" s="148"/>
      <c r="BO472" s="148"/>
      <c r="BP472" s="119"/>
      <c r="BX472" s="117"/>
    </row>
    <row r="473" spans="1:157" s="89" customFormat="1" x14ac:dyDescent="0.15">
      <c r="B473" s="30"/>
      <c r="C473" s="16"/>
      <c r="D473" s="12" t="s">
        <v>38</v>
      </c>
      <c r="E473" s="88">
        <v>106</v>
      </c>
      <c r="F473" s="89">
        <v>1</v>
      </c>
      <c r="G473" s="88">
        <v>1</v>
      </c>
      <c r="K473" s="16"/>
      <c r="L473" s="88">
        <v>1</v>
      </c>
      <c r="M473" s="16">
        <v>1</v>
      </c>
      <c r="O473" s="20" t="s">
        <v>85</v>
      </c>
      <c r="P473" s="16"/>
      <c r="Q473" s="32"/>
      <c r="R473" s="90"/>
      <c r="S473" s="32"/>
      <c r="T473" s="90"/>
      <c r="U473" s="32"/>
      <c r="V473" s="90"/>
      <c r="W473" s="32"/>
      <c r="X473" s="90"/>
      <c r="Y473" s="32"/>
      <c r="Z473" s="90"/>
      <c r="AA473" s="57">
        <v>-1.0700000524520874</v>
      </c>
      <c r="AB473" s="58">
        <v>11.989999771118164</v>
      </c>
      <c r="AC473" s="57">
        <v>3.0699999332427979</v>
      </c>
      <c r="AD473" s="58">
        <v>-12.970000267028809</v>
      </c>
      <c r="AE473" s="16"/>
      <c r="AF473" s="139">
        <v>1</v>
      </c>
      <c r="AG473" s="117"/>
      <c r="AH473" s="118"/>
      <c r="AI473" s="118"/>
      <c r="AJ473" s="118"/>
      <c r="AK473" s="113"/>
      <c r="AL473" s="118"/>
      <c r="AM473" s="99"/>
      <c r="AN473" s="117"/>
      <c r="AO473" s="118"/>
      <c r="AP473" s="99"/>
      <c r="AQ473" s="99"/>
      <c r="AR473" s="99"/>
      <c r="AS473" s="99"/>
      <c r="AT473" s="118"/>
      <c r="AU473" s="118"/>
      <c r="AV473" s="118"/>
      <c r="AW473" s="118"/>
      <c r="AX473" s="99"/>
      <c r="AY473" s="117"/>
      <c r="AZ473" s="118"/>
      <c r="BA473" s="99"/>
      <c r="BB473" s="99"/>
      <c r="BC473" s="99"/>
      <c r="BD473" s="99"/>
      <c r="BE473" s="84"/>
      <c r="BF473" s="84"/>
      <c r="BI473" s="117"/>
      <c r="BJ473" s="118"/>
      <c r="BK473" s="118"/>
      <c r="BL473" s="118"/>
      <c r="BM473" s="118"/>
      <c r="BN473" s="118"/>
      <c r="BO473" s="118"/>
      <c r="BP473" s="121"/>
      <c r="BX473" s="94"/>
      <c r="CE473" s="95"/>
      <c r="CF473" s="95"/>
      <c r="CG473" s="95"/>
      <c r="CH473" s="95"/>
      <c r="CI473" s="95"/>
      <c r="CJ473" s="95"/>
      <c r="CK473" s="95"/>
      <c r="CL473" s="95"/>
      <c r="CM473" s="95"/>
      <c r="CN473" s="95"/>
      <c r="CO473" s="95"/>
      <c r="CP473" s="95"/>
      <c r="CQ473" s="95"/>
      <c r="EX473" s="88"/>
      <c r="EY473" s="88"/>
      <c r="FA473" s="88"/>
    </row>
    <row r="474" spans="1:157" x14ac:dyDescent="0.15">
      <c r="B474" s="88"/>
      <c r="C474" s="88"/>
      <c r="E474" s="88" t="s">
        <v>152</v>
      </c>
      <c r="F474" s="86">
        <v>2</v>
      </c>
      <c r="G474" s="88"/>
      <c r="H474" s="88">
        <v>1</v>
      </c>
      <c r="K474" s="88"/>
      <c r="M474" s="88"/>
      <c r="O474" s="40"/>
      <c r="P474" s="88"/>
      <c r="Q474" s="31">
        <v>3.4600000381469727</v>
      </c>
      <c r="R474" s="40">
        <v>-6.190000057220459</v>
      </c>
      <c r="S474" s="31"/>
      <c r="T474" s="40"/>
      <c r="U474" s="40"/>
      <c r="V474" s="40"/>
      <c r="W474" s="31"/>
      <c r="X474" s="40"/>
      <c r="Y474" s="31"/>
      <c r="Z474" s="40"/>
      <c r="AA474" s="60">
        <v>3.9000000953674316</v>
      </c>
      <c r="AB474" s="60">
        <v>-12.630000114440918</v>
      </c>
      <c r="AC474" s="60">
        <v>-0.87999999523162842</v>
      </c>
      <c r="AD474" s="60">
        <v>10.729999542236328</v>
      </c>
      <c r="AE474" s="41" t="s">
        <v>106</v>
      </c>
      <c r="AF474" s="114"/>
      <c r="AG474" s="117"/>
      <c r="AH474" s="118"/>
      <c r="AI474" s="118"/>
      <c r="AJ474" s="118"/>
      <c r="AK474" s="113"/>
      <c r="AL474" s="118"/>
      <c r="AM474" s="118"/>
      <c r="AN474" s="117"/>
      <c r="AO474" s="118"/>
      <c r="AT474" s="118"/>
      <c r="AU474" s="118"/>
      <c r="AV474" s="118"/>
      <c r="AW474" s="118"/>
      <c r="AX474" s="118"/>
      <c r="AY474" s="117"/>
      <c r="AZ474" s="118"/>
      <c r="BI474" s="117"/>
      <c r="BJ474" s="118"/>
      <c r="BK474" s="118"/>
      <c r="BL474" s="118"/>
      <c r="BM474" s="118"/>
      <c r="BN474" s="118"/>
      <c r="BO474" s="118"/>
      <c r="BP474" s="119"/>
      <c r="BX474" s="117"/>
    </row>
    <row r="475" spans="1:157" x14ac:dyDescent="0.15">
      <c r="E475" s="1" t="s">
        <v>152</v>
      </c>
      <c r="F475" s="89">
        <v>3</v>
      </c>
      <c r="I475" s="88">
        <v>1</v>
      </c>
      <c r="J475" s="88">
        <v>1</v>
      </c>
      <c r="O475" s="31"/>
      <c r="Q475" s="31">
        <v>2.2899999618530273</v>
      </c>
      <c r="R475" s="40">
        <v>7.070000171661377</v>
      </c>
      <c r="S475" s="31"/>
      <c r="T475" s="40"/>
      <c r="U475" s="31"/>
      <c r="V475" s="40"/>
      <c r="W475" s="31"/>
      <c r="X475" s="40"/>
      <c r="Y475" s="31"/>
      <c r="Z475" s="40"/>
      <c r="AA475" s="59">
        <v>0.73000001907348633</v>
      </c>
      <c r="AB475" s="60">
        <v>9.2100000381469727</v>
      </c>
      <c r="AC475" s="59">
        <v>0.15000000596046448</v>
      </c>
      <c r="AD475" s="60">
        <v>-13.75</v>
      </c>
      <c r="AE475" s="19" t="s">
        <v>82</v>
      </c>
      <c r="AF475" s="114"/>
      <c r="AG475" s="117"/>
      <c r="AH475" s="118"/>
      <c r="AI475" s="118"/>
      <c r="AJ475" s="118"/>
      <c r="AK475" s="113"/>
      <c r="AL475" s="118"/>
      <c r="AM475" s="118"/>
      <c r="AN475" s="117"/>
      <c r="AO475" s="118"/>
      <c r="AT475" s="118"/>
      <c r="AU475" s="118"/>
      <c r="AV475" s="118"/>
      <c r="AW475" s="118"/>
      <c r="AX475" s="118"/>
      <c r="AY475" s="117"/>
      <c r="AZ475" s="118"/>
      <c r="BI475" s="117"/>
      <c r="BJ475" s="118"/>
      <c r="BK475" s="118"/>
      <c r="BO475" s="118"/>
      <c r="BP475" s="119"/>
      <c r="BX475" s="117"/>
    </row>
    <row r="476" spans="1:157" x14ac:dyDescent="0.15">
      <c r="B476" s="26"/>
      <c r="C476" s="22"/>
      <c r="D476" s="12"/>
      <c r="E476" s="1" t="s">
        <v>152</v>
      </c>
      <c r="O476" s="31"/>
      <c r="Q476" s="31"/>
      <c r="R476" s="40"/>
      <c r="S476" s="31">
        <v>2.190000057220459</v>
      </c>
      <c r="T476" s="40">
        <v>-7.5100002288818359</v>
      </c>
      <c r="U476" s="31"/>
      <c r="V476" s="40"/>
      <c r="W476" s="31"/>
      <c r="X476" s="40" t="s">
        <v>85</v>
      </c>
      <c r="Y476" s="31"/>
      <c r="Z476" s="40">
        <v>1</v>
      </c>
      <c r="AG476" s="117"/>
      <c r="AH476" s="118"/>
      <c r="AI476" s="118"/>
      <c r="AJ476" s="118"/>
      <c r="AK476" s="113"/>
      <c r="AL476" s="118"/>
      <c r="AN476" s="117"/>
      <c r="AO476" s="118"/>
      <c r="AT476" s="118"/>
      <c r="AU476" s="118"/>
      <c r="AV476" s="118"/>
      <c r="AW476" s="118"/>
      <c r="AY476" s="117"/>
      <c r="AZ476" s="118"/>
      <c r="BI476" s="117"/>
      <c r="BJ476" s="118"/>
      <c r="BK476" s="118"/>
      <c r="BL476" s="118"/>
      <c r="BM476" s="118"/>
      <c r="BN476" s="118"/>
      <c r="BO476" s="118"/>
    </row>
    <row r="477" spans="1:157" s="89" customFormat="1" x14ac:dyDescent="0.15">
      <c r="A477" s="15">
        <v>0.22839120370370369</v>
      </c>
      <c r="B477" s="30"/>
      <c r="C477" s="24" t="s">
        <v>40</v>
      </c>
      <c r="D477" s="13" t="s">
        <v>11</v>
      </c>
      <c r="E477" s="16">
        <v>107</v>
      </c>
      <c r="F477" s="90">
        <v>1</v>
      </c>
      <c r="G477" s="16">
        <v>1</v>
      </c>
      <c r="J477" s="89">
        <v>1</v>
      </c>
      <c r="K477" s="16">
        <v>1</v>
      </c>
      <c r="M477" s="16">
        <v>1</v>
      </c>
      <c r="O477" s="32" t="s">
        <v>87</v>
      </c>
      <c r="P477" s="16">
        <v>129</v>
      </c>
      <c r="Q477" s="32"/>
      <c r="R477" s="90"/>
      <c r="S477" s="32"/>
      <c r="T477" s="90"/>
      <c r="U477" s="32"/>
      <c r="V477" s="90"/>
      <c r="W477" s="32" t="s">
        <v>57</v>
      </c>
      <c r="X477" s="90"/>
      <c r="Y477" s="32">
        <v>1</v>
      </c>
      <c r="Z477" s="90"/>
      <c r="AA477" s="57">
        <v>1.1200000047683716</v>
      </c>
      <c r="AB477" s="58">
        <v>12.090000152587891</v>
      </c>
      <c r="AC477" s="57">
        <v>-3.559999942779541</v>
      </c>
      <c r="AD477" s="58">
        <v>-12.090000152587891</v>
      </c>
      <c r="AE477" s="20"/>
      <c r="AF477" s="114">
        <v>1</v>
      </c>
      <c r="AG477" s="117"/>
      <c r="AH477" s="124"/>
      <c r="AI477" s="124"/>
      <c r="AJ477" s="124"/>
      <c r="AK477" s="113"/>
      <c r="AL477" s="118"/>
      <c r="AM477" s="118"/>
      <c r="AN477" s="117"/>
      <c r="AO477" s="118"/>
      <c r="AP477" s="99"/>
      <c r="AQ477" s="99"/>
      <c r="AR477" s="99"/>
      <c r="AS477" s="99"/>
      <c r="AT477" s="118"/>
      <c r="AU477" s="118"/>
      <c r="AV477" s="118"/>
      <c r="AW477" s="118"/>
      <c r="AX477" s="118"/>
      <c r="AY477" s="117"/>
      <c r="AZ477" s="118"/>
      <c r="BA477" s="99"/>
      <c r="BB477" s="99"/>
      <c r="BC477" s="99"/>
      <c r="BD477" s="99"/>
      <c r="BE477" s="84"/>
      <c r="BF477" s="84"/>
      <c r="BI477" s="117"/>
      <c r="BJ477" s="118"/>
      <c r="BK477" s="118"/>
      <c r="BL477" s="118"/>
      <c r="BM477" s="118"/>
      <c r="BN477" s="118"/>
      <c r="BO477" s="118"/>
      <c r="BP477" s="122"/>
      <c r="BX477" s="120"/>
      <c r="CE477" s="95"/>
      <c r="CF477" s="95"/>
      <c r="CG477" s="95"/>
      <c r="CH477" s="95"/>
      <c r="CI477" s="95"/>
      <c r="CJ477" s="95"/>
      <c r="CK477" s="95"/>
      <c r="CL477" s="95"/>
      <c r="CM477" s="95"/>
      <c r="CN477" s="95"/>
      <c r="CO477" s="95"/>
      <c r="CP477" s="95"/>
      <c r="CQ477" s="95"/>
      <c r="EX477" s="88"/>
      <c r="EY477" s="88"/>
      <c r="FA477" s="88"/>
    </row>
    <row r="478" spans="1:157" x14ac:dyDescent="0.15">
      <c r="E478" s="1" t="s">
        <v>152</v>
      </c>
      <c r="O478" s="31"/>
      <c r="Q478" s="31">
        <v>-0.49000000953674316</v>
      </c>
      <c r="R478" s="40">
        <v>-6.2399997711181641</v>
      </c>
      <c r="S478" s="31"/>
      <c r="T478" s="40"/>
      <c r="U478" s="31"/>
      <c r="V478" s="40"/>
      <c r="W478" s="31"/>
      <c r="X478" s="40"/>
      <c r="Y478" s="31"/>
      <c r="Z478" s="40"/>
      <c r="AG478" s="117"/>
      <c r="AH478" s="118"/>
      <c r="AI478" s="118"/>
      <c r="AJ478" s="118"/>
      <c r="AK478" s="113"/>
      <c r="AL478" s="118"/>
      <c r="AN478" s="117"/>
      <c r="AO478" s="118"/>
      <c r="AT478" s="118"/>
      <c r="AU478" s="118"/>
      <c r="AV478" s="118"/>
      <c r="AW478" s="118"/>
      <c r="AY478" s="117"/>
      <c r="AZ478" s="118"/>
      <c r="BI478" s="117"/>
      <c r="BJ478" s="118"/>
      <c r="BK478" s="118"/>
      <c r="BL478" s="118"/>
      <c r="BM478" s="118"/>
      <c r="BN478" s="118"/>
      <c r="BO478" s="118"/>
    </row>
    <row r="479" spans="1:157" s="89" customFormat="1" x14ac:dyDescent="0.15">
      <c r="B479" s="30"/>
      <c r="C479" s="16"/>
      <c r="D479" s="13" t="s">
        <v>17</v>
      </c>
      <c r="E479" s="16">
        <v>108</v>
      </c>
      <c r="F479" s="89">
        <v>1</v>
      </c>
      <c r="G479" s="16">
        <v>1</v>
      </c>
      <c r="K479" s="16">
        <v>1</v>
      </c>
      <c r="M479" s="16"/>
      <c r="N479" s="89">
        <v>1</v>
      </c>
      <c r="O479" s="20" t="s">
        <v>85</v>
      </c>
      <c r="P479" s="16">
        <v>90</v>
      </c>
      <c r="Q479" s="32"/>
      <c r="R479" s="90"/>
      <c r="S479" s="32"/>
      <c r="T479" s="90"/>
      <c r="U479" s="32"/>
      <c r="V479" s="90"/>
      <c r="W479" s="32"/>
      <c r="X479" s="90"/>
      <c r="Y479" s="32"/>
      <c r="Z479" s="90"/>
      <c r="AA479" s="57">
        <v>-1.0199999809265137</v>
      </c>
      <c r="AB479" s="58">
        <v>11.989999771118164</v>
      </c>
      <c r="AC479" s="57">
        <v>3.4100000858306885</v>
      </c>
      <c r="AD479" s="58">
        <v>-13.119999885559082</v>
      </c>
      <c r="AE479" s="16"/>
      <c r="AF479" s="112"/>
      <c r="AG479" s="117"/>
      <c r="AH479" s="118"/>
      <c r="AI479" s="118"/>
      <c r="AJ479" s="118"/>
      <c r="AK479" s="113"/>
      <c r="AL479" s="118"/>
      <c r="AM479" s="99"/>
      <c r="AN479" s="117"/>
      <c r="AO479" s="118"/>
      <c r="AP479" s="99"/>
      <c r="AQ479" s="99"/>
      <c r="AR479" s="99"/>
      <c r="AS479" s="99"/>
      <c r="AT479" s="118"/>
      <c r="AU479" s="118"/>
      <c r="AV479" s="118"/>
      <c r="AW479" s="118"/>
      <c r="AX479" s="99"/>
      <c r="AY479" s="117"/>
      <c r="AZ479" s="118"/>
      <c r="BA479" s="99"/>
      <c r="BB479" s="99"/>
      <c r="BC479" s="99"/>
      <c r="BD479" s="99"/>
      <c r="BE479" s="84"/>
      <c r="BF479" s="84"/>
      <c r="BI479" s="117"/>
      <c r="BJ479" s="118"/>
      <c r="BK479" s="118"/>
      <c r="BL479" s="118"/>
      <c r="BM479" s="118"/>
      <c r="BN479" s="118"/>
      <c r="BO479" s="118"/>
      <c r="BP479" s="121"/>
      <c r="BX479" s="94"/>
      <c r="CE479" s="95"/>
      <c r="CF479" s="95"/>
      <c r="CG479" s="95"/>
      <c r="CH479" s="95"/>
      <c r="CI479" s="95"/>
      <c r="CJ479" s="95"/>
      <c r="CK479" s="95"/>
      <c r="CL479" s="95"/>
      <c r="CM479" s="95"/>
      <c r="CN479" s="95"/>
      <c r="CO479" s="95"/>
      <c r="CP479" s="95"/>
      <c r="CQ479" s="95"/>
      <c r="EX479" s="88"/>
      <c r="EY479" s="88"/>
      <c r="FA479" s="88"/>
    </row>
    <row r="480" spans="1:157" x14ac:dyDescent="0.15">
      <c r="E480" s="1" t="s">
        <v>152</v>
      </c>
      <c r="F480" s="88">
        <v>2</v>
      </c>
      <c r="H480" s="88">
        <v>1</v>
      </c>
      <c r="O480" s="31"/>
      <c r="Q480" s="31">
        <v>3.559999942779541</v>
      </c>
      <c r="R480" s="40">
        <v>-5.3600001335144043</v>
      </c>
      <c r="S480" s="31"/>
      <c r="T480" s="40"/>
      <c r="U480" s="31"/>
      <c r="V480" s="40"/>
      <c r="W480" s="31"/>
      <c r="X480" s="40"/>
      <c r="Y480" s="31"/>
      <c r="Z480" s="40"/>
      <c r="AA480" s="59">
        <v>5.2699999809265137</v>
      </c>
      <c r="AB480" s="60">
        <v>-13.409999847412109</v>
      </c>
      <c r="AC480" s="59">
        <v>-1.5099999904632568</v>
      </c>
      <c r="AD480" s="60">
        <v>11.800000190734863</v>
      </c>
      <c r="AE480" s="19" t="s">
        <v>78</v>
      </c>
      <c r="AF480" s="114"/>
      <c r="AG480" s="117"/>
      <c r="AH480" s="118"/>
      <c r="AI480" s="118"/>
      <c r="AJ480" s="118"/>
      <c r="AK480" s="113"/>
      <c r="AL480" s="118"/>
      <c r="AM480" s="118"/>
      <c r="AN480" s="117"/>
      <c r="AO480" s="118"/>
      <c r="AT480" s="118"/>
      <c r="AU480" s="118"/>
      <c r="AV480" s="118"/>
      <c r="AW480" s="118"/>
      <c r="AX480" s="118"/>
      <c r="AY480" s="117"/>
      <c r="AZ480" s="118"/>
      <c r="BI480" s="117"/>
      <c r="BJ480" s="118"/>
      <c r="BK480" s="118"/>
      <c r="BL480" s="118"/>
      <c r="BM480" s="118"/>
      <c r="BN480" s="118"/>
      <c r="BO480" s="118"/>
      <c r="BP480" s="119"/>
      <c r="BX480" s="117"/>
    </row>
    <row r="481" spans="1:157" x14ac:dyDescent="0.15">
      <c r="E481" s="1" t="s">
        <v>152</v>
      </c>
      <c r="F481" s="86">
        <v>3</v>
      </c>
      <c r="I481" s="88">
        <v>1</v>
      </c>
      <c r="O481" s="31"/>
      <c r="Q481" s="31">
        <v>-0.93000000715255737</v>
      </c>
      <c r="R481" s="40">
        <v>7.070000171661377</v>
      </c>
      <c r="S481" s="31"/>
      <c r="T481" s="40"/>
      <c r="U481" s="31"/>
      <c r="V481" s="40"/>
      <c r="W481" s="31"/>
      <c r="X481" s="40"/>
      <c r="Y481" s="31"/>
      <c r="Z481" s="40"/>
      <c r="AA481" s="59">
        <v>-3.6600000858306885</v>
      </c>
      <c r="AB481" s="60">
        <v>11.800000190734863</v>
      </c>
      <c r="AC481" s="59">
        <v>3.3599998950958252</v>
      </c>
      <c r="AD481" s="60">
        <v>-14.140000343322754</v>
      </c>
      <c r="AE481" s="19" t="s">
        <v>80</v>
      </c>
      <c r="AF481" s="114"/>
      <c r="AG481" s="117"/>
      <c r="AH481" s="118"/>
      <c r="AI481" s="118"/>
      <c r="AJ481" s="118"/>
      <c r="AK481" s="113"/>
      <c r="AL481" s="118"/>
      <c r="AM481" s="118"/>
      <c r="AN481" s="117"/>
      <c r="AO481" s="118"/>
      <c r="AT481" s="118"/>
      <c r="AU481" s="118"/>
      <c r="AV481" s="118"/>
      <c r="AW481" s="118"/>
      <c r="AX481" s="118"/>
      <c r="AY481" s="117"/>
      <c r="AZ481" s="118"/>
      <c r="BI481" s="117"/>
      <c r="BJ481" s="118"/>
      <c r="BK481" s="118"/>
      <c r="BL481" s="118"/>
      <c r="BM481" s="118"/>
      <c r="BN481" s="118"/>
      <c r="BO481" s="118"/>
      <c r="BP481" s="119"/>
      <c r="BX481" s="117"/>
    </row>
    <row r="482" spans="1:157" x14ac:dyDescent="0.15">
      <c r="E482" s="1" t="s">
        <v>152</v>
      </c>
      <c r="F482" s="86">
        <v>4</v>
      </c>
      <c r="I482" s="88">
        <v>1</v>
      </c>
      <c r="J482" s="88">
        <v>1</v>
      </c>
      <c r="O482" s="31"/>
      <c r="Q482" s="31">
        <v>-2.3900001049041748</v>
      </c>
      <c r="R482" s="40">
        <v>-6.679999828338623</v>
      </c>
      <c r="S482" s="31"/>
      <c r="T482" s="40"/>
      <c r="U482" s="31"/>
      <c r="V482" s="40"/>
      <c r="W482" s="31"/>
      <c r="X482" s="40" t="s">
        <v>90</v>
      </c>
      <c r="Y482" s="31">
        <v>1</v>
      </c>
      <c r="Z482" s="40"/>
      <c r="AA482" s="59">
        <v>-0.62999999523162842</v>
      </c>
      <c r="AB482" s="60">
        <v>-14.140000343322754</v>
      </c>
      <c r="AC482" s="59">
        <v>-1.3700000047683716</v>
      </c>
      <c r="AD482" s="60">
        <v>11.649999618530273</v>
      </c>
      <c r="AE482" s="19" t="s">
        <v>95</v>
      </c>
      <c r="AF482" s="114">
        <v>1</v>
      </c>
      <c r="AG482" s="117"/>
      <c r="AH482" s="118"/>
      <c r="AI482" s="118"/>
      <c r="AJ482" s="118"/>
      <c r="AK482" s="113"/>
      <c r="AL482" s="118"/>
      <c r="AM482" s="118"/>
      <c r="AN482" s="117"/>
      <c r="AO482" s="118"/>
      <c r="AT482" s="118"/>
      <c r="AU482" s="118"/>
      <c r="AV482" s="118"/>
      <c r="AW482" s="118"/>
      <c r="AX482" s="118"/>
      <c r="AY482" s="117"/>
      <c r="AZ482" s="118"/>
      <c r="BI482" s="117"/>
      <c r="BJ482" s="118"/>
      <c r="BK482" s="118"/>
      <c r="BL482" s="118"/>
      <c r="BM482" s="118"/>
      <c r="BN482" s="118"/>
      <c r="BO482" s="118"/>
      <c r="BP482" s="119"/>
      <c r="BX482" s="117"/>
    </row>
    <row r="483" spans="1:157" s="89" customFormat="1" x14ac:dyDescent="0.15">
      <c r="B483" s="30"/>
      <c r="C483" s="16"/>
      <c r="D483" s="13" t="s">
        <v>18</v>
      </c>
      <c r="E483" s="16">
        <v>109</v>
      </c>
      <c r="F483" s="90">
        <v>1</v>
      </c>
      <c r="G483" s="16">
        <v>1</v>
      </c>
      <c r="K483" s="16">
        <v>1</v>
      </c>
      <c r="M483" s="16"/>
      <c r="N483" s="89">
        <v>1</v>
      </c>
      <c r="O483" s="32" t="s">
        <v>87</v>
      </c>
      <c r="P483" s="16">
        <v>92</v>
      </c>
      <c r="Q483" s="32"/>
      <c r="R483" s="90"/>
      <c r="S483" s="32"/>
      <c r="T483" s="90"/>
      <c r="U483" s="32"/>
      <c r="V483" s="90"/>
      <c r="W483" s="32"/>
      <c r="X483" s="90"/>
      <c r="Y483" s="32"/>
      <c r="Z483" s="90"/>
      <c r="AA483" s="57">
        <v>0.93000000715255737</v>
      </c>
      <c r="AB483" s="58">
        <v>11.989999771118164</v>
      </c>
      <c r="AC483" s="57">
        <v>-3.4600000381469727</v>
      </c>
      <c r="AD483" s="58">
        <v>-11.899999618530273</v>
      </c>
      <c r="AE483" s="20"/>
      <c r="AF483" s="114">
        <v>1</v>
      </c>
      <c r="AG483" s="117"/>
      <c r="AH483" s="118"/>
      <c r="AI483" s="118"/>
      <c r="AJ483" s="118"/>
      <c r="AK483" s="113"/>
      <c r="AL483" s="118"/>
      <c r="AM483" s="118"/>
      <c r="AN483" s="117"/>
      <c r="AO483" s="118"/>
      <c r="AP483" s="99"/>
      <c r="AQ483" s="99"/>
      <c r="AR483" s="99"/>
      <c r="AS483" s="99"/>
      <c r="AT483" s="118"/>
      <c r="AU483" s="118"/>
      <c r="AV483" s="118"/>
      <c r="AW483" s="118"/>
      <c r="AX483" s="118"/>
      <c r="AY483" s="117"/>
      <c r="AZ483" s="118"/>
      <c r="BA483" s="99"/>
      <c r="BB483" s="99"/>
      <c r="BC483" s="99"/>
      <c r="BD483" s="99"/>
      <c r="BE483" s="84"/>
      <c r="BF483" s="84"/>
      <c r="BI483" s="117"/>
      <c r="BJ483" s="118"/>
      <c r="BK483" s="118"/>
      <c r="BL483" s="118"/>
      <c r="BM483" s="118"/>
      <c r="BN483" s="118"/>
      <c r="BO483" s="118"/>
      <c r="BP483" s="122"/>
      <c r="BX483" s="120"/>
      <c r="CE483" s="95"/>
      <c r="CF483" s="95"/>
      <c r="CG483" s="95"/>
      <c r="CH483" s="95"/>
      <c r="CI483" s="95"/>
      <c r="CJ483" s="95"/>
      <c r="CK483" s="95"/>
      <c r="CL483" s="95"/>
      <c r="CM483" s="95"/>
      <c r="CN483" s="95"/>
      <c r="CO483" s="95"/>
      <c r="CP483" s="95"/>
      <c r="CQ483" s="95"/>
      <c r="EX483" s="88"/>
      <c r="EY483" s="88"/>
      <c r="FA483" s="88"/>
    </row>
    <row r="484" spans="1:157" x14ac:dyDescent="0.15">
      <c r="E484" s="1" t="s">
        <v>152</v>
      </c>
      <c r="F484" s="86">
        <v>2</v>
      </c>
      <c r="H484" s="88">
        <v>1</v>
      </c>
      <c r="J484" s="88">
        <v>1</v>
      </c>
      <c r="O484" s="31"/>
      <c r="Q484" s="31">
        <v>-0.82999998331069946</v>
      </c>
      <c r="R484" s="40">
        <v>-4.8299999237060547</v>
      </c>
      <c r="S484" s="31"/>
      <c r="T484" s="40"/>
      <c r="U484" s="31"/>
      <c r="V484" s="40"/>
      <c r="W484" s="31" t="s">
        <v>62</v>
      </c>
      <c r="X484" s="40"/>
      <c r="Y484" s="31">
        <v>1</v>
      </c>
      <c r="Z484" s="40"/>
      <c r="AA484" s="59">
        <v>-2.3399999141693115</v>
      </c>
      <c r="AB484" s="60">
        <v>-11.850000381469727</v>
      </c>
      <c r="AC484" s="59">
        <v>5.000000074505806E-2</v>
      </c>
      <c r="AD484" s="60">
        <v>11.989999771118164</v>
      </c>
      <c r="AE484" s="19" t="s">
        <v>83</v>
      </c>
      <c r="AF484" s="114"/>
      <c r="AG484" s="117"/>
      <c r="AH484" s="118"/>
      <c r="AI484" s="118"/>
      <c r="AJ484" s="118"/>
      <c r="AK484" s="113"/>
      <c r="AL484" s="118"/>
      <c r="AM484" s="118"/>
      <c r="AN484" s="117"/>
      <c r="AO484" s="118"/>
      <c r="AT484" s="118"/>
      <c r="AU484" s="118"/>
      <c r="AV484" s="118"/>
      <c r="AW484" s="118"/>
      <c r="AX484" s="118"/>
      <c r="AY484" s="117"/>
      <c r="AZ484" s="118"/>
      <c r="BI484" s="142"/>
      <c r="BJ484" s="148"/>
      <c r="BK484" s="148"/>
      <c r="BL484" s="148"/>
      <c r="BM484" s="148"/>
      <c r="BN484" s="148"/>
      <c r="BO484" s="148"/>
      <c r="BP484" s="119"/>
      <c r="BX484" s="117"/>
    </row>
    <row r="485" spans="1:157" s="89" customFormat="1" x14ac:dyDescent="0.15">
      <c r="B485" s="30"/>
      <c r="C485" s="16"/>
      <c r="D485" s="13" t="s">
        <v>25</v>
      </c>
      <c r="E485" s="16">
        <v>110</v>
      </c>
      <c r="F485" s="89">
        <v>1</v>
      </c>
      <c r="G485" s="16">
        <v>1</v>
      </c>
      <c r="K485" s="16">
        <v>1</v>
      </c>
      <c r="M485" s="16"/>
      <c r="N485" s="89">
        <v>1</v>
      </c>
      <c r="O485" s="20" t="s">
        <v>85</v>
      </c>
      <c r="P485" s="16">
        <v>96</v>
      </c>
      <c r="Q485" s="32"/>
      <c r="R485" s="90"/>
      <c r="S485" s="32"/>
      <c r="T485" s="90"/>
      <c r="U485" s="32"/>
      <c r="V485" s="90"/>
      <c r="W485" s="32"/>
      <c r="X485" s="90"/>
      <c r="Y485" s="32"/>
      <c r="Z485" s="90"/>
      <c r="AA485" s="57">
        <v>-0.77999997138977051</v>
      </c>
      <c r="AB485" s="58">
        <v>11.989999771118164</v>
      </c>
      <c r="AC485" s="57">
        <v>3.6600000858306885</v>
      </c>
      <c r="AD485" s="58">
        <v>-13.550000190734863</v>
      </c>
      <c r="AE485" s="16"/>
      <c r="AF485" s="112"/>
      <c r="AG485" s="117"/>
      <c r="AH485" s="118"/>
      <c r="AI485" s="118"/>
      <c r="AJ485" s="118"/>
      <c r="AK485" s="113"/>
      <c r="AL485" s="118"/>
      <c r="AM485" s="99"/>
      <c r="AN485" s="117"/>
      <c r="AO485" s="118"/>
      <c r="AP485" s="99"/>
      <c r="AQ485" s="99"/>
      <c r="AR485" s="99"/>
      <c r="AS485" s="99"/>
      <c r="AT485" s="118"/>
      <c r="AU485" s="118"/>
      <c r="AV485" s="118"/>
      <c r="AW485" s="118"/>
      <c r="AX485" s="99"/>
      <c r="AY485" s="117"/>
      <c r="AZ485" s="118"/>
      <c r="BA485" s="99"/>
      <c r="BB485" s="99"/>
      <c r="BC485" s="99"/>
      <c r="BD485" s="99"/>
      <c r="BE485" s="84"/>
      <c r="BF485" s="84"/>
      <c r="BI485" s="117"/>
      <c r="BJ485" s="118"/>
      <c r="BK485" s="118"/>
      <c r="BL485" s="118"/>
      <c r="BM485" s="118"/>
      <c r="BN485" s="118"/>
      <c r="BO485" s="118"/>
      <c r="BP485" s="121"/>
      <c r="BX485" s="94"/>
      <c r="CE485" s="95"/>
      <c r="CF485" s="95"/>
      <c r="CG485" s="95"/>
      <c r="CH485" s="95"/>
      <c r="CI485" s="95"/>
      <c r="CJ485" s="95"/>
      <c r="CK485" s="95"/>
      <c r="CL485" s="95"/>
      <c r="CM485" s="95"/>
      <c r="CN485" s="95"/>
      <c r="CO485" s="95"/>
      <c r="CP485" s="95"/>
      <c r="CQ485" s="95"/>
      <c r="EX485" s="88"/>
      <c r="EY485" s="88"/>
      <c r="FA485" s="88"/>
    </row>
    <row r="486" spans="1:157" x14ac:dyDescent="0.15">
      <c r="E486" s="1" t="s">
        <v>152</v>
      </c>
      <c r="F486" s="88">
        <v>2</v>
      </c>
      <c r="H486" s="88">
        <v>1</v>
      </c>
      <c r="O486" s="31"/>
      <c r="Q486" s="31">
        <v>3.6099998950958252</v>
      </c>
      <c r="R486" s="40">
        <v>-6.190000057220459</v>
      </c>
      <c r="S486" s="31"/>
      <c r="T486" s="40"/>
      <c r="U486" s="31"/>
      <c r="V486" s="40"/>
      <c r="W486" s="31"/>
      <c r="X486" s="40"/>
      <c r="Y486" s="31"/>
      <c r="Z486" s="40"/>
      <c r="AA486" s="59">
        <v>4.3899998664855957</v>
      </c>
      <c r="AB486" s="60">
        <v>-13.699999809265137</v>
      </c>
      <c r="AC486" s="59">
        <v>-1.8999999761581421</v>
      </c>
      <c r="AD486" s="60">
        <v>11.899999618530273</v>
      </c>
      <c r="AE486" s="19" t="s">
        <v>84</v>
      </c>
      <c r="AF486" s="138">
        <v>1</v>
      </c>
      <c r="AG486" s="117"/>
      <c r="AH486" s="118"/>
      <c r="AI486" s="118"/>
      <c r="AJ486" s="118"/>
      <c r="AK486" s="113"/>
      <c r="AL486" s="118"/>
      <c r="AM486" s="118"/>
      <c r="AN486" s="117"/>
      <c r="AO486" s="118"/>
      <c r="AT486" s="118"/>
      <c r="AU486" s="118"/>
      <c r="AV486" s="118"/>
      <c r="AW486" s="118"/>
      <c r="AX486" s="118"/>
      <c r="AY486" s="117"/>
      <c r="AZ486" s="118"/>
      <c r="BI486" s="117"/>
      <c r="BJ486" s="118"/>
      <c r="BK486" s="118"/>
      <c r="BL486" s="118"/>
      <c r="BM486" s="118"/>
      <c r="BN486" s="118"/>
      <c r="BO486" s="118"/>
      <c r="BP486" s="119"/>
      <c r="BX486" s="117"/>
    </row>
    <row r="487" spans="1:157" x14ac:dyDescent="0.15">
      <c r="E487" s="1" t="s">
        <v>152</v>
      </c>
      <c r="F487" s="86">
        <v>3</v>
      </c>
      <c r="I487" s="88">
        <v>1</v>
      </c>
      <c r="J487" s="88">
        <v>1</v>
      </c>
      <c r="O487" s="31"/>
      <c r="Q487" s="31">
        <v>2.5799999237060547</v>
      </c>
      <c r="R487" s="40">
        <v>8.3400001525878906</v>
      </c>
      <c r="S487" s="31"/>
      <c r="T487" s="40"/>
      <c r="U487" s="31"/>
      <c r="V487" s="40"/>
      <c r="W487" s="31" t="s">
        <v>90</v>
      </c>
      <c r="X487" s="40"/>
      <c r="Y487" s="31"/>
      <c r="Z487" s="40">
        <v>1</v>
      </c>
      <c r="AA487" s="59">
        <v>0.98000001907348633</v>
      </c>
      <c r="AB487" s="60">
        <v>12.729999542236328</v>
      </c>
      <c r="AC487" s="59">
        <v>3.3199999332427979</v>
      </c>
      <c r="AD487" s="60">
        <v>-14.090000152587891</v>
      </c>
      <c r="AE487" s="19" t="s">
        <v>81</v>
      </c>
      <c r="AF487" s="114"/>
      <c r="AG487" s="117"/>
      <c r="AH487" s="118"/>
      <c r="AI487" s="118"/>
      <c r="AJ487" s="118"/>
      <c r="AK487" s="113"/>
      <c r="AL487" s="118"/>
      <c r="AM487" s="118"/>
      <c r="AN487" s="117"/>
      <c r="AO487" s="118"/>
      <c r="AT487" s="118"/>
      <c r="AU487" s="118"/>
      <c r="AV487" s="118"/>
      <c r="AW487" s="118"/>
      <c r="AX487" s="118"/>
      <c r="AY487" s="117"/>
      <c r="AZ487" s="118"/>
      <c r="BI487" s="117"/>
      <c r="BJ487" s="118"/>
      <c r="BK487" s="118"/>
      <c r="BL487" s="118"/>
      <c r="BM487" s="118"/>
      <c r="BN487" s="118"/>
      <c r="BO487" s="118"/>
      <c r="BP487" s="119"/>
      <c r="BX487" s="117"/>
    </row>
    <row r="488" spans="1:157" s="89" customFormat="1" x14ac:dyDescent="0.15">
      <c r="B488" s="30"/>
      <c r="C488" s="16"/>
      <c r="D488" s="13" t="s">
        <v>20</v>
      </c>
      <c r="E488" s="16">
        <v>111</v>
      </c>
      <c r="F488" s="90">
        <v>1</v>
      </c>
      <c r="G488" s="16">
        <v>1</v>
      </c>
      <c r="J488" s="89">
        <v>1</v>
      </c>
      <c r="K488" s="16">
        <v>1</v>
      </c>
      <c r="M488" s="16">
        <v>1</v>
      </c>
      <c r="O488" s="32" t="s">
        <v>85</v>
      </c>
      <c r="P488" s="16">
        <v>115</v>
      </c>
      <c r="Q488" s="32"/>
      <c r="R488" s="90"/>
      <c r="S488" s="32"/>
      <c r="T488" s="90"/>
      <c r="U488" s="32"/>
      <c r="V488" s="90"/>
      <c r="W488" s="32" t="s">
        <v>57</v>
      </c>
      <c r="X488" s="90"/>
      <c r="Y488" s="32">
        <v>1</v>
      </c>
      <c r="Z488" s="90"/>
      <c r="AA488" s="57">
        <v>0.73000001907348633</v>
      </c>
      <c r="AB488" s="58">
        <v>12.039999961853027</v>
      </c>
      <c r="AC488" s="57">
        <v>-3.7100000381469727</v>
      </c>
      <c r="AD488" s="58">
        <v>-12.090000152587891</v>
      </c>
      <c r="AE488" s="20"/>
      <c r="AF488" s="114">
        <v>1</v>
      </c>
      <c r="AG488" s="117"/>
      <c r="AH488" s="124"/>
      <c r="AI488" s="124"/>
      <c r="AJ488" s="124"/>
      <c r="AK488" s="113"/>
      <c r="AL488" s="118"/>
      <c r="AM488" s="118"/>
      <c r="AN488" s="117"/>
      <c r="AO488" s="118"/>
      <c r="AP488" s="99"/>
      <c r="AQ488" s="99"/>
      <c r="AR488" s="99"/>
      <c r="AS488" s="99"/>
      <c r="AT488" s="118"/>
      <c r="AU488" s="118"/>
      <c r="AV488" s="118"/>
      <c r="AW488" s="118"/>
      <c r="AX488" s="118"/>
      <c r="AY488" s="117"/>
      <c r="AZ488" s="118"/>
      <c r="BA488" s="99"/>
      <c r="BB488" s="99"/>
      <c r="BC488" s="99"/>
      <c r="BD488" s="99"/>
      <c r="BE488" s="84"/>
      <c r="BF488" s="84"/>
      <c r="BI488" s="117"/>
      <c r="BJ488" s="118"/>
      <c r="BK488" s="118"/>
      <c r="BL488" s="118"/>
      <c r="BM488" s="118"/>
      <c r="BN488" s="118"/>
      <c r="BO488" s="118"/>
      <c r="BP488" s="122"/>
      <c r="BX488" s="120"/>
      <c r="CE488" s="95"/>
      <c r="CF488" s="95"/>
      <c r="CG488" s="95"/>
      <c r="CH488" s="95"/>
      <c r="CI488" s="95"/>
      <c r="CJ488" s="95"/>
      <c r="CK488" s="95"/>
      <c r="CL488" s="95"/>
      <c r="CM488" s="95"/>
      <c r="CN488" s="95"/>
      <c r="CO488" s="95"/>
      <c r="CP488" s="95"/>
      <c r="CQ488" s="95"/>
      <c r="EX488" s="88"/>
      <c r="EY488" s="88"/>
      <c r="FA488" s="88"/>
    </row>
    <row r="489" spans="1:157" s="85" customFormat="1" ht="14.25" thickBot="1" x14ac:dyDescent="0.2">
      <c r="B489" s="27"/>
      <c r="C489" s="23"/>
      <c r="D489" s="9"/>
      <c r="E489" s="3" t="s">
        <v>152</v>
      </c>
      <c r="F489" s="39"/>
      <c r="G489" s="1"/>
      <c r="H489" s="88"/>
      <c r="I489" s="88"/>
      <c r="J489" s="88"/>
      <c r="K489" s="3"/>
      <c r="M489" s="3"/>
      <c r="O489" s="37"/>
      <c r="P489" s="3"/>
      <c r="Q489" s="37">
        <v>-3.4600000381469727</v>
      </c>
      <c r="R489" s="50">
        <v>-5.6999998092651367</v>
      </c>
      <c r="S489" s="37"/>
      <c r="T489" s="50"/>
      <c r="U489" s="37"/>
      <c r="V489" s="50"/>
      <c r="W489" s="37"/>
      <c r="X489" s="50"/>
      <c r="Y489" s="37"/>
      <c r="Z489" s="50"/>
      <c r="AA489" s="61"/>
      <c r="AB489" s="62"/>
      <c r="AC489" s="61"/>
      <c r="AD489" s="62"/>
      <c r="AE489" s="3"/>
      <c r="AF489" s="112"/>
      <c r="AG489" s="117"/>
      <c r="AH489" s="118"/>
      <c r="AI489" s="118"/>
      <c r="AJ489" s="118"/>
      <c r="AK489" s="113"/>
      <c r="AL489" s="118"/>
      <c r="AM489" s="99"/>
      <c r="AN489" s="117"/>
      <c r="AO489" s="118"/>
      <c r="AP489" s="99"/>
      <c r="AQ489" s="99"/>
      <c r="AR489" s="99"/>
      <c r="AS489" s="99"/>
      <c r="AT489" s="118"/>
      <c r="AU489" s="118"/>
      <c r="AV489" s="118"/>
      <c r="AW489" s="118"/>
      <c r="AX489" s="99"/>
      <c r="AY489" s="117"/>
      <c r="AZ489" s="118"/>
      <c r="BA489" s="99"/>
      <c r="BB489" s="99"/>
      <c r="BC489" s="99"/>
      <c r="BD489" s="99"/>
      <c r="BE489" s="84"/>
      <c r="BF489" s="84"/>
      <c r="BI489" s="117"/>
      <c r="BJ489" s="118"/>
      <c r="BK489" s="118"/>
      <c r="BL489" s="118"/>
      <c r="BM489" s="118"/>
      <c r="BN489" s="118"/>
      <c r="BO489" s="118"/>
      <c r="BP489" s="126"/>
      <c r="BX489" s="98"/>
      <c r="CE489" s="102"/>
      <c r="CF489" s="102"/>
      <c r="CG489" s="102"/>
      <c r="CH489" s="102"/>
      <c r="CI489" s="102"/>
      <c r="CJ489" s="102"/>
      <c r="CK489" s="102"/>
      <c r="CL489" s="102"/>
      <c r="CM489" s="102"/>
      <c r="CN489" s="102"/>
      <c r="CO489" s="102"/>
      <c r="CP489" s="102"/>
      <c r="CQ489" s="102"/>
      <c r="EX489" s="88"/>
      <c r="EY489" s="88"/>
      <c r="FA489" s="88"/>
    </row>
    <row r="490" spans="1:157" x14ac:dyDescent="0.15">
      <c r="A490" s="11">
        <v>0.23200231481481481</v>
      </c>
      <c r="B490" s="26" t="s">
        <v>35</v>
      </c>
      <c r="C490" s="22" t="s">
        <v>11</v>
      </c>
      <c r="D490" s="12" t="s">
        <v>11</v>
      </c>
      <c r="E490" s="1">
        <v>112</v>
      </c>
      <c r="F490" s="86">
        <v>1</v>
      </c>
      <c r="G490" s="16">
        <v>1</v>
      </c>
      <c r="H490" s="89"/>
      <c r="I490" s="89"/>
      <c r="J490" s="89">
        <v>1</v>
      </c>
      <c r="L490" s="88">
        <v>1</v>
      </c>
      <c r="M490" s="1">
        <v>1</v>
      </c>
      <c r="O490" s="7" t="s">
        <v>85</v>
      </c>
      <c r="X490" s="86" t="s">
        <v>57</v>
      </c>
      <c r="Z490" s="86">
        <v>1</v>
      </c>
      <c r="AA490" s="59">
        <v>-0.87999999523162842</v>
      </c>
      <c r="AB490" s="60">
        <v>-11.989999771118164</v>
      </c>
      <c r="AC490" s="59">
        <v>3.7999999523162842</v>
      </c>
      <c r="AD490" s="60">
        <v>13.699999809265137</v>
      </c>
      <c r="AE490" s="19"/>
      <c r="AF490" s="114">
        <v>1</v>
      </c>
      <c r="AG490" s="117"/>
      <c r="AH490" s="124"/>
      <c r="AI490" s="124"/>
      <c r="AJ490" s="124"/>
      <c r="AK490" s="113"/>
      <c r="AL490" s="118"/>
      <c r="AM490" s="118"/>
      <c r="AN490" s="117"/>
      <c r="AO490" s="118"/>
      <c r="AT490" s="118"/>
      <c r="AU490" s="118"/>
      <c r="AV490" s="118"/>
      <c r="AW490" s="118"/>
      <c r="AX490" s="118"/>
      <c r="AY490" s="117"/>
      <c r="AZ490" s="118"/>
      <c r="BI490" s="117"/>
      <c r="BJ490" s="118"/>
      <c r="BK490" s="118"/>
      <c r="BL490" s="118"/>
      <c r="BM490" s="118"/>
      <c r="BN490" s="118"/>
      <c r="BO490" s="118"/>
      <c r="BP490" s="119"/>
      <c r="BX490" s="117"/>
    </row>
    <row r="491" spans="1:157" x14ac:dyDescent="0.15">
      <c r="E491" s="1" t="s">
        <v>152</v>
      </c>
      <c r="O491" s="31"/>
      <c r="Q491" s="31">
        <v>4</v>
      </c>
      <c r="R491" s="40">
        <v>4.7800002098083496</v>
      </c>
      <c r="S491" s="31"/>
      <c r="T491" s="40"/>
      <c r="U491" s="31"/>
      <c r="V491" s="40"/>
      <c r="W491" s="31"/>
      <c r="X491" s="40"/>
      <c r="Y491" s="31"/>
      <c r="Z491" s="40"/>
      <c r="AG491" s="117"/>
      <c r="AH491" s="118"/>
      <c r="AI491" s="118"/>
      <c r="AJ491" s="118"/>
      <c r="AK491" s="113"/>
      <c r="AL491" s="118"/>
      <c r="AN491" s="117"/>
      <c r="AO491" s="118"/>
      <c r="AT491" s="118"/>
      <c r="AU491" s="118"/>
      <c r="AV491" s="118"/>
      <c r="AW491" s="118"/>
      <c r="AY491" s="117"/>
      <c r="AZ491" s="118"/>
      <c r="BI491" s="117"/>
      <c r="BJ491" s="118"/>
      <c r="BK491" s="118"/>
      <c r="BL491" s="118"/>
      <c r="BM491" s="118"/>
      <c r="BN491" s="118"/>
      <c r="BO491" s="118"/>
    </row>
    <row r="492" spans="1:157" s="90" customFormat="1" x14ac:dyDescent="0.15">
      <c r="B492" s="38"/>
      <c r="C492" s="32"/>
      <c r="D492" s="47" t="s">
        <v>12</v>
      </c>
      <c r="E492" s="32">
        <v>113</v>
      </c>
      <c r="F492" s="90">
        <v>1</v>
      </c>
      <c r="G492" s="32">
        <v>1</v>
      </c>
      <c r="J492" s="90">
        <v>1</v>
      </c>
      <c r="K492" s="32"/>
      <c r="L492" s="90">
        <v>1</v>
      </c>
      <c r="M492" s="32">
        <v>1</v>
      </c>
      <c r="O492" s="32" t="s">
        <v>87</v>
      </c>
      <c r="P492" s="32"/>
      <c r="Q492" s="33"/>
      <c r="R492" s="34"/>
      <c r="S492" s="33"/>
      <c r="T492" s="34"/>
      <c r="U492" s="33"/>
      <c r="V492" s="34"/>
      <c r="W492" s="33"/>
      <c r="X492" s="34" t="s">
        <v>57</v>
      </c>
      <c r="Y492" s="33"/>
      <c r="Z492" s="34">
        <v>1</v>
      </c>
      <c r="AA492" s="67">
        <v>0.68000000715255737</v>
      </c>
      <c r="AB492" s="68">
        <v>-12.140000343322754</v>
      </c>
      <c r="AC492" s="67">
        <v>-3.6600000858306885</v>
      </c>
      <c r="AD492" s="68">
        <v>13.409999847412109</v>
      </c>
      <c r="AE492" s="32"/>
      <c r="AF492" s="114">
        <v>1</v>
      </c>
      <c r="AG492" s="117"/>
      <c r="AH492" s="124"/>
      <c r="AI492" s="124"/>
      <c r="AJ492" s="124"/>
      <c r="AK492" s="113"/>
      <c r="AL492" s="118"/>
      <c r="AM492" s="100"/>
      <c r="AN492" s="117"/>
      <c r="AO492" s="118"/>
      <c r="AP492" s="99"/>
      <c r="AQ492" s="99"/>
      <c r="AR492" s="99"/>
      <c r="AS492" s="99"/>
      <c r="AT492" s="118"/>
      <c r="AU492" s="118"/>
      <c r="AV492" s="118"/>
      <c r="AW492" s="118"/>
      <c r="AX492" s="100"/>
      <c r="AY492" s="117"/>
      <c r="AZ492" s="118"/>
      <c r="BA492" s="99"/>
      <c r="BB492" s="99"/>
      <c r="BC492" s="99"/>
      <c r="BD492" s="99"/>
      <c r="BE492" s="84"/>
      <c r="BF492" s="84"/>
      <c r="BI492" s="117"/>
      <c r="BJ492" s="118"/>
      <c r="BK492" s="118"/>
      <c r="BL492" s="118"/>
      <c r="BM492" s="118"/>
      <c r="BN492" s="118"/>
      <c r="BO492" s="118"/>
      <c r="BP492" s="127"/>
      <c r="BX492" s="96"/>
      <c r="CE492" s="97"/>
      <c r="CF492" s="97"/>
      <c r="CG492" s="97"/>
      <c r="CH492" s="97"/>
      <c r="CI492" s="97"/>
      <c r="CJ492" s="97"/>
      <c r="CK492" s="97"/>
      <c r="CL492" s="97"/>
      <c r="CM492" s="97"/>
      <c r="CN492" s="97"/>
      <c r="CO492" s="97"/>
      <c r="CP492" s="97"/>
      <c r="CQ492" s="97"/>
      <c r="EX492" s="88"/>
      <c r="EY492" s="88"/>
      <c r="FA492" s="88"/>
    </row>
    <row r="493" spans="1:157" x14ac:dyDescent="0.15">
      <c r="A493" s="86"/>
      <c r="D493" s="12"/>
      <c r="E493" s="1" t="s">
        <v>152</v>
      </c>
      <c r="O493" s="31"/>
      <c r="Q493" s="31">
        <v>-0.20000000298023224</v>
      </c>
      <c r="R493" s="40">
        <v>5.5100002288818359</v>
      </c>
      <c r="S493" s="31"/>
      <c r="T493" s="40"/>
      <c r="U493" s="31"/>
      <c r="V493" s="40"/>
      <c r="W493" s="31"/>
      <c r="X493" s="40"/>
      <c r="Y493" s="31"/>
      <c r="Z493" s="40"/>
      <c r="AG493" s="117"/>
      <c r="AH493" s="118"/>
      <c r="AI493" s="118"/>
      <c r="AJ493" s="118"/>
      <c r="AK493" s="113"/>
      <c r="AL493" s="118"/>
      <c r="AN493" s="117"/>
      <c r="AO493" s="118"/>
      <c r="AT493" s="118"/>
      <c r="AU493" s="118"/>
      <c r="AV493" s="118"/>
      <c r="AW493" s="118"/>
      <c r="AY493" s="117"/>
      <c r="AZ493" s="118"/>
      <c r="BI493" s="117"/>
      <c r="BJ493" s="118"/>
      <c r="BK493" s="118"/>
      <c r="BL493" s="118"/>
      <c r="BM493" s="118"/>
      <c r="BN493" s="118"/>
      <c r="BO493" s="118"/>
    </row>
    <row r="494" spans="1:157" s="89" customFormat="1" x14ac:dyDescent="0.15">
      <c r="A494" s="90"/>
      <c r="B494" s="30"/>
      <c r="C494" s="16"/>
      <c r="D494" s="13" t="s">
        <v>13</v>
      </c>
      <c r="E494" s="16">
        <v>114</v>
      </c>
      <c r="F494" s="89">
        <v>1</v>
      </c>
      <c r="G494" s="16">
        <v>1</v>
      </c>
      <c r="K494" s="16"/>
      <c r="L494" s="89">
        <v>1</v>
      </c>
      <c r="M494" s="16"/>
      <c r="N494" s="89">
        <v>1</v>
      </c>
      <c r="O494" s="32" t="s">
        <v>91</v>
      </c>
      <c r="P494" s="16"/>
      <c r="Q494" s="32"/>
      <c r="R494" s="90"/>
      <c r="S494" s="32"/>
      <c r="T494" s="90"/>
      <c r="U494" s="32"/>
      <c r="V494" s="90"/>
      <c r="W494" s="32"/>
      <c r="X494" s="90"/>
      <c r="Y494" s="32"/>
      <c r="Z494" s="90"/>
      <c r="AA494" s="57">
        <v>-0.62999999523162842</v>
      </c>
      <c r="AB494" s="58">
        <v>-11.989999771118164</v>
      </c>
      <c r="AC494" s="57">
        <v>4.0500001907348633</v>
      </c>
      <c r="AD494" s="58">
        <v>13.260000228881836</v>
      </c>
      <c r="AE494" s="20"/>
      <c r="AF494" s="114">
        <v>1</v>
      </c>
      <c r="AG494" s="117"/>
      <c r="AH494" s="118"/>
      <c r="AI494" s="118"/>
      <c r="AJ494" s="118"/>
      <c r="AK494" s="113"/>
      <c r="AL494" s="118"/>
      <c r="AM494" s="118"/>
      <c r="AN494" s="117"/>
      <c r="AO494" s="118"/>
      <c r="AP494" s="99"/>
      <c r="AQ494" s="99"/>
      <c r="AR494" s="99"/>
      <c r="AS494" s="99"/>
      <c r="AT494" s="118"/>
      <c r="AU494" s="118"/>
      <c r="AV494" s="118"/>
      <c r="AW494" s="118"/>
      <c r="AX494" s="118"/>
      <c r="AY494" s="117"/>
      <c r="AZ494" s="118"/>
      <c r="BA494" s="99"/>
      <c r="BB494" s="99"/>
      <c r="BC494" s="99"/>
      <c r="BD494" s="99"/>
      <c r="BE494" s="84"/>
      <c r="BF494" s="84"/>
      <c r="BI494" s="117"/>
      <c r="BJ494" s="118"/>
      <c r="BK494" s="118"/>
      <c r="BL494" s="118"/>
      <c r="BM494" s="118"/>
      <c r="BN494" s="118"/>
      <c r="BO494" s="118"/>
      <c r="BP494" s="122"/>
      <c r="BX494" s="120"/>
      <c r="CE494" s="95"/>
      <c r="CF494" s="95"/>
      <c r="CG494" s="95"/>
      <c r="CH494" s="95"/>
      <c r="CI494" s="95"/>
      <c r="CJ494" s="95"/>
      <c r="CK494" s="95"/>
      <c r="CL494" s="95"/>
      <c r="CM494" s="95"/>
      <c r="CN494" s="95"/>
      <c r="CO494" s="95"/>
      <c r="CP494" s="95"/>
      <c r="CQ494" s="95"/>
      <c r="EX494" s="88"/>
      <c r="EY494" s="88"/>
      <c r="FA494" s="88"/>
    </row>
    <row r="495" spans="1:157" x14ac:dyDescent="0.15">
      <c r="A495" s="86"/>
      <c r="E495" s="1" t="s">
        <v>152</v>
      </c>
      <c r="F495" s="86">
        <v>2</v>
      </c>
      <c r="H495" s="88">
        <v>1</v>
      </c>
      <c r="J495" s="88">
        <v>1</v>
      </c>
      <c r="O495" s="31"/>
      <c r="Q495" s="31">
        <v>1.4600000381469727</v>
      </c>
      <c r="R495" s="40">
        <v>5.8000001907348633</v>
      </c>
      <c r="S495" s="31"/>
      <c r="T495" s="40"/>
      <c r="U495" s="31"/>
      <c r="V495" s="40"/>
      <c r="W495" s="31"/>
      <c r="X495" s="40" t="s">
        <v>62</v>
      </c>
      <c r="Y495" s="31"/>
      <c r="Z495" s="40">
        <v>1</v>
      </c>
      <c r="AA495" s="59">
        <v>3.6099998950958252</v>
      </c>
      <c r="AB495" s="60">
        <v>11.850000381469727</v>
      </c>
      <c r="AC495" s="59">
        <v>-0.10000000149011612</v>
      </c>
      <c r="AD495" s="60">
        <v>-11.800000190734863</v>
      </c>
      <c r="AE495" s="19" t="s">
        <v>88</v>
      </c>
      <c r="AF495" s="114"/>
      <c r="AG495" s="117"/>
      <c r="AH495" s="118"/>
      <c r="AI495" s="118"/>
      <c r="AJ495" s="118"/>
      <c r="AK495" s="113"/>
      <c r="AL495" s="118"/>
      <c r="AM495" s="118"/>
      <c r="AN495" s="117"/>
      <c r="AO495" s="118"/>
      <c r="AT495" s="118"/>
      <c r="AU495" s="118"/>
      <c r="AV495" s="118"/>
      <c r="AW495" s="118"/>
      <c r="AX495" s="118"/>
      <c r="AY495" s="117"/>
      <c r="AZ495" s="118"/>
      <c r="BI495" s="142"/>
      <c r="BJ495" s="148"/>
      <c r="BK495" s="148"/>
      <c r="BL495" s="148"/>
      <c r="BM495" s="148"/>
      <c r="BN495" s="148"/>
      <c r="BO495" s="148"/>
      <c r="BP495" s="119"/>
      <c r="BX495" s="117"/>
    </row>
    <row r="496" spans="1:157" s="89" customFormat="1" x14ac:dyDescent="0.15">
      <c r="A496" s="90"/>
      <c r="B496" s="30"/>
      <c r="C496" s="16"/>
      <c r="D496" s="13" t="s">
        <v>14</v>
      </c>
      <c r="E496" s="16">
        <v>115</v>
      </c>
      <c r="F496" s="89">
        <v>1</v>
      </c>
      <c r="G496" s="16">
        <v>1</v>
      </c>
      <c r="K496" s="16"/>
      <c r="L496" s="89">
        <v>1</v>
      </c>
      <c r="M496" s="16"/>
      <c r="N496" s="89">
        <v>1</v>
      </c>
      <c r="O496" s="32" t="s">
        <v>91</v>
      </c>
      <c r="P496" s="16"/>
      <c r="Q496" s="32"/>
      <c r="R496" s="90"/>
      <c r="S496" s="32"/>
      <c r="T496" s="90"/>
      <c r="U496" s="32"/>
      <c r="V496" s="90"/>
      <c r="W496" s="32"/>
      <c r="X496" s="90"/>
      <c r="Y496" s="32"/>
      <c r="Z496" s="90"/>
      <c r="AA496" s="57">
        <v>0.73000001907348633</v>
      </c>
      <c r="AB496" s="58">
        <v>-12.039999961853027</v>
      </c>
      <c r="AC496" s="57">
        <v>-3.4600000381469727</v>
      </c>
      <c r="AD496" s="58">
        <v>12.579999923706055</v>
      </c>
      <c r="AE496" s="20"/>
      <c r="AF496" s="114"/>
      <c r="AG496" s="117"/>
      <c r="AH496" s="118"/>
      <c r="AI496" s="118"/>
      <c r="AJ496" s="118"/>
      <c r="AK496" s="113"/>
      <c r="AL496" s="118"/>
      <c r="AM496" s="118"/>
      <c r="AN496" s="117"/>
      <c r="AO496" s="118"/>
      <c r="AP496" s="99"/>
      <c r="AQ496" s="99"/>
      <c r="AR496" s="99"/>
      <c r="AS496" s="99"/>
      <c r="AT496" s="118"/>
      <c r="AU496" s="118"/>
      <c r="AV496" s="118"/>
      <c r="AW496" s="118"/>
      <c r="AX496" s="118"/>
      <c r="AY496" s="117"/>
      <c r="AZ496" s="118"/>
      <c r="BA496" s="99"/>
      <c r="BB496" s="99"/>
      <c r="BC496" s="99"/>
      <c r="BD496" s="99"/>
      <c r="BE496" s="84"/>
      <c r="BF496" s="84"/>
      <c r="BI496" s="117"/>
      <c r="BJ496" s="118"/>
      <c r="BK496" s="118"/>
      <c r="BL496" s="118"/>
      <c r="BM496" s="118"/>
      <c r="BN496" s="118"/>
      <c r="BO496" s="118"/>
      <c r="BP496" s="122"/>
      <c r="BX496" s="120"/>
      <c r="CE496" s="95"/>
      <c r="CF496" s="95"/>
      <c r="CG496" s="95"/>
      <c r="CH496" s="95"/>
      <c r="CI496" s="95"/>
      <c r="CJ496" s="95"/>
      <c r="CK496" s="95"/>
      <c r="CL496" s="95"/>
      <c r="CM496" s="95"/>
      <c r="CN496" s="95"/>
      <c r="CO496" s="95"/>
      <c r="CP496" s="95"/>
      <c r="CQ496" s="95"/>
      <c r="EX496" s="88"/>
      <c r="EY496" s="88"/>
      <c r="FA496" s="88"/>
    </row>
    <row r="497" spans="1:157" x14ac:dyDescent="0.15">
      <c r="A497" s="86"/>
      <c r="E497" s="1" t="s">
        <v>152</v>
      </c>
      <c r="F497" s="86">
        <v>2</v>
      </c>
      <c r="H497" s="88">
        <v>1</v>
      </c>
      <c r="O497" s="31"/>
      <c r="Q497" s="48">
        <v>-2.1700000762939453</v>
      </c>
      <c r="R497" s="49">
        <v>4.9600000381469727</v>
      </c>
      <c r="S497" s="48"/>
      <c r="T497" s="49"/>
      <c r="U497" s="48"/>
      <c r="V497" s="49"/>
      <c r="W497" s="48"/>
      <c r="X497" s="49"/>
      <c r="Y497" s="48"/>
      <c r="Z497" s="49"/>
      <c r="AA497" s="59">
        <v>-3.4100000858306885</v>
      </c>
      <c r="AB497" s="60">
        <v>11.850000381469727</v>
      </c>
      <c r="AC497" s="59">
        <v>1.2200000286102295</v>
      </c>
      <c r="AD497" s="60">
        <v>-11.850000381469727</v>
      </c>
      <c r="AE497" s="19" t="s">
        <v>78</v>
      </c>
      <c r="AF497" s="114"/>
      <c r="AG497" s="117"/>
      <c r="AH497" s="118"/>
      <c r="AI497" s="118"/>
      <c r="AJ497" s="118"/>
      <c r="AK497" s="113"/>
      <c r="AL497" s="118"/>
      <c r="AM497" s="118"/>
      <c r="AN497" s="117"/>
      <c r="AO497" s="118"/>
      <c r="AT497" s="118"/>
      <c r="AU497" s="118"/>
      <c r="AV497" s="118"/>
      <c r="AW497" s="118"/>
      <c r="AX497" s="118"/>
      <c r="AY497" s="117"/>
      <c r="AZ497" s="118"/>
      <c r="BI497" s="117"/>
      <c r="BJ497" s="118"/>
      <c r="BK497" s="118"/>
      <c r="BL497" s="118"/>
      <c r="BM497" s="118"/>
      <c r="BN497" s="118"/>
      <c r="BO497" s="118"/>
      <c r="BP497" s="119"/>
      <c r="BX497" s="117"/>
    </row>
    <row r="498" spans="1:157" x14ac:dyDescent="0.15">
      <c r="A498" s="86"/>
      <c r="E498" s="1" t="s">
        <v>152</v>
      </c>
      <c r="F498" s="86">
        <v>3</v>
      </c>
      <c r="I498" s="88">
        <v>1</v>
      </c>
      <c r="O498" s="31"/>
      <c r="Q498" s="48">
        <v>2.9300000667572021</v>
      </c>
      <c r="R498" s="49">
        <v>-10.060000419616699</v>
      </c>
      <c r="S498" s="48"/>
      <c r="T498" s="49"/>
      <c r="U498" s="48"/>
      <c r="V498" s="49"/>
      <c r="W498" s="48"/>
      <c r="X498" s="49"/>
      <c r="Y498" s="48"/>
      <c r="Z498" s="49"/>
      <c r="AA498" s="59">
        <v>3.3599998950958252</v>
      </c>
      <c r="AB498" s="60">
        <v>-11.899999618530273</v>
      </c>
      <c r="AC498" s="59">
        <v>-2</v>
      </c>
      <c r="AD498" s="60">
        <v>12.289999961853027</v>
      </c>
      <c r="AE498" s="19" t="s">
        <v>88</v>
      </c>
      <c r="AF498" s="114"/>
      <c r="AG498" s="117"/>
      <c r="AH498" s="118"/>
      <c r="AI498" s="118"/>
      <c r="AJ498" s="118"/>
      <c r="AK498" s="113"/>
      <c r="AL498" s="118"/>
      <c r="AM498" s="118"/>
      <c r="AN498" s="117"/>
      <c r="AO498" s="118"/>
      <c r="AT498" s="118"/>
      <c r="AU498" s="118"/>
      <c r="AV498" s="118"/>
      <c r="AW498" s="118"/>
      <c r="AX498" s="118"/>
      <c r="AY498" s="117"/>
      <c r="AZ498" s="118"/>
      <c r="BI498" s="117"/>
      <c r="BJ498" s="118"/>
      <c r="BK498" s="118"/>
      <c r="BL498" s="118"/>
      <c r="BM498" s="118"/>
      <c r="BN498" s="118"/>
      <c r="BO498" s="118"/>
      <c r="BP498" s="119"/>
      <c r="BX498" s="117"/>
    </row>
    <row r="499" spans="1:157" x14ac:dyDescent="0.15">
      <c r="A499" s="86"/>
      <c r="E499" s="1" t="s">
        <v>152</v>
      </c>
      <c r="F499" s="86">
        <v>4</v>
      </c>
      <c r="I499" s="88">
        <v>1</v>
      </c>
      <c r="O499" s="31"/>
      <c r="Q499" s="48">
        <v>1.3500000238418579</v>
      </c>
      <c r="R499" s="49">
        <v>8.0799999237060547</v>
      </c>
      <c r="S499" s="48"/>
      <c r="T499" s="49"/>
      <c r="U499" s="48"/>
      <c r="V499" s="49"/>
      <c r="W499" s="48"/>
      <c r="X499" s="49"/>
      <c r="Y499" s="48"/>
      <c r="Z499" s="49"/>
      <c r="AA499" s="59">
        <v>-0.15000000596046448</v>
      </c>
      <c r="AB499" s="60">
        <v>11.949999809265137</v>
      </c>
      <c r="AC499" s="59">
        <v>0.73000001907348633</v>
      </c>
      <c r="AD499" s="60">
        <v>-12.770000457763672</v>
      </c>
      <c r="AE499" s="19" t="s">
        <v>95</v>
      </c>
      <c r="AF499" s="114"/>
      <c r="AG499" s="117"/>
      <c r="AH499" s="118"/>
      <c r="AI499" s="118"/>
      <c r="AJ499" s="118"/>
      <c r="AK499" s="113"/>
      <c r="AL499" s="118"/>
      <c r="AM499" s="118"/>
      <c r="AN499" s="117"/>
      <c r="AO499" s="118"/>
      <c r="AT499" s="118"/>
      <c r="AU499" s="118"/>
      <c r="AV499" s="118"/>
      <c r="AW499" s="118"/>
      <c r="AX499" s="118"/>
      <c r="AY499" s="117"/>
      <c r="AZ499" s="118"/>
      <c r="BI499" s="117"/>
      <c r="BJ499" s="118"/>
      <c r="BK499" s="118"/>
      <c r="BL499" s="118"/>
      <c r="BM499" s="118"/>
      <c r="BN499" s="118"/>
      <c r="BO499" s="118"/>
      <c r="BP499" s="119"/>
      <c r="BX499" s="117"/>
    </row>
    <row r="500" spans="1:157" x14ac:dyDescent="0.15">
      <c r="A500" s="86"/>
      <c r="E500" s="1" t="s">
        <v>152</v>
      </c>
      <c r="F500" s="86">
        <v>5</v>
      </c>
      <c r="I500" s="88">
        <v>1</v>
      </c>
      <c r="O500" s="31"/>
      <c r="Q500" s="48">
        <v>1.3999999761581421</v>
      </c>
      <c r="R500" s="49">
        <v>-11.689999580383301</v>
      </c>
      <c r="S500" s="48"/>
      <c r="T500" s="49"/>
      <c r="U500" s="48"/>
      <c r="V500" s="49"/>
      <c r="W500" s="48"/>
      <c r="X500" s="49"/>
      <c r="Y500" s="48"/>
      <c r="Z500" s="49"/>
      <c r="AA500" s="59">
        <v>0.28999999165534973</v>
      </c>
      <c r="AB500" s="60">
        <v>-13.020000457763672</v>
      </c>
      <c r="AC500" s="59">
        <v>-0.68000000715255737</v>
      </c>
      <c r="AD500" s="60">
        <v>12.239999771118164</v>
      </c>
      <c r="AE500" s="19" t="s">
        <v>88</v>
      </c>
      <c r="AF500" s="114"/>
      <c r="AG500" s="117"/>
      <c r="AH500" s="118"/>
      <c r="AI500" s="118"/>
      <c r="AJ500" s="118"/>
      <c r="AK500" s="113"/>
      <c r="AL500" s="118"/>
      <c r="AM500" s="118"/>
      <c r="AN500" s="117"/>
      <c r="AO500" s="118"/>
      <c r="AT500" s="118"/>
      <c r="AU500" s="118"/>
      <c r="AV500" s="118"/>
      <c r="AW500" s="118"/>
      <c r="AX500" s="118"/>
      <c r="AY500" s="117"/>
      <c r="AZ500" s="118"/>
      <c r="BI500" s="117"/>
      <c r="BJ500" s="118"/>
      <c r="BK500" s="118"/>
      <c r="BL500" s="118"/>
      <c r="BM500" s="118"/>
      <c r="BN500" s="118"/>
      <c r="BO500" s="118"/>
      <c r="BP500" s="119"/>
      <c r="BX500" s="117"/>
    </row>
    <row r="501" spans="1:157" x14ac:dyDescent="0.15">
      <c r="A501" s="86"/>
      <c r="E501" s="1" t="s">
        <v>152</v>
      </c>
      <c r="F501" s="86">
        <v>6</v>
      </c>
      <c r="I501" s="88">
        <v>1</v>
      </c>
      <c r="O501" s="31"/>
      <c r="Q501" s="48">
        <v>0.67000001668930054</v>
      </c>
      <c r="R501" s="49">
        <v>6.25</v>
      </c>
      <c r="S501" s="48"/>
      <c r="T501" s="49"/>
      <c r="U501" s="48"/>
      <c r="V501" s="49"/>
      <c r="W501" s="48"/>
      <c r="X501" s="49"/>
      <c r="Y501" s="48"/>
      <c r="Z501" s="49"/>
      <c r="AA501" s="59">
        <v>-1.4600000381469727</v>
      </c>
      <c r="AB501" s="60">
        <v>11.989999771118164</v>
      </c>
      <c r="AC501" s="59">
        <v>-0.10000000149011612</v>
      </c>
      <c r="AD501" s="60">
        <v>-13.210000038146973</v>
      </c>
      <c r="AE501" s="19" t="s">
        <v>93</v>
      </c>
      <c r="AF501" s="114"/>
      <c r="AG501" s="117"/>
      <c r="AH501" s="118"/>
      <c r="AI501" s="118"/>
      <c r="AJ501" s="118"/>
      <c r="AK501" s="113"/>
      <c r="AL501" s="118"/>
      <c r="AM501" s="118"/>
      <c r="AN501" s="117"/>
      <c r="AO501" s="118"/>
      <c r="AT501" s="118"/>
      <c r="AU501" s="118"/>
      <c r="AV501" s="118"/>
      <c r="AW501" s="118"/>
      <c r="AX501" s="118"/>
      <c r="AY501" s="117"/>
      <c r="AZ501" s="118"/>
      <c r="BI501" s="117"/>
      <c r="BJ501" s="118"/>
      <c r="BK501" s="118"/>
      <c r="BL501" s="118"/>
      <c r="BM501" s="118"/>
      <c r="BN501" s="118"/>
      <c r="BO501" s="118"/>
      <c r="BP501" s="119"/>
      <c r="BX501" s="117"/>
    </row>
    <row r="502" spans="1:157" x14ac:dyDescent="0.15">
      <c r="A502" s="86"/>
      <c r="E502" s="1" t="s">
        <v>152</v>
      </c>
      <c r="F502" s="86">
        <v>7</v>
      </c>
      <c r="I502" s="88">
        <v>1</v>
      </c>
      <c r="O502" s="31"/>
      <c r="Q502" s="48">
        <v>3.7000000476837158</v>
      </c>
      <c r="R502" s="49">
        <v>-8.2299995422363281</v>
      </c>
      <c r="S502" s="48"/>
      <c r="T502" s="49"/>
      <c r="U502" s="48"/>
      <c r="V502" s="49"/>
      <c r="W502" s="48"/>
      <c r="X502" s="49"/>
      <c r="Y502" s="48"/>
      <c r="Z502" s="49"/>
      <c r="AA502" s="59">
        <v>3.6600000858306885</v>
      </c>
      <c r="AB502" s="60">
        <v>-13.119999885559082</v>
      </c>
      <c r="AC502" s="59">
        <v>-1.4099999666213989</v>
      </c>
      <c r="AD502" s="60">
        <v>11.75</v>
      </c>
      <c r="AE502" s="19" t="s">
        <v>106</v>
      </c>
      <c r="AF502" s="114"/>
      <c r="AG502" s="117"/>
      <c r="AH502" s="118"/>
      <c r="AI502" s="118"/>
      <c r="AJ502" s="118"/>
      <c r="AK502" s="113"/>
      <c r="AL502" s="118"/>
      <c r="AM502" s="118"/>
      <c r="AN502" s="117"/>
      <c r="AO502" s="118"/>
      <c r="AT502" s="118"/>
      <c r="AU502" s="118"/>
      <c r="AV502" s="118"/>
      <c r="AW502" s="118"/>
      <c r="AX502" s="118"/>
      <c r="AY502" s="117"/>
      <c r="AZ502" s="118"/>
      <c r="BI502" s="117"/>
      <c r="BJ502" s="118"/>
      <c r="BK502" s="118"/>
      <c r="BL502" s="118"/>
      <c r="BM502" s="118"/>
      <c r="BN502" s="118"/>
      <c r="BO502" s="118"/>
      <c r="BP502" s="119"/>
      <c r="BX502" s="117"/>
    </row>
    <row r="503" spans="1:157" x14ac:dyDescent="0.15">
      <c r="A503" s="86"/>
      <c r="E503" s="7" t="s">
        <v>152</v>
      </c>
      <c r="F503" s="86">
        <v>8</v>
      </c>
      <c r="I503" s="88">
        <v>1</v>
      </c>
      <c r="O503" s="31"/>
      <c r="Q503" s="48">
        <v>1.2000000476837158</v>
      </c>
      <c r="R503" s="49">
        <v>10.829999923706055</v>
      </c>
      <c r="S503" s="48"/>
      <c r="T503" s="49"/>
      <c r="U503" s="48"/>
      <c r="V503" s="49"/>
      <c r="W503" s="48"/>
      <c r="X503" s="49"/>
      <c r="Y503" s="48"/>
      <c r="Z503" s="49"/>
      <c r="AA503" s="59">
        <v>-0.34000000357627869</v>
      </c>
      <c r="AB503" s="60">
        <v>13.119999885559082</v>
      </c>
      <c r="AC503" s="59">
        <v>0.73000001907348633</v>
      </c>
      <c r="AD503" s="60">
        <v>-13.210000038146973</v>
      </c>
      <c r="AE503" s="1" t="s">
        <v>127</v>
      </c>
      <c r="AG503" s="117"/>
      <c r="AH503" s="118"/>
      <c r="AI503" s="118"/>
      <c r="AJ503" s="118"/>
      <c r="AK503" s="113"/>
      <c r="AL503" s="118"/>
      <c r="AN503" s="117"/>
      <c r="AO503" s="118"/>
      <c r="AT503" s="118"/>
      <c r="AU503" s="118"/>
      <c r="AV503" s="118"/>
      <c r="AW503" s="118"/>
      <c r="AY503" s="117"/>
      <c r="AZ503" s="118"/>
      <c r="BI503" s="117"/>
      <c r="BJ503" s="118"/>
      <c r="BK503" s="118"/>
      <c r="BL503" s="118"/>
      <c r="BM503" s="118"/>
      <c r="BN503" s="118"/>
      <c r="BO503" s="118"/>
    </row>
    <row r="504" spans="1:157" x14ac:dyDescent="0.15">
      <c r="A504" s="86"/>
      <c r="B504" s="26"/>
      <c r="C504" s="22"/>
      <c r="D504" s="12"/>
      <c r="E504" s="7" t="s">
        <v>152</v>
      </c>
      <c r="F504" s="86">
        <v>9</v>
      </c>
      <c r="I504" s="88">
        <v>1</v>
      </c>
      <c r="J504" s="88">
        <v>1</v>
      </c>
      <c r="O504" s="31"/>
      <c r="Q504" s="48">
        <v>4.0900001525878906</v>
      </c>
      <c r="R504" s="49">
        <v>-11.399999618530273</v>
      </c>
      <c r="S504" s="48"/>
      <c r="T504" s="49"/>
      <c r="U504" s="48"/>
      <c r="V504" s="49"/>
      <c r="W504" s="48" t="s">
        <v>147</v>
      </c>
      <c r="X504" s="49"/>
      <c r="Y504" s="48"/>
      <c r="Z504" s="49">
        <v>1</v>
      </c>
      <c r="AA504" s="59">
        <v>3.4600000381469727</v>
      </c>
      <c r="AB504" s="60">
        <v>-13.359999656677246</v>
      </c>
      <c r="AC504" s="59">
        <v>0.15000000596046448</v>
      </c>
      <c r="AD504" s="60">
        <v>11.600000381469727</v>
      </c>
      <c r="AE504" s="19" t="s">
        <v>83</v>
      </c>
      <c r="AF504" s="114">
        <v>1</v>
      </c>
      <c r="AG504" s="117"/>
      <c r="AH504" s="118"/>
      <c r="AI504" s="118"/>
      <c r="AJ504" s="118"/>
      <c r="AK504" s="113"/>
      <c r="AL504" s="118"/>
      <c r="AM504" s="118"/>
      <c r="AN504" s="117"/>
      <c r="AO504" s="118"/>
      <c r="AT504" s="118"/>
      <c r="AU504" s="118"/>
      <c r="AV504" s="118"/>
      <c r="AW504" s="118"/>
      <c r="AX504" s="118"/>
      <c r="AY504" s="117"/>
      <c r="AZ504" s="118"/>
      <c r="BI504" s="117"/>
      <c r="BJ504" s="118"/>
      <c r="BK504" s="118"/>
      <c r="BL504" s="118"/>
      <c r="BM504" s="118"/>
      <c r="BN504" s="118"/>
      <c r="BO504" s="118"/>
      <c r="BP504" s="119"/>
      <c r="BX504" s="117"/>
    </row>
    <row r="505" spans="1:157" s="89" customFormat="1" x14ac:dyDescent="0.15">
      <c r="A505" s="15">
        <v>0.2320601851851852</v>
      </c>
      <c r="B505" s="30"/>
      <c r="C505" s="24" t="s">
        <v>16</v>
      </c>
      <c r="D505" s="13" t="s">
        <v>129</v>
      </c>
      <c r="E505" s="16">
        <v>116</v>
      </c>
      <c r="F505" s="90">
        <v>1</v>
      </c>
      <c r="G505" s="16">
        <v>1</v>
      </c>
      <c r="K505" s="32">
        <v>1</v>
      </c>
      <c r="L505" s="90"/>
      <c r="M505" s="32">
        <v>1</v>
      </c>
      <c r="N505" s="90"/>
      <c r="O505" s="20" t="s">
        <v>85</v>
      </c>
      <c r="P505" s="32"/>
      <c r="Q505" s="32"/>
      <c r="R505" s="90"/>
      <c r="S505" s="32"/>
      <c r="T505" s="90"/>
      <c r="U505" s="32"/>
      <c r="V505" s="90"/>
      <c r="W505" s="32"/>
      <c r="X505" s="90"/>
      <c r="Y505" s="32"/>
      <c r="Z505" s="90"/>
      <c r="AA505" s="57">
        <v>-1.0199999809265137</v>
      </c>
      <c r="AB505" s="58">
        <v>-12.140000343322754</v>
      </c>
      <c r="AC505" s="57">
        <v>3.3199999332427979</v>
      </c>
      <c r="AD505" s="58">
        <v>12.729999542236328</v>
      </c>
      <c r="AE505" s="16"/>
      <c r="AF505" s="112"/>
      <c r="AG505" s="117"/>
      <c r="AH505" s="118"/>
      <c r="AI505" s="118"/>
      <c r="AJ505" s="118"/>
      <c r="AK505" s="113"/>
      <c r="AL505" s="118"/>
      <c r="AM505" s="99"/>
      <c r="AN505" s="117"/>
      <c r="AO505" s="118"/>
      <c r="AP505" s="99"/>
      <c r="AQ505" s="99"/>
      <c r="AR505" s="99"/>
      <c r="AS505" s="99"/>
      <c r="AT505" s="118"/>
      <c r="AU505" s="118"/>
      <c r="AV505" s="118"/>
      <c r="AW505" s="118"/>
      <c r="AX505" s="99"/>
      <c r="AY505" s="117"/>
      <c r="AZ505" s="118"/>
      <c r="BA505" s="99"/>
      <c r="BB505" s="99"/>
      <c r="BC505" s="99"/>
      <c r="BD505" s="99"/>
      <c r="BE505" s="84"/>
      <c r="BF505" s="84"/>
      <c r="BI505" s="117"/>
      <c r="BJ505" s="118"/>
      <c r="BK505" s="118"/>
      <c r="BL505" s="118"/>
      <c r="BM505" s="118"/>
      <c r="BN505" s="118"/>
      <c r="BO505" s="118"/>
      <c r="BP505" s="121"/>
      <c r="BX505" s="94"/>
      <c r="CE505" s="95"/>
      <c r="CF505" s="95"/>
      <c r="CG505" s="95"/>
      <c r="CH505" s="95"/>
      <c r="CI505" s="95"/>
      <c r="CJ505" s="95"/>
      <c r="CK505" s="95"/>
      <c r="CL505" s="95"/>
      <c r="CM505" s="95"/>
      <c r="CN505" s="95"/>
      <c r="CO505" s="95"/>
      <c r="CP505" s="95"/>
      <c r="CQ505" s="95"/>
      <c r="EX505" s="88"/>
      <c r="EY505" s="88"/>
      <c r="FA505" s="88"/>
    </row>
    <row r="506" spans="1:157" x14ac:dyDescent="0.15">
      <c r="E506" s="1" t="s">
        <v>152</v>
      </c>
      <c r="F506" s="86">
        <v>2</v>
      </c>
      <c r="H506" s="88">
        <v>1</v>
      </c>
      <c r="K506" s="7"/>
      <c r="L506" s="86"/>
      <c r="M506" s="7"/>
      <c r="N506" s="86"/>
      <c r="O506" s="31"/>
      <c r="P506" s="7"/>
      <c r="Q506" s="31">
        <v>3.6099998950958252</v>
      </c>
      <c r="R506" s="40">
        <v>5.75</v>
      </c>
      <c r="S506" s="31"/>
      <c r="T506" s="40"/>
      <c r="U506" s="31"/>
      <c r="V506" s="40"/>
      <c r="W506" s="31"/>
      <c r="X506" s="40"/>
      <c r="Y506" s="31"/>
      <c r="Z506" s="40"/>
      <c r="AA506" s="59">
        <v>3.6600000858306885</v>
      </c>
      <c r="AB506" s="60">
        <v>11.949999809265137</v>
      </c>
      <c r="AC506" s="59">
        <v>-0.43999999761581421</v>
      </c>
      <c r="AD506" s="60">
        <v>-11.800000190734863</v>
      </c>
      <c r="AE506" s="19" t="s">
        <v>81</v>
      </c>
      <c r="AF506" s="114"/>
      <c r="AG506" s="117"/>
      <c r="AH506" s="118"/>
      <c r="AI506" s="118"/>
      <c r="AJ506" s="118"/>
      <c r="AK506" s="113"/>
      <c r="AL506" s="118"/>
      <c r="AM506" s="118"/>
      <c r="AN506" s="117"/>
      <c r="AO506" s="118"/>
      <c r="AT506" s="118"/>
      <c r="AU506" s="118"/>
      <c r="AV506" s="118"/>
      <c r="AW506" s="118"/>
      <c r="AX506" s="118"/>
      <c r="AY506" s="117"/>
      <c r="AZ506" s="118"/>
      <c r="BI506" s="117"/>
      <c r="BJ506" s="118"/>
      <c r="BK506" s="118"/>
      <c r="BL506" s="118"/>
      <c r="BM506" s="118"/>
      <c r="BN506" s="118"/>
      <c r="BO506" s="118"/>
      <c r="BP506" s="119"/>
      <c r="BX506" s="117"/>
    </row>
    <row r="507" spans="1:157" x14ac:dyDescent="0.15">
      <c r="E507" s="1" t="s">
        <v>152</v>
      </c>
      <c r="F507" s="86">
        <v>3</v>
      </c>
      <c r="I507" s="88">
        <v>1</v>
      </c>
      <c r="O507" s="31"/>
      <c r="Q507" s="31">
        <v>-1.4600000381469727</v>
      </c>
      <c r="R507" s="40">
        <v>-10.430000305175781</v>
      </c>
      <c r="S507" s="31"/>
      <c r="T507" s="40"/>
      <c r="U507" s="31"/>
      <c r="V507" s="40"/>
      <c r="W507" s="31"/>
      <c r="X507" s="40"/>
      <c r="Y507" s="31"/>
      <c r="Z507" s="40"/>
      <c r="AA507" s="59">
        <v>-1.9500000476837158</v>
      </c>
      <c r="AB507" s="60">
        <v>-12.090000152587891</v>
      </c>
      <c r="AC507" s="59">
        <v>2.3900001049041748</v>
      </c>
      <c r="AD507" s="60">
        <v>12.140000343322754</v>
      </c>
      <c r="AE507" s="19" t="s">
        <v>81</v>
      </c>
      <c r="AF507" s="114"/>
      <c r="AG507" s="117"/>
      <c r="AH507" s="118"/>
      <c r="AI507" s="118"/>
      <c r="AJ507" s="118"/>
      <c r="AK507" s="113"/>
      <c r="AL507" s="118"/>
      <c r="AM507" s="118"/>
      <c r="AN507" s="117"/>
      <c r="AO507" s="118"/>
      <c r="AT507" s="118"/>
      <c r="AU507" s="118"/>
      <c r="AV507" s="118"/>
      <c r="AW507" s="118"/>
      <c r="AX507" s="118"/>
      <c r="AY507" s="117"/>
      <c r="AZ507" s="118"/>
      <c r="BI507" s="117"/>
      <c r="BJ507" s="118"/>
      <c r="BK507" s="118"/>
      <c r="BL507" s="118"/>
      <c r="BM507" s="118"/>
      <c r="BN507" s="118"/>
      <c r="BO507" s="118"/>
      <c r="BP507" s="119"/>
      <c r="BX507" s="117"/>
    </row>
    <row r="508" spans="1:157" x14ac:dyDescent="0.15">
      <c r="E508" s="1" t="s">
        <v>152</v>
      </c>
      <c r="F508" s="86">
        <v>4</v>
      </c>
      <c r="I508" s="88">
        <v>1</v>
      </c>
      <c r="O508" s="31"/>
      <c r="Q508" s="31">
        <v>1.2699999809265137</v>
      </c>
      <c r="R508" s="40">
        <v>5.9499998092651367</v>
      </c>
      <c r="S508" s="31"/>
      <c r="T508" s="40"/>
      <c r="U508" s="31"/>
      <c r="V508" s="40"/>
      <c r="W508" s="31"/>
      <c r="X508" s="40"/>
      <c r="Y508" s="31"/>
      <c r="Z508" s="40"/>
      <c r="AA508" s="59">
        <v>2.7799999713897705</v>
      </c>
      <c r="AB508" s="60">
        <v>12.289999961853027</v>
      </c>
      <c r="AC508" s="59">
        <v>-1.0199999809265137</v>
      </c>
      <c r="AD508" s="60">
        <v>-12.770000457763672</v>
      </c>
      <c r="AE508" s="19" t="s">
        <v>82</v>
      </c>
      <c r="AF508" s="114"/>
      <c r="AG508" s="117"/>
      <c r="AH508" s="118"/>
      <c r="AI508" s="118"/>
      <c r="AJ508" s="118"/>
      <c r="AK508" s="113"/>
      <c r="AL508" s="118"/>
      <c r="AM508" s="118"/>
      <c r="AN508" s="117"/>
      <c r="AO508" s="118"/>
      <c r="AT508" s="118"/>
      <c r="AU508" s="118"/>
      <c r="AV508" s="118"/>
      <c r="AW508" s="118"/>
      <c r="AX508" s="118"/>
      <c r="AY508" s="117"/>
      <c r="AZ508" s="118"/>
      <c r="BI508" s="117"/>
      <c r="BJ508" s="118"/>
      <c r="BK508" s="118"/>
      <c r="BL508" s="118"/>
      <c r="BM508" s="118"/>
      <c r="BN508" s="118"/>
      <c r="BO508" s="118"/>
      <c r="BP508" s="119"/>
      <c r="BX508" s="117"/>
    </row>
    <row r="509" spans="1:157" x14ac:dyDescent="0.15">
      <c r="E509" s="1" t="s">
        <v>152</v>
      </c>
      <c r="F509" s="86">
        <v>5</v>
      </c>
      <c r="I509" s="88">
        <v>1</v>
      </c>
      <c r="O509" s="31"/>
      <c r="Q509" s="31">
        <v>3.4100000858306885</v>
      </c>
      <c r="R509" s="40">
        <v>-6.5799999237060547</v>
      </c>
      <c r="S509" s="31"/>
      <c r="T509" s="40"/>
      <c r="U509" s="31"/>
      <c r="V509" s="40"/>
      <c r="W509" s="31"/>
      <c r="X509" s="40"/>
      <c r="Y509" s="31"/>
      <c r="Z509" s="40"/>
      <c r="AA509" s="59">
        <v>3.0199999809265137</v>
      </c>
      <c r="AB509" s="60">
        <v>-12.770000457763672</v>
      </c>
      <c r="AC509" s="59">
        <v>0.93000000715255737</v>
      </c>
      <c r="AD509" s="60">
        <v>12.729999542236328</v>
      </c>
      <c r="AE509" s="19" t="s">
        <v>88</v>
      </c>
      <c r="AF509" s="114"/>
      <c r="AG509" s="117"/>
      <c r="AH509" s="118"/>
      <c r="AI509" s="118"/>
      <c r="AJ509" s="118"/>
      <c r="AK509" s="113"/>
      <c r="AL509" s="118"/>
      <c r="AM509" s="118"/>
      <c r="AN509" s="117"/>
      <c r="AO509" s="118"/>
      <c r="AT509" s="118"/>
      <c r="AU509" s="118"/>
      <c r="AV509" s="118"/>
      <c r="AW509" s="118"/>
      <c r="AX509" s="118"/>
      <c r="AY509" s="117"/>
      <c r="AZ509" s="118"/>
      <c r="BI509" s="117"/>
      <c r="BJ509" s="118"/>
      <c r="BK509" s="118"/>
      <c r="BL509" s="118"/>
      <c r="BM509" s="118"/>
      <c r="BN509" s="118"/>
      <c r="BO509" s="118"/>
      <c r="BP509" s="119"/>
      <c r="BX509" s="117"/>
    </row>
    <row r="510" spans="1:157" x14ac:dyDescent="0.15">
      <c r="E510" s="1" t="s">
        <v>152</v>
      </c>
      <c r="F510" s="86">
        <v>6</v>
      </c>
      <c r="I510" s="88">
        <v>1</v>
      </c>
      <c r="O510" s="31"/>
      <c r="Q510" s="31">
        <v>-0.82999998331069946</v>
      </c>
      <c r="R510" s="40">
        <v>6.0500001907348633</v>
      </c>
      <c r="S510" s="31"/>
      <c r="T510" s="40"/>
      <c r="U510" s="31"/>
      <c r="V510" s="40"/>
      <c r="W510" s="31"/>
      <c r="X510" s="40"/>
      <c r="Y510" s="31"/>
      <c r="Z510" s="40"/>
      <c r="AA510" s="59">
        <v>-1.1200000047683716</v>
      </c>
      <c r="AB510" s="60">
        <v>11.850000381469727</v>
      </c>
      <c r="AC510" s="59">
        <v>2</v>
      </c>
      <c r="AD510" s="60">
        <v>-12.819999694824219</v>
      </c>
      <c r="AE510" s="19" t="s">
        <v>106</v>
      </c>
      <c r="AF510" s="114"/>
      <c r="AG510" s="117"/>
      <c r="AH510" s="118"/>
      <c r="AI510" s="118"/>
      <c r="AJ510" s="118"/>
      <c r="AK510" s="113"/>
      <c r="AL510" s="118"/>
      <c r="AM510" s="118"/>
      <c r="AN510" s="117"/>
      <c r="AO510" s="118"/>
      <c r="AT510" s="118"/>
      <c r="AU510" s="118"/>
      <c r="AV510" s="118"/>
      <c r="AW510" s="118"/>
      <c r="AX510" s="118"/>
      <c r="AY510" s="117"/>
      <c r="AZ510" s="118"/>
      <c r="BI510" s="117"/>
      <c r="BJ510" s="118"/>
      <c r="BK510" s="118"/>
      <c r="BL510" s="118"/>
      <c r="BM510" s="118"/>
      <c r="BN510" s="118"/>
      <c r="BO510" s="118"/>
      <c r="BP510" s="119"/>
      <c r="BX510" s="117"/>
    </row>
    <row r="511" spans="1:157" x14ac:dyDescent="0.15">
      <c r="E511" s="1" t="s">
        <v>152</v>
      </c>
      <c r="F511" s="86">
        <v>7</v>
      </c>
      <c r="I511" s="88">
        <v>1</v>
      </c>
      <c r="O511" s="31"/>
      <c r="Q511" s="31">
        <v>-1.3700000047683716</v>
      </c>
      <c r="R511" s="40">
        <v>-11.699999809265137</v>
      </c>
      <c r="S511" s="31"/>
      <c r="T511" s="40"/>
      <c r="U511" s="31"/>
      <c r="V511" s="40"/>
      <c r="W511" s="31"/>
      <c r="X511" s="40"/>
      <c r="Y511" s="31"/>
      <c r="Z511" s="40"/>
      <c r="AA511" s="59">
        <v>-1.2200000286102295</v>
      </c>
      <c r="AB511" s="60">
        <v>-13.119999885559082</v>
      </c>
      <c r="AC511" s="59">
        <v>5.000000074505806E-2</v>
      </c>
      <c r="AD511" s="60">
        <v>12.380000114440918</v>
      </c>
      <c r="AE511" s="19" t="s">
        <v>82</v>
      </c>
      <c r="AF511" s="114"/>
      <c r="AG511" s="117"/>
      <c r="AH511" s="118"/>
      <c r="AI511" s="118"/>
      <c r="AJ511" s="118"/>
      <c r="AK511" s="113"/>
      <c r="AL511" s="118"/>
      <c r="AM511" s="118"/>
      <c r="AN511" s="117"/>
      <c r="AO511" s="118"/>
      <c r="AT511" s="118"/>
      <c r="AU511" s="118"/>
      <c r="AV511" s="118"/>
      <c r="AW511" s="118"/>
      <c r="AX511" s="118"/>
      <c r="AY511" s="117"/>
      <c r="AZ511" s="118"/>
      <c r="BI511" s="117"/>
      <c r="BJ511" s="118"/>
      <c r="BK511" s="118"/>
      <c r="BL511" s="118"/>
      <c r="BM511" s="118"/>
      <c r="BN511" s="118"/>
      <c r="BO511" s="118"/>
      <c r="BP511" s="119"/>
      <c r="BX511" s="117"/>
    </row>
    <row r="512" spans="1:157" x14ac:dyDescent="0.15">
      <c r="E512" s="1" t="s">
        <v>152</v>
      </c>
      <c r="F512" s="86">
        <v>8</v>
      </c>
      <c r="I512" s="88">
        <v>1</v>
      </c>
      <c r="O512" s="31"/>
      <c r="Q512" s="31">
        <v>-2.9300000667572021</v>
      </c>
      <c r="R512" s="40">
        <v>7.4600000381469727</v>
      </c>
      <c r="S512" s="31"/>
      <c r="T512" s="40"/>
      <c r="U512" s="31"/>
      <c r="V512" s="40"/>
      <c r="W512" s="31"/>
      <c r="X512" s="40"/>
      <c r="Y512" s="31"/>
      <c r="Z512" s="40"/>
      <c r="AA512" s="59">
        <v>-2.5399999618530273</v>
      </c>
      <c r="AB512" s="60">
        <v>11.949999809265137</v>
      </c>
      <c r="AC512" s="59">
        <v>-0.10000000149011612</v>
      </c>
      <c r="AD512" s="60">
        <v>-12.869999885559082</v>
      </c>
      <c r="AE512" s="19" t="s">
        <v>84</v>
      </c>
      <c r="AF512" s="114"/>
      <c r="AG512" s="117"/>
      <c r="AH512" s="118"/>
      <c r="AI512" s="118"/>
      <c r="AJ512" s="118"/>
      <c r="AK512" s="113"/>
      <c r="AL512" s="118"/>
      <c r="AM512" s="118"/>
      <c r="AN512" s="117"/>
      <c r="AO512" s="118"/>
      <c r="AT512" s="118"/>
      <c r="AU512" s="118"/>
      <c r="AV512" s="118"/>
      <c r="AW512" s="118"/>
      <c r="AX512" s="118"/>
      <c r="AY512" s="117"/>
      <c r="AZ512" s="118"/>
      <c r="BI512" s="117"/>
      <c r="BJ512" s="118"/>
      <c r="BK512" s="118"/>
      <c r="BL512" s="118"/>
      <c r="BM512" s="118"/>
      <c r="BN512" s="118"/>
      <c r="BO512" s="118"/>
      <c r="BP512" s="119"/>
      <c r="BX512" s="117"/>
    </row>
    <row r="513" spans="2:157" x14ac:dyDescent="0.15">
      <c r="E513" s="1" t="s">
        <v>152</v>
      </c>
      <c r="F513" s="86">
        <v>9</v>
      </c>
      <c r="I513" s="88">
        <v>1</v>
      </c>
      <c r="O513" s="31"/>
      <c r="Q513" s="31">
        <v>-3.3199999332427979</v>
      </c>
      <c r="R513" s="40">
        <v>-6.2899999618530273</v>
      </c>
      <c r="S513" s="31"/>
      <c r="T513" s="40"/>
      <c r="U513" s="31"/>
      <c r="V513" s="40"/>
      <c r="W513" s="31"/>
      <c r="X513" s="40"/>
      <c r="Y513" s="31"/>
      <c r="Z513" s="40"/>
      <c r="AA513" s="59">
        <v>-3.559999942779541</v>
      </c>
      <c r="AB513" s="60">
        <v>-13.069999694824219</v>
      </c>
      <c r="AC513" s="59">
        <v>-0.98000001907348633</v>
      </c>
      <c r="AD513" s="60">
        <v>11.409999847412109</v>
      </c>
      <c r="AE513" s="19" t="s">
        <v>95</v>
      </c>
      <c r="AF513" s="114"/>
      <c r="AG513" s="117"/>
      <c r="AH513" s="118"/>
      <c r="AI513" s="118"/>
      <c r="AJ513" s="118"/>
      <c r="AK513" s="113"/>
      <c r="AL513" s="118"/>
      <c r="AM513" s="118"/>
      <c r="AN513" s="117"/>
      <c r="AO513" s="118"/>
      <c r="AT513" s="118"/>
      <c r="AU513" s="118"/>
      <c r="AV513" s="118"/>
      <c r="AW513" s="118"/>
      <c r="AX513" s="118"/>
      <c r="AY513" s="117"/>
      <c r="AZ513" s="118"/>
      <c r="BI513" s="117"/>
      <c r="BJ513" s="118"/>
      <c r="BK513" s="118"/>
      <c r="BL513" s="118"/>
      <c r="BM513" s="118"/>
      <c r="BN513" s="118"/>
      <c r="BO513" s="118"/>
      <c r="BP513" s="119"/>
      <c r="BX513" s="117"/>
    </row>
    <row r="514" spans="2:157" x14ac:dyDescent="0.15">
      <c r="E514" s="1" t="s">
        <v>152</v>
      </c>
      <c r="F514" s="86">
        <v>10</v>
      </c>
      <c r="I514" s="88">
        <v>1</v>
      </c>
      <c r="O514" s="31"/>
      <c r="Q514" s="31">
        <v>0.54000002145767212</v>
      </c>
      <c r="R514" s="40">
        <v>10.770000457763672</v>
      </c>
      <c r="S514" s="31"/>
      <c r="T514" s="40"/>
      <c r="U514" s="31"/>
      <c r="V514" s="40"/>
      <c r="W514" s="31"/>
      <c r="X514" s="40"/>
      <c r="Y514" s="31"/>
      <c r="Z514" s="40"/>
      <c r="AA514" s="59">
        <v>-5.000000074505806E-2</v>
      </c>
      <c r="AB514" s="60">
        <v>11.409999847412109</v>
      </c>
      <c r="AC514" s="59">
        <v>-2</v>
      </c>
      <c r="AD514" s="60">
        <v>-12.970000267028809</v>
      </c>
      <c r="AE514" s="19" t="s">
        <v>93</v>
      </c>
      <c r="AF514" s="114"/>
      <c r="AG514" s="117"/>
      <c r="AH514" s="118"/>
      <c r="AI514" s="118"/>
      <c r="AJ514" s="118"/>
      <c r="AK514" s="113"/>
      <c r="AL514" s="118"/>
      <c r="AM514" s="118"/>
      <c r="AN514" s="117"/>
      <c r="AO514" s="118"/>
      <c r="AT514" s="118"/>
      <c r="AU514" s="118"/>
      <c r="AV514" s="118"/>
      <c r="AW514" s="118"/>
      <c r="AX514" s="118"/>
      <c r="AY514" s="117"/>
      <c r="AZ514" s="118"/>
      <c r="BI514" s="117"/>
      <c r="BJ514" s="118"/>
      <c r="BK514" s="118"/>
      <c r="BL514" s="118"/>
      <c r="BM514" s="118"/>
      <c r="BN514" s="118"/>
      <c r="BO514" s="118"/>
      <c r="BP514" s="119"/>
      <c r="BX514" s="117"/>
    </row>
    <row r="515" spans="2:157" x14ac:dyDescent="0.15">
      <c r="E515" s="1" t="s">
        <v>152</v>
      </c>
      <c r="F515" s="86">
        <v>11</v>
      </c>
      <c r="I515" s="88">
        <v>1</v>
      </c>
      <c r="O515" s="31"/>
      <c r="Q515" s="31">
        <v>2.5799999237060547</v>
      </c>
      <c r="R515" s="40">
        <v>-11.409999847412109</v>
      </c>
      <c r="S515" s="31"/>
      <c r="T515" s="40"/>
      <c r="U515" s="31"/>
      <c r="V515" s="40"/>
      <c r="W515" s="31"/>
      <c r="X515" s="40"/>
      <c r="Y515" s="31"/>
      <c r="Z515" s="40"/>
      <c r="AA515" s="59">
        <v>1.6599999666213989</v>
      </c>
      <c r="AB515" s="60">
        <v>-13.210000038146973</v>
      </c>
      <c r="AC515" s="59">
        <v>-1.0199999809265137</v>
      </c>
      <c r="AD515" s="60">
        <v>12.340000152587891</v>
      </c>
      <c r="AE515" s="19" t="s">
        <v>78</v>
      </c>
      <c r="AF515" s="114"/>
      <c r="AG515" s="117"/>
      <c r="AH515" s="118"/>
      <c r="AI515" s="118"/>
      <c r="AJ515" s="118"/>
      <c r="AK515" s="113"/>
      <c r="AL515" s="118"/>
      <c r="AM515" s="118"/>
      <c r="AN515" s="117"/>
      <c r="AO515" s="118"/>
      <c r="AT515" s="118"/>
      <c r="AU515" s="118"/>
      <c r="AV515" s="118"/>
      <c r="AW515" s="118"/>
      <c r="AX515" s="118"/>
      <c r="AY515" s="117"/>
      <c r="AZ515" s="118"/>
      <c r="BI515" s="117"/>
      <c r="BJ515" s="118"/>
      <c r="BK515" s="118"/>
      <c r="BL515" s="118"/>
      <c r="BM515" s="118"/>
      <c r="BN515" s="118"/>
      <c r="BO515" s="118"/>
      <c r="BP515" s="119"/>
      <c r="BX515" s="117"/>
    </row>
    <row r="516" spans="2:157" x14ac:dyDescent="0.15">
      <c r="E516" s="1" t="s">
        <v>152</v>
      </c>
      <c r="F516" s="86">
        <v>12</v>
      </c>
      <c r="I516" s="88">
        <v>1</v>
      </c>
      <c r="O516" s="31"/>
      <c r="Q516" s="31">
        <v>-2.4900000095367432</v>
      </c>
      <c r="R516" s="40">
        <v>10.970000267028809</v>
      </c>
      <c r="S516" s="31"/>
      <c r="T516" s="40"/>
      <c r="U516" s="31"/>
      <c r="V516" s="40"/>
      <c r="W516" s="31"/>
      <c r="X516" s="40"/>
      <c r="Y516" s="31"/>
      <c r="Z516" s="40"/>
      <c r="AA516" s="59">
        <v>-2.2899999618530273</v>
      </c>
      <c r="AB516" s="60">
        <v>12.239999771118164</v>
      </c>
      <c r="AC516" s="59">
        <v>2.0499999523162842</v>
      </c>
      <c r="AD516" s="60">
        <v>-13.260000228881836</v>
      </c>
      <c r="AE516" s="19" t="s">
        <v>88</v>
      </c>
      <c r="AF516" s="114"/>
      <c r="AG516" s="117"/>
      <c r="AH516" s="118"/>
      <c r="AI516" s="118"/>
      <c r="AJ516" s="118"/>
      <c r="AK516" s="113"/>
      <c r="AL516" s="118"/>
      <c r="AM516" s="118"/>
      <c r="AN516" s="117"/>
      <c r="AO516" s="118"/>
      <c r="AT516" s="118"/>
      <c r="AU516" s="118"/>
      <c r="AV516" s="118"/>
      <c r="AW516" s="118"/>
      <c r="AX516" s="118"/>
      <c r="AY516" s="117"/>
      <c r="AZ516" s="118"/>
      <c r="BI516" s="117"/>
      <c r="BJ516" s="118"/>
      <c r="BK516" s="118"/>
      <c r="BL516" s="118"/>
      <c r="BM516" s="118"/>
      <c r="BN516" s="118"/>
      <c r="BO516" s="118"/>
      <c r="BP516" s="119"/>
      <c r="BX516" s="117"/>
    </row>
    <row r="517" spans="2:157" x14ac:dyDescent="0.15">
      <c r="E517" s="1" t="s">
        <v>152</v>
      </c>
      <c r="F517" s="86">
        <v>13</v>
      </c>
      <c r="I517" s="88">
        <v>1</v>
      </c>
      <c r="O517" s="31"/>
      <c r="Q517" s="31">
        <v>-0.93000000715255737</v>
      </c>
      <c r="R517" s="40">
        <v>-6.5300002098083496</v>
      </c>
      <c r="S517" s="31"/>
      <c r="T517" s="40"/>
      <c r="U517" s="31"/>
      <c r="V517" s="40"/>
      <c r="W517" s="31"/>
      <c r="X517" s="40"/>
      <c r="Y517" s="31"/>
      <c r="Z517" s="40"/>
      <c r="AA517" s="59">
        <v>0.38999998569488525</v>
      </c>
      <c r="AB517" s="60">
        <v>-12.039999961853027</v>
      </c>
      <c r="AC517" s="59">
        <v>-0.62999999523162842</v>
      </c>
      <c r="AD517" s="60">
        <v>13.260000228881836</v>
      </c>
      <c r="AE517" s="19" t="s">
        <v>93</v>
      </c>
      <c r="AF517" s="114"/>
      <c r="AG517" s="117"/>
      <c r="AH517" s="118"/>
      <c r="AI517" s="118"/>
      <c r="AJ517" s="118"/>
      <c r="AK517" s="113"/>
      <c r="AL517" s="118"/>
      <c r="AM517" s="118"/>
      <c r="AN517" s="117"/>
      <c r="AO517" s="118"/>
      <c r="AT517" s="118"/>
      <c r="AU517" s="118"/>
      <c r="AV517" s="118"/>
      <c r="AW517" s="118"/>
      <c r="AX517" s="118"/>
      <c r="AY517" s="117"/>
      <c r="AZ517" s="118"/>
      <c r="BI517" s="117"/>
      <c r="BJ517" s="118"/>
      <c r="BK517" s="118"/>
      <c r="BL517" s="118"/>
      <c r="BM517" s="118"/>
      <c r="BN517" s="118"/>
      <c r="BO517" s="118"/>
      <c r="BP517" s="119"/>
      <c r="BX517" s="117"/>
    </row>
    <row r="518" spans="2:157" x14ac:dyDescent="0.15">
      <c r="E518" s="1" t="s">
        <v>152</v>
      </c>
      <c r="F518" s="86">
        <v>14</v>
      </c>
      <c r="I518" s="88">
        <v>1</v>
      </c>
      <c r="O518" s="31"/>
      <c r="Q518" s="31">
        <v>-2.7300000190734863</v>
      </c>
      <c r="R518" s="40">
        <v>6.440000057220459</v>
      </c>
      <c r="S518" s="31"/>
      <c r="T518" s="40"/>
      <c r="U518" s="31"/>
      <c r="V518" s="40"/>
      <c r="W518" s="31"/>
      <c r="X518" s="40"/>
      <c r="Y518" s="31"/>
      <c r="Z518" s="40"/>
      <c r="AA518" s="59">
        <v>-2.9300000667572021</v>
      </c>
      <c r="AB518" s="60">
        <v>13.119999885559082</v>
      </c>
      <c r="AC518" s="59">
        <v>0.5899999737739563</v>
      </c>
      <c r="AD518" s="60">
        <v>-12.140000343322754</v>
      </c>
      <c r="AE518" s="19" t="s">
        <v>83</v>
      </c>
      <c r="AF518" s="114"/>
      <c r="AG518" s="117"/>
      <c r="AH518" s="118"/>
      <c r="AI518" s="118"/>
      <c r="AJ518" s="118"/>
      <c r="AK518" s="113"/>
      <c r="AL518" s="118"/>
      <c r="AM518" s="118"/>
      <c r="AN518" s="117"/>
      <c r="AO518" s="118"/>
      <c r="AT518" s="118"/>
      <c r="AU518" s="118"/>
      <c r="AV518" s="118"/>
      <c r="AW518" s="118"/>
      <c r="AX518" s="118"/>
      <c r="AY518" s="117"/>
      <c r="AZ518" s="118"/>
      <c r="BI518" s="117"/>
      <c r="BJ518" s="118"/>
      <c r="BK518" s="118"/>
      <c r="BL518" s="118"/>
      <c r="BM518" s="118"/>
      <c r="BN518" s="118"/>
      <c r="BO518" s="118"/>
      <c r="BP518" s="119"/>
      <c r="BX518" s="117"/>
    </row>
    <row r="519" spans="2:157" x14ac:dyDescent="0.15">
      <c r="E519" s="1" t="s">
        <v>152</v>
      </c>
      <c r="F519" s="86">
        <v>15</v>
      </c>
      <c r="I519" s="88">
        <v>1</v>
      </c>
      <c r="O519" s="31"/>
      <c r="Q519" s="31">
        <v>2.3900001049041748</v>
      </c>
      <c r="R519" s="40">
        <v>-10.729999542236328</v>
      </c>
      <c r="S519" s="31"/>
      <c r="T519" s="40"/>
      <c r="U519" s="31"/>
      <c r="V519" s="40"/>
      <c r="W519" s="31"/>
      <c r="X519" s="40"/>
      <c r="Y519" s="31"/>
      <c r="Z519" s="40"/>
      <c r="AA519" s="59">
        <v>4.0500001907348633</v>
      </c>
      <c r="AB519" s="60">
        <v>-12.090000152587891</v>
      </c>
      <c r="AC519" s="59">
        <v>-1.1699999570846558</v>
      </c>
      <c r="AD519" s="60">
        <v>13.460000038146973</v>
      </c>
      <c r="AE519" s="19" t="s">
        <v>96</v>
      </c>
      <c r="AF519" s="114"/>
      <c r="AG519" s="117"/>
      <c r="AH519" s="118"/>
      <c r="AI519" s="118"/>
      <c r="AJ519" s="118"/>
      <c r="AK519" s="113"/>
      <c r="AL519" s="118"/>
      <c r="AM519" s="118"/>
      <c r="AN519" s="117"/>
      <c r="AO519" s="118"/>
      <c r="AT519" s="118"/>
      <c r="AU519" s="118"/>
      <c r="AV519" s="118"/>
      <c r="AW519" s="118"/>
      <c r="AX519" s="118"/>
      <c r="AY519" s="117"/>
      <c r="AZ519" s="118"/>
      <c r="BI519" s="117"/>
      <c r="BJ519" s="118"/>
      <c r="BK519" s="118"/>
      <c r="BL519" s="118"/>
      <c r="BM519" s="118"/>
      <c r="BN519" s="118"/>
      <c r="BO519" s="118"/>
      <c r="BP519" s="119"/>
      <c r="BX519" s="117"/>
    </row>
    <row r="520" spans="2:157" x14ac:dyDescent="0.15">
      <c r="E520" s="1" t="s">
        <v>152</v>
      </c>
      <c r="F520" s="86">
        <v>16</v>
      </c>
      <c r="I520" s="88">
        <v>1</v>
      </c>
      <c r="O520" s="31"/>
      <c r="Q520" s="31">
        <v>-2</v>
      </c>
      <c r="R520" s="40">
        <v>9.2600002288818359</v>
      </c>
      <c r="S520" s="31"/>
      <c r="T520" s="40"/>
      <c r="U520" s="31"/>
      <c r="V520" s="40"/>
      <c r="W520" s="31"/>
      <c r="X520" s="40"/>
      <c r="Y520" s="31"/>
      <c r="Z520" s="40"/>
      <c r="AA520" s="59">
        <v>-3.2200000286102295</v>
      </c>
      <c r="AB520" s="60">
        <v>12.869999885559082</v>
      </c>
      <c r="AC520" s="59">
        <v>1.8999999761581421</v>
      </c>
      <c r="AD520" s="60">
        <v>-12.239999771118164</v>
      </c>
      <c r="AE520" s="19" t="s">
        <v>78</v>
      </c>
      <c r="AF520" s="114"/>
      <c r="AG520" s="117"/>
      <c r="AH520" s="118"/>
      <c r="AI520" s="118"/>
      <c r="AJ520" s="118"/>
      <c r="AK520" s="113"/>
      <c r="AL520" s="118"/>
      <c r="AM520" s="118"/>
      <c r="AN520" s="117"/>
      <c r="AO520" s="118"/>
      <c r="AT520" s="118"/>
      <c r="AU520" s="118"/>
      <c r="AV520" s="118"/>
      <c r="AW520" s="118"/>
      <c r="AX520" s="118"/>
      <c r="AY520" s="117"/>
      <c r="AZ520" s="118"/>
      <c r="BI520" s="117"/>
      <c r="BJ520" s="118"/>
      <c r="BK520" s="118"/>
      <c r="BL520" s="118"/>
      <c r="BM520" s="118"/>
      <c r="BN520" s="118"/>
      <c r="BO520" s="118"/>
      <c r="BP520" s="119"/>
      <c r="BX520" s="117"/>
    </row>
    <row r="521" spans="2:157" x14ac:dyDescent="0.15">
      <c r="E521" s="1" t="s">
        <v>152</v>
      </c>
      <c r="F521" s="86">
        <v>17</v>
      </c>
      <c r="I521" s="88">
        <v>1</v>
      </c>
      <c r="O521" s="31"/>
      <c r="Q521" s="31">
        <v>1.7999999523162842</v>
      </c>
      <c r="R521" s="40">
        <v>-6.9200000762939453</v>
      </c>
      <c r="S521" s="31"/>
      <c r="T521" s="40"/>
      <c r="U521" s="31"/>
      <c r="V521" s="40"/>
      <c r="W521" s="31"/>
      <c r="X521" s="40"/>
      <c r="Y521" s="31"/>
      <c r="Z521" s="40"/>
      <c r="AA521" s="59">
        <v>1.8999999761581421</v>
      </c>
      <c r="AB521" s="60">
        <v>-12.090000152587891</v>
      </c>
      <c r="AC521" s="59">
        <v>-1.559999942779541</v>
      </c>
      <c r="AD521" s="60">
        <v>13.069999694824219</v>
      </c>
      <c r="AE521" s="19" t="s">
        <v>78</v>
      </c>
      <c r="AF521" s="114"/>
      <c r="AG521" s="117"/>
      <c r="AH521" s="118"/>
      <c r="AI521" s="118"/>
      <c r="AJ521" s="118"/>
      <c r="AK521" s="113"/>
      <c r="AL521" s="118"/>
      <c r="AM521" s="118"/>
      <c r="AN521" s="117"/>
      <c r="AO521" s="118"/>
      <c r="AT521" s="118"/>
      <c r="AU521" s="118"/>
      <c r="AV521" s="118"/>
      <c r="AW521" s="118"/>
      <c r="AX521" s="118"/>
      <c r="AY521" s="117"/>
      <c r="AZ521" s="118"/>
      <c r="BI521" s="117"/>
      <c r="BJ521" s="118"/>
      <c r="BK521" s="118"/>
      <c r="BL521" s="118"/>
      <c r="BM521" s="118"/>
      <c r="BN521" s="118"/>
      <c r="BO521" s="118"/>
      <c r="BP521" s="119"/>
      <c r="BX521" s="117"/>
    </row>
    <row r="522" spans="2:157" x14ac:dyDescent="0.15">
      <c r="E522" s="1" t="s">
        <v>152</v>
      </c>
      <c r="F522" s="86">
        <v>18</v>
      </c>
      <c r="I522" s="88">
        <v>1</v>
      </c>
      <c r="O522" s="31"/>
      <c r="Q522" s="31">
        <v>-1.7599999904632568</v>
      </c>
      <c r="R522" s="40">
        <v>7.5100002288818359</v>
      </c>
      <c r="S522" s="31"/>
      <c r="T522" s="40"/>
      <c r="U522" s="31"/>
      <c r="V522" s="40"/>
      <c r="W522" s="31"/>
      <c r="X522" s="40"/>
      <c r="Y522" s="31"/>
      <c r="Z522" s="40"/>
      <c r="AA522" s="59">
        <v>-2.8299999237060547</v>
      </c>
      <c r="AB522" s="60">
        <v>12.579999923706055</v>
      </c>
      <c r="AC522" s="59">
        <v>2.0999999046325684</v>
      </c>
      <c r="AD522" s="60">
        <v>-12.189999580383301</v>
      </c>
      <c r="AE522" s="19" t="s">
        <v>88</v>
      </c>
      <c r="AF522" s="114"/>
      <c r="AG522" s="117"/>
      <c r="AH522" s="118"/>
      <c r="AI522" s="118"/>
      <c r="AJ522" s="118"/>
      <c r="AK522" s="113"/>
      <c r="AL522" s="118"/>
      <c r="AM522" s="118"/>
      <c r="AN522" s="117"/>
      <c r="AO522" s="118"/>
      <c r="AT522" s="118"/>
      <c r="AU522" s="118"/>
      <c r="AV522" s="118"/>
      <c r="AW522" s="118"/>
      <c r="AX522" s="118"/>
      <c r="AY522" s="117"/>
      <c r="AZ522" s="118"/>
      <c r="BI522" s="117"/>
      <c r="BJ522" s="118"/>
      <c r="BK522" s="118"/>
      <c r="BL522" s="118"/>
      <c r="BM522" s="118"/>
      <c r="BN522" s="118"/>
      <c r="BO522" s="118"/>
      <c r="BP522" s="119"/>
      <c r="BX522" s="117"/>
    </row>
    <row r="523" spans="2:157" x14ac:dyDescent="0.15">
      <c r="E523" s="1" t="s">
        <v>152</v>
      </c>
      <c r="F523" s="86">
        <v>19</v>
      </c>
      <c r="I523" s="86">
        <v>1</v>
      </c>
      <c r="J523" s="88">
        <v>1</v>
      </c>
      <c r="O523" s="31"/>
      <c r="Q523" s="31">
        <v>0.23999999463558197</v>
      </c>
      <c r="R523" s="40">
        <v>-6.7300000190734863</v>
      </c>
      <c r="S523" s="31"/>
      <c r="T523" s="40"/>
      <c r="U523" s="31"/>
      <c r="V523" s="40"/>
      <c r="W523" s="31" t="s">
        <v>90</v>
      </c>
      <c r="X523" s="40"/>
      <c r="Y523" s="31"/>
      <c r="Z523" s="40">
        <v>1</v>
      </c>
      <c r="AA523" s="59">
        <v>2.6800000667572021</v>
      </c>
      <c r="AB523" s="60">
        <v>-11.949999809265137</v>
      </c>
      <c r="AC523" s="59">
        <v>-0.43999999761581421</v>
      </c>
      <c r="AD523" s="60">
        <v>13.159999847412109</v>
      </c>
      <c r="AE523" s="19" t="s">
        <v>95</v>
      </c>
      <c r="AF523" s="114">
        <v>1</v>
      </c>
      <c r="AG523" s="117"/>
      <c r="AH523" s="118"/>
      <c r="AI523" s="118"/>
      <c r="AJ523" s="118"/>
      <c r="AK523" s="113"/>
      <c r="AL523" s="118"/>
      <c r="AM523" s="118"/>
      <c r="AN523" s="117"/>
      <c r="AO523" s="118"/>
      <c r="AT523" s="118"/>
      <c r="AU523" s="118"/>
      <c r="AV523" s="118"/>
      <c r="AW523" s="118"/>
      <c r="AX523" s="118"/>
      <c r="AY523" s="117"/>
      <c r="AZ523" s="118"/>
      <c r="BI523" s="117"/>
      <c r="BJ523" s="118"/>
      <c r="BK523" s="118"/>
      <c r="BL523" s="118"/>
      <c r="BM523" s="118"/>
      <c r="BN523" s="118"/>
      <c r="BO523" s="118"/>
      <c r="BP523" s="119"/>
      <c r="BX523" s="117"/>
    </row>
    <row r="524" spans="2:157" s="89" customFormat="1" x14ac:dyDescent="0.15">
      <c r="B524" s="30"/>
      <c r="C524" s="16"/>
      <c r="D524" s="13" t="s">
        <v>130</v>
      </c>
      <c r="E524" s="16">
        <v>117</v>
      </c>
      <c r="F524" s="90">
        <v>1</v>
      </c>
      <c r="G524" s="16">
        <v>1</v>
      </c>
      <c r="K524" s="16">
        <v>1</v>
      </c>
      <c r="M524" s="16"/>
      <c r="N524" s="89">
        <v>1</v>
      </c>
      <c r="O524" s="20" t="s">
        <v>91</v>
      </c>
      <c r="P524" s="16"/>
      <c r="Q524" s="32"/>
      <c r="R524" s="90"/>
      <c r="S524" s="32"/>
      <c r="T524" s="90"/>
      <c r="U524" s="32"/>
      <c r="V524" s="90"/>
      <c r="W524" s="32"/>
      <c r="X524" s="90"/>
      <c r="Y524" s="32"/>
      <c r="Z524" s="90"/>
      <c r="AA524" s="57">
        <v>0.62999999523162842</v>
      </c>
      <c r="AB524" s="58">
        <v>-12.090000152587891</v>
      </c>
      <c r="AC524" s="57">
        <v>-3.5099999904632568</v>
      </c>
      <c r="AD524" s="58">
        <v>12.039999961853027</v>
      </c>
      <c r="AE524" s="16"/>
      <c r="AF524" s="112"/>
      <c r="AG524" s="117"/>
      <c r="AH524" s="118"/>
      <c r="AI524" s="118"/>
      <c r="AJ524" s="118"/>
      <c r="AK524" s="113"/>
      <c r="AL524" s="118"/>
      <c r="AM524" s="99"/>
      <c r="AN524" s="117"/>
      <c r="AO524" s="118"/>
      <c r="AP524" s="99"/>
      <c r="AQ524" s="99"/>
      <c r="AR524" s="99"/>
      <c r="AS524" s="99"/>
      <c r="AT524" s="118"/>
      <c r="AU524" s="118"/>
      <c r="AV524" s="118"/>
      <c r="AW524" s="118"/>
      <c r="AX524" s="99"/>
      <c r="AY524" s="117"/>
      <c r="AZ524" s="118"/>
      <c r="BA524" s="99"/>
      <c r="BB524" s="99"/>
      <c r="BC524" s="99"/>
      <c r="BD524" s="99"/>
      <c r="BE524" s="84"/>
      <c r="BF524" s="84"/>
      <c r="BI524" s="117"/>
      <c r="BJ524" s="118"/>
      <c r="BK524" s="118"/>
      <c r="BL524" s="118"/>
      <c r="BM524" s="118"/>
      <c r="BN524" s="118"/>
      <c r="BO524" s="118"/>
      <c r="BP524" s="121"/>
      <c r="BX524" s="94"/>
      <c r="CE524" s="95"/>
      <c r="CF524" s="95"/>
      <c r="CG524" s="95"/>
      <c r="CH524" s="95"/>
      <c r="CI524" s="95"/>
      <c r="CJ524" s="95"/>
      <c r="CK524" s="95"/>
      <c r="CL524" s="95"/>
      <c r="CM524" s="95"/>
      <c r="CN524" s="95"/>
      <c r="CO524" s="95"/>
      <c r="CP524" s="95"/>
      <c r="CQ524" s="95"/>
      <c r="EX524" s="88"/>
      <c r="EY524" s="88"/>
      <c r="FA524" s="88"/>
    </row>
    <row r="525" spans="2:157" x14ac:dyDescent="0.15">
      <c r="E525" s="1" t="s">
        <v>152</v>
      </c>
      <c r="F525" s="86">
        <v>2</v>
      </c>
      <c r="H525" s="88">
        <v>1</v>
      </c>
      <c r="O525" s="31"/>
      <c r="Q525" s="31">
        <v>-2.0499999523162842</v>
      </c>
      <c r="R525" s="40">
        <v>4.880000114440918</v>
      </c>
      <c r="S525" s="31"/>
      <c r="T525" s="40"/>
      <c r="U525" s="31"/>
      <c r="V525" s="40"/>
      <c r="W525" s="31"/>
      <c r="X525" s="40"/>
      <c r="Y525" s="31"/>
      <c r="Z525" s="40"/>
      <c r="AA525" s="59">
        <v>-2.5399999618530273</v>
      </c>
      <c r="AB525" s="60">
        <v>11.359999656677246</v>
      </c>
      <c r="AC525" s="59">
        <v>0.49000000953674316</v>
      </c>
      <c r="AD525" s="60">
        <v>-11.850000381469727</v>
      </c>
      <c r="AE525" s="19" t="s">
        <v>83</v>
      </c>
      <c r="AF525" s="138">
        <v>1</v>
      </c>
      <c r="AG525" s="117"/>
      <c r="AH525" s="118"/>
      <c r="AI525" s="118"/>
      <c r="AJ525" s="118"/>
      <c r="AK525" s="113"/>
      <c r="AL525" s="118"/>
      <c r="AM525" s="118"/>
      <c r="AN525" s="117"/>
      <c r="AO525" s="118"/>
      <c r="AT525" s="118"/>
      <c r="AU525" s="118"/>
      <c r="AV525" s="118"/>
      <c r="AW525" s="118"/>
      <c r="AX525" s="118"/>
      <c r="AY525" s="117"/>
      <c r="AZ525" s="118"/>
      <c r="BI525" s="117"/>
      <c r="BJ525" s="118"/>
      <c r="BK525" s="118"/>
      <c r="BL525" s="118"/>
      <c r="BM525" s="118"/>
      <c r="BN525" s="118"/>
      <c r="BO525" s="118"/>
      <c r="BP525" s="119"/>
      <c r="BX525" s="117"/>
    </row>
    <row r="526" spans="2:157" x14ac:dyDescent="0.15">
      <c r="E526" s="1" t="s">
        <v>152</v>
      </c>
      <c r="F526" s="86">
        <v>3</v>
      </c>
      <c r="I526" s="86">
        <v>1</v>
      </c>
      <c r="J526" s="88">
        <v>1</v>
      </c>
      <c r="O526" s="31"/>
      <c r="Q526" s="31">
        <v>3.559999942779541</v>
      </c>
      <c r="R526" s="40">
        <v>-3.559999942779541</v>
      </c>
      <c r="S526" s="31"/>
      <c r="T526" s="40"/>
      <c r="U526" s="31"/>
      <c r="V526" s="40"/>
      <c r="W526" s="31" t="s">
        <v>90</v>
      </c>
      <c r="X526" s="40"/>
      <c r="Y526" s="31"/>
      <c r="Z526" s="40">
        <v>1</v>
      </c>
      <c r="AA526" s="59">
        <v>4.880000114440918</v>
      </c>
      <c r="AB526" s="60">
        <v>-6.9200000762939453</v>
      </c>
      <c r="AC526" s="59">
        <v>-0.15000000596046448</v>
      </c>
      <c r="AD526" s="60">
        <v>11.310000419616699</v>
      </c>
      <c r="AE526" s="19" t="s">
        <v>84</v>
      </c>
      <c r="AF526" s="114"/>
      <c r="AG526" s="117"/>
      <c r="AH526" s="118"/>
      <c r="AI526" s="118"/>
      <c r="AJ526" s="118"/>
      <c r="AK526" s="113"/>
      <c r="AL526" s="118"/>
      <c r="AM526" s="118"/>
      <c r="AN526" s="117"/>
      <c r="AO526" s="118"/>
      <c r="AT526" s="118"/>
      <c r="AU526" s="118"/>
      <c r="AV526" s="118"/>
      <c r="AW526" s="118"/>
      <c r="AX526" s="118"/>
      <c r="AY526" s="117"/>
      <c r="AZ526" s="118"/>
      <c r="BI526" s="117"/>
      <c r="BJ526" s="118"/>
      <c r="BK526" s="118"/>
      <c r="BL526" s="118"/>
      <c r="BM526" s="118"/>
      <c r="BN526" s="118"/>
      <c r="BO526" s="118"/>
      <c r="BP526" s="119"/>
      <c r="BX526" s="117"/>
    </row>
    <row r="527" spans="2:157" s="89" customFormat="1" x14ac:dyDescent="0.15">
      <c r="B527" s="30"/>
      <c r="C527" s="16"/>
      <c r="D527" s="13" t="s">
        <v>131</v>
      </c>
      <c r="E527" s="16">
        <v>118</v>
      </c>
      <c r="F527" s="90">
        <v>1</v>
      </c>
      <c r="G527" s="16">
        <v>1</v>
      </c>
      <c r="K527" s="16">
        <v>1</v>
      </c>
      <c r="M527" s="16"/>
      <c r="N527" s="89">
        <v>1</v>
      </c>
      <c r="O527" s="20" t="s">
        <v>87</v>
      </c>
      <c r="P527" s="16">
        <v>100</v>
      </c>
      <c r="Q527" s="32"/>
      <c r="R527" s="90"/>
      <c r="S527" s="32"/>
      <c r="T527" s="90"/>
      <c r="U527" s="32"/>
      <c r="V527" s="90"/>
      <c r="W527" s="32"/>
      <c r="X527" s="90"/>
      <c r="Y527" s="32"/>
      <c r="Z527" s="90"/>
      <c r="AA527" s="57">
        <v>-0.87999999523162842</v>
      </c>
      <c r="AB527" s="58">
        <v>-12.090000152587891</v>
      </c>
      <c r="AC527" s="57">
        <v>3.6600000858306885</v>
      </c>
      <c r="AD527" s="58">
        <v>13.069999694824219</v>
      </c>
      <c r="AE527" s="16"/>
      <c r="AF527" s="114">
        <v>1</v>
      </c>
      <c r="AG527" s="117"/>
      <c r="AH527" s="118"/>
      <c r="AI527" s="118"/>
      <c r="AJ527" s="118"/>
      <c r="AK527" s="113"/>
      <c r="AL527" s="118"/>
      <c r="AM527" s="99"/>
      <c r="AN527" s="117"/>
      <c r="AO527" s="118"/>
      <c r="AP527" s="99"/>
      <c r="AQ527" s="99"/>
      <c r="AR527" s="99"/>
      <c r="AS527" s="99"/>
      <c r="AT527" s="118"/>
      <c r="AU527" s="118"/>
      <c r="AV527" s="118"/>
      <c r="AW527" s="118"/>
      <c r="AX527" s="99"/>
      <c r="AY527" s="117"/>
      <c r="AZ527" s="118"/>
      <c r="BA527" s="99"/>
      <c r="BB527" s="99"/>
      <c r="BC527" s="99"/>
      <c r="BD527" s="99"/>
      <c r="BE527" s="84"/>
      <c r="BF527" s="84"/>
      <c r="BI527" s="117"/>
      <c r="BJ527" s="118"/>
      <c r="BK527" s="118"/>
      <c r="BL527" s="118"/>
      <c r="BM527" s="118"/>
      <c r="BN527" s="118"/>
      <c r="BO527" s="118"/>
      <c r="BP527" s="121"/>
      <c r="BX527" s="94"/>
      <c r="CE527" s="95"/>
      <c r="CF527" s="95"/>
      <c r="CG527" s="95"/>
      <c r="CH527" s="95"/>
      <c r="CI527" s="95"/>
      <c r="CJ527" s="95"/>
      <c r="CK527" s="95"/>
      <c r="CL527" s="95"/>
      <c r="CM527" s="95"/>
      <c r="CN527" s="95"/>
      <c r="CO527" s="95"/>
      <c r="CP527" s="95"/>
      <c r="CQ527" s="95"/>
      <c r="EX527" s="88"/>
      <c r="EY527" s="88"/>
      <c r="FA527" s="88"/>
    </row>
    <row r="528" spans="2:157" x14ac:dyDescent="0.15">
      <c r="E528" s="1" t="s">
        <v>152</v>
      </c>
      <c r="F528" s="86">
        <v>2</v>
      </c>
      <c r="H528" s="88">
        <v>1</v>
      </c>
      <c r="J528" s="88">
        <v>1</v>
      </c>
      <c r="O528" s="31"/>
      <c r="Q528" s="31">
        <v>1.0700000524520874</v>
      </c>
      <c r="R528" s="40">
        <v>6.2399997711181641</v>
      </c>
      <c r="S528" s="31"/>
      <c r="T528" s="40"/>
      <c r="U528" s="31"/>
      <c r="V528" s="40"/>
      <c r="W528" s="31" t="s">
        <v>62</v>
      </c>
      <c r="X528" s="40"/>
      <c r="Y528" s="31">
        <v>1</v>
      </c>
      <c r="Z528" s="40"/>
      <c r="AA528" s="59">
        <v>3.3599998950958252</v>
      </c>
      <c r="AB528" s="60">
        <v>11.899999618530273</v>
      </c>
      <c r="AC528" s="59">
        <v>-0.34000000357627869</v>
      </c>
      <c r="AD528" s="60">
        <v>-11.75</v>
      </c>
      <c r="AE528" s="19" t="s">
        <v>88</v>
      </c>
      <c r="AF528" s="114"/>
      <c r="AG528" s="117"/>
      <c r="AH528" s="118"/>
      <c r="AI528" s="118"/>
      <c r="AJ528" s="118"/>
      <c r="AK528" s="113"/>
      <c r="AL528" s="118"/>
      <c r="AM528" s="118"/>
      <c r="AN528" s="117"/>
      <c r="AO528" s="118"/>
      <c r="AT528" s="118"/>
      <c r="AU528" s="118"/>
      <c r="AV528" s="118"/>
      <c r="AW528" s="118"/>
      <c r="AX528" s="118"/>
      <c r="AY528" s="117"/>
      <c r="AZ528" s="118"/>
      <c r="BI528" s="142"/>
      <c r="BJ528" s="148"/>
      <c r="BK528" s="148"/>
      <c r="BL528" s="148"/>
      <c r="BM528" s="148"/>
      <c r="BN528" s="148"/>
      <c r="BO528" s="148"/>
      <c r="BP528" s="119"/>
      <c r="BX528" s="117"/>
    </row>
    <row r="529" spans="2:157" s="89" customFormat="1" x14ac:dyDescent="0.15">
      <c r="B529" s="30"/>
      <c r="C529" s="16"/>
      <c r="D529" s="13" t="s">
        <v>132</v>
      </c>
      <c r="E529" s="16">
        <v>119</v>
      </c>
      <c r="F529" s="90">
        <v>1</v>
      </c>
      <c r="G529" s="16">
        <v>1</v>
      </c>
      <c r="K529" s="16">
        <v>1</v>
      </c>
      <c r="M529" s="16">
        <v>1</v>
      </c>
      <c r="O529" s="20" t="s">
        <v>85</v>
      </c>
      <c r="P529" s="16"/>
      <c r="Q529" s="32"/>
      <c r="R529" s="90"/>
      <c r="S529" s="32"/>
      <c r="T529" s="90"/>
      <c r="U529" s="32"/>
      <c r="V529" s="90"/>
      <c r="W529" s="32"/>
      <c r="X529" s="90"/>
      <c r="Y529" s="32"/>
      <c r="Z529" s="90"/>
      <c r="AA529" s="57">
        <v>0.77999997138977051</v>
      </c>
      <c r="AB529" s="58">
        <v>-12.090000152587891</v>
      </c>
      <c r="AC529" s="57">
        <v>-3.7100000381469727</v>
      </c>
      <c r="AD529" s="58">
        <v>12.630000114440918</v>
      </c>
      <c r="AE529" s="16"/>
      <c r="AF529" s="114">
        <v>1</v>
      </c>
      <c r="AG529" s="117"/>
      <c r="AH529" s="118"/>
      <c r="AI529" s="118"/>
      <c r="AJ529" s="118"/>
      <c r="AK529" s="113"/>
      <c r="AL529" s="118"/>
      <c r="AM529" s="99"/>
      <c r="AN529" s="117"/>
      <c r="AO529" s="118"/>
      <c r="AP529" s="99"/>
      <c r="AQ529" s="99"/>
      <c r="AR529" s="99"/>
      <c r="AS529" s="99"/>
      <c r="AT529" s="118"/>
      <c r="AU529" s="118"/>
      <c r="AV529" s="118"/>
      <c r="AW529" s="118"/>
      <c r="AX529" s="99"/>
      <c r="AY529" s="117"/>
      <c r="AZ529" s="118"/>
      <c r="BA529" s="99"/>
      <c r="BB529" s="99"/>
      <c r="BC529" s="99"/>
      <c r="BD529" s="99"/>
      <c r="BE529" s="84"/>
      <c r="BF529" s="84"/>
      <c r="BI529" s="117"/>
      <c r="BJ529" s="118"/>
      <c r="BK529" s="118"/>
      <c r="BL529" s="118"/>
      <c r="BM529" s="118"/>
      <c r="BN529" s="118"/>
      <c r="BO529" s="118"/>
      <c r="BP529" s="121"/>
      <c r="BX529" s="94"/>
      <c r="CE529" s="95"/>
      <c r="CF529" s="95"/>
      <c r="CG529" s="95"/>
      <c r="CH529" s="95"/>
      <c r="CI529" s="95"/>
      <c r="CJ529" s="95"/>
      <c r="CK529" s="95"/>
      <c r="CL529" s="95"/>
      <c r="CM529" s="95"/>
      <c r="CN529" s="95"/>
      <c r="CO529" s="95"/>
      <c r="CP529" s="95"/>
      <c r="CQ529" s="95"/>
      <c r="EX529" s="88"/>
      <c r="EY529" s="88"/>
      <c r="FA529" s="88"/>
    </row>
    <row r="530" spans="2:157" x14ac:dyDescent="0.15">
      <c r="E530" s="1" t="s">
        <v>152</v>
      </c>
      <c r="F530" s="86">
        <v>2</v>
      </c>
      <c r="H530" s="88">
        <v>1</v>
      </c>
      <c r="J530" s="88">
        <v>1</v>
      </c>
      <c r="O530" s="31"/>
      <c r="Q530" s="31">
        <v>-3.4600000381469727</v>
      </c>
      <c r="R530" s="40">
        <v>5.2699999809265137</v>
      </c>
      <c r="S530" s="31"/>
      <c r="T530" s="40"/>
      <c r="U530" s="31"/>
      <c r="V530" s="40"/>
      <c r="W530" s="31" t="s">
        <v>62</v>
      </c>
      <c r="X530" s="40"/>
      <c r="Y530" s="31">
        <v>1</v>
      </c>
      <c r="Z530" s="40"/>
      <c r="AA530" s="59">
        <v>-4.3400001525878906</v>
      </c>
      <c r="AB530" s="60">
        <v>11.899999618530273</v>
      </c>
      <c r="AC530" s="59">
        <v>0.93000000715255737</v>
      </c>
      <c r="AD530" s="60">
        <v>-11.800000190734863</v>
      </c>
      <c r="AE530" s="19" t="s">
        <v>83</v>
      </c>
      <c r="AF530" s="114"/>
      <c r="AG530" s="117"/>
      <c r="AH530" s="118"/>
      <c r="AI530" s="118"/>
      <c r="AJ530" s="118"/>
      <c r="AK530" s="113"/>
      <c r="AL530" s="118"/>
      <c r="AM530" s="118"/>
      <c r="AN530" s="117"/>
      <c r="AO530" s="118"/>
      <c r="AT530" s="118"/>
      <c r="AU530" s="118"/>
      <c r="AV530" s="118"/>
      <c r="AW530" s="118"/>
      <c r="AX530" s="118"/>
      <c r="AY530" s="117"/>
      <c r="AZ530" s="118"/>
      <c r="BI530" s="142"/>
      <c r="BJ530" s="148"/>
      <c r="BK530" s="148"/>
      <c r="BL530" s="148"/>
      <c r="BM530" s="148"/>
      <c r="BN530" s="148"/>
      <c r="BO530" s="148"/>
      <c r="BP530" s="119"/>
      <c r="BX530" s="117"/>
    </row>
    <row r="531" spans="2:157" s="89" customFormat="1" x14ac:dyDescent="0.15">
      <c r="B531" s="30"/>
      <c r="C531" s="16"/>
      <c r="D531" s="13" t="s">
        <v>133</v>
      </c>
      <c r="E531" s="16">
        <v>120</v>
      </c>
      <c r="F531" s="90">
        <v>1</v>
      </c>
      <c r="G531" s="16">
        <v>1</v>
      </c>
      <c r="K531" s="16">
        <v>1</v>
      </c>
      <c r="M531" s="16"/>
      <c r="N531" s="89">
        <v>1</v>
      </c>
      <c r="O531" s="32"/>
      <c r="P531" s="16"/>
      <c r="Q531" s="32"/>
      <c r="R531" s="90"/>
      <c r="S531" s="32"/>
      <c r="T531" s="90"/>
      <c r="U531" s="32"/>
      <c r="V531" s="90"/>
      <c r="W531" s="32"/>
      <c r="X531" s="90"/>
      <c r="Y531" s="32"/>
      <c r="Z531" s="90"/>
      <c r="AA531" s="57">
        <v>0.77999997138977051</v>
      </c>
      <c r="AB531" s="58">
        <v>-12.090000152587891</v>
      </c>
      <c r="AC531" s="57">
        <v>-3.7100000381469727</v>
      </c>
      <c r="AD531" s="58">
        <v>12.630000114440918</v>
      </c>
      <c r="AE531" s="20" t="s">
        <v>87</v>
      </c>
      <c r="AF531" s="114"/>
      <c r="AG531" s="117"/>
      <c r="AH531" s="118"/>
      <c r="AI531" s="118"/>
      <c r="AJ531" s="118"/>
      <c r="AK531" s="113"/>
      <c r="AL531" s="118"/>
      <c r="AM531" s="118"/>
      <c r="AN531" s="117"/>
      <c r="AO531" s="118"/>
      <c r="AP531" s="99"/>
      <c r="AQ531" s="99"/>
      <c r="AR531" s="99"/>
      <c r="AS531" s="99"/>
      <c r="AT531" s="118"/>
      <c r="AU531" s="118"/>
      <c r="AV531" s="118"/>
      <c r="AW531" s="118"/>
      <c r="AX531" s="118"/>
      <c r="AY531" s="117"/>
      <c r="AZ531" s="118"/>
      <c r="BA531" s="99"/>
      <c r="BB531" s="99"/>
      <c r="BC531" s="99"/>
      <c r="BD531" s="99"/>
      <c r="BE531" s="84"/>
      <c r="BF531" s="84"/>
      <c r="BI531" s="117"/>
      <c r="BJ531" s="118"/>
      <c r="BK531" s="118"/>
      <c r="BL531" s="118"/>
      <c r="BM531" s="118"/>
      <c r="BN531" s="118"/>
      <c r="BO531" s="118"/>
      <c r="BP531" s="122"/>
      <c r="BX531" s="120"/>
      <c r="CE531" s="95"/>
      <c r="CF531" s="95"/>
      <c r="CG531" s="95"/>
      <c r="CH531" s="95"/>
      <c r="CI531" s="95"/>
      <c r="CJ531" s="95"/>
      <c r="CK531" s="95"/>
      <c r="CL531" s="95"/>
      <c r="CM531" s="95"/>
      <c r="CN531" s="95"/>
      <c r="CO531" s="95"/>
      <c r="CP531" s="95"/>
      <c r="CQ531" s="95"/>
      <c r="EX531" s="88"/>
      <c r="EY531" s="88"/>
      <c r="FA531" s="88"/>
    </row>
    <row r="532" spans="2:157" x14ac:dyDescent="0.15">
      <c r="E532" s="1" t="s">
        <v>152</v>
      </c>
      <c r="F532" s="86">
        <v>2</v>
      </c>
      <c r="H532" s="88">
        <v>1</v>
      </c>
      <c r="O532" s="31"/>
      <c r="Q532" s="31">
        <v>0.73000001907348633</v>
      </c>
      <c r="R532" s="40">
        <v>4.4899997711181641</v>
      </c>
      <c r="S532" s="31"/>
      <c r="T532" s="40"/>
      <c r="U532" s="31"/>
      <c r="V532" s="40"/>
      <c r="W532" s="31"/>
      <c r="X532" s="40"/>
      <c r="Y532" s="31"/>
      <c r="Z532" s="40"/>
      <c r="AA532" s="59">
        <v>-4.3400001525878906</v>
      </c>
      <c r="AB532" s="60">
        <v>11.899999618530273</v>
      </c>
      <c r="AC532" s="59">
        <v>0.93000000715255737</v>
      </c>
      <c r="AD532" s="60">
        <v>-11.800000190734863</v>
      </c>
      <c r="AE532" s="19" t="s">
        <v>106</v>
      </c>
      <c r="AF532" s="114"/>
      <c r="AG532" s="117"/>
      <c r="AH532" s="118"/>
      <c r="AI532" s="118"/>
      <c r="AJ532" s="118"/>
      <c r="AK532" s="113"/>
      <c r="AL532" s="118"/>
      <c r="AM532" s="118"/>
      <c r="AN532" s="117"/>
      <c r="AO532" s="118"/>
      <c r="AT532" s="118"/>
      <c r="AU532" s="118"/>
      <c r="AV532" s="118"/>
      <c r="AW532" s="118"/>
      <c r="AX532" s="118"/>
      <c r="AY532" s="117"/>
      <c r="AZ532" s="118"/>
      <c r="BI532" s="117"/>
      <c r="BJ532" s="118"/>
      <c r="BK532" s="118"/>
      <c r="BL532" s="118"/>
      <c r="BM532" s="118"/>
      <c r="BN532" s="118"/>
      <c r="BO532" s="118"/>
      <c r="BP532" s="119"/>
      <c r="BX532" s="117"/>
    </row>
    <row r="533" spans="2:157" x14ac:dyDescent="0.15">
      <c r="E533" s="1" t="s">
        <v>152</v>
      </c>
      <c r="F533" s="86">
        <v>3</v>
      </c>
      <c r="I533" s="88">
        <v>1</v>
      </c>
      <c r="O533" s="31"/>
      <c r="Q533" s="31">
        <v>1.3200000524520874</v>
      </c>
      <c r="R533" s="40">
        <v>-7.6500000953674316</v>
      </c>
      <c r="S533" s="31"/>
      <c r="T533" s="40"/>
      <c r="U533" s="31"/>
      <c r="V533" s="40"/>
      <c r="W533" s="31"/>
      <c r="X533" s="40"/>
      <c r="Y533" s="31"/>
      <c r="Z533" s="40"/>
      <c r="AA533" s="59">
        <v>1.0700000524520874</v>
      </c>
      <c r="AB533" s="60">
        <v>-11.75</v>
      </c>
      <c r="AC533" s="59">
        <v>-0.38999998569488525</v>
      </c>
      <c r="AD533" s="60">
        <v>12.289999961853027</v>
      </c>
      <c r="AE533" s="19" t="s">
        <v>88</v>
      </c>
      <c r="AF533" s="114"/>
      <c r="AG533" s="117"/>
      <c r="AH533" s="118"/>
      <c r="AI533" s="118"/>
      <c r="AJ533" s="118"/>
      <c r="AK533" s="113"/>
      <c r="AL533" s="118"/>
      <c r="AM533" s="118"/>
      <c r="AN533" s="117"/>
      <c r="AO533" s="118"/>
      <c r="AT533" s="118"/>
      <c r="AU533" s="118"/>
      <c r="AV533" s="118"/>
      <c r="AW533" s="118"/>
      <c r="AX533" s="118"/>
      <c r="AY533" s="117"/>
      <c r="AZ533" s="118"/>
      <c r="BI533" s="117"/>
      <c r="BJ533" s="118"/>
      <c r="BK533" s="118"/>
      <c r="BL533" s="118"/>
      <c r="BM533" s="118"/>
      <c r="BN533" s="118"/>
      <c r="BO533" s="118"/>
      <c r="BP533" s="119"/>
      <c r="BX533" s="117"/>
    </row>
    <row r="534" spans="2:157" x14ac:dyDescent="0.15">
      <c r="E534" s="1" t="s">
        <v>152</v>
      </c>
      <c r="F534" s="86">
        <v>4</v>
      </c>
      <c r="I534" s="88">
        <v>1</v>
      </c>
      <c r="O534" s="31"/>
      <c r="Q534" s="31">
        <v>-1.1699999570846558</v>
      </c>
      <c r="R534" s="40">
        <v>1.6100000143051147</v>
      </c>
      <c r="S534" s="31"/>
      <c r="T534" s="40"/>
      <c r="U534" s="31"/>
      <c r="V534" s="40"/>
      <c r="W534" s="31"/>
      <c r="X534" s="40"/>
      <c r="Y534" s="31"/>
      <c r="Z534" s="40"/>
      <c r="AA534" s="59">
        <v>-1.6100000143051147</v>
      </c>
      <c r="AB534" s="60">
        <v>5.070000171661377</v>
      </c>
      <c r="AC534" s="59">
        <v>0.23999999463558197</v>
      </c>
      <c r="AD534" s="60">
        <v>-11.210000038146973</v>
      </c>
      <c r="AE534" s="19" t="s">
        <v>93</v>
      </c>
      <c r="AF534" s="114"/>
      <c r="AG534" s="117"/>
      <c r="AH534" s="118"/>
      <c r="AI534" s="118"/>
      <c r="AJ534" s="118"/>
      <c r="AK534" s="113"/>
      <c r="AL534" s="118"/>
      <c r="AM534" s="118"/>
      <c r="AN534" s="117"/>
      <c r="AO534" s="118"/>
      <c r="AT534" s="118"/>
      <c r="AU534" s="118"/>
      <c r="AV534" s="118"/>
      <c r="AW534" s="118"/>
      <c r="AX534" s="118"/>
      <c r="AY534" s="117"/>
      <c r="AZ534" s="118"/>
      <c r="BI534" s="117"/>
      <c r="BJ534" s="118"/>
      <c r="BK534" s="118"/>
      <c r="BL534" s="118"/>
      <c r="BM534" s="118"/>
      <c r="BN534" s="118"/>
      <c r="BO534" s="118"/>
      <c r="BP534" s="119"/>
      <c r="BX534" s="117"/>
    </row>
    <row r="535" spans="2:157" x14ac:dyDescent="0.15">
      <c r="E535" s="1" t="s">
        <v>152</v>
      </c>
      <c r="F535" s="86">
        <v>5</v>
      </c>
      <c r="I535" s="88">
        <v>1</v>
      </c>
      <c r="J535" s="88">
        <v>1</v>
      </c>
      <c r="O535" s="31"/>
      <c r="Q535" s="31">
        <v>1.7599999904632568</v>
      </c>
      <c r="R535" s="40">
        <v>-6.3400001525878906</v>
      </c>
      <c r="S535" s="31"/>
      <c r="T535" s="40"/>
      <c r="U535" s="31"/>
      <c r="V535" s="40"/>
      <c r="W535" s="31" t="s">
        <v>60</v>
      </c>
      <c r="X535" s="40"/>
      <c r="Y535" s="31"/>
      <c r="Z535" s="40">
        <v>1</v>
      </c>
      <c r="AA535" s="59">
        <v>1.8500000238418579</v>
      </c>
      <c r="AB535" s="60">
        <v>-10.430000305175781</v>
      </c>
      <c r="AC535" s="59">
        <v>0.82999998331069946</v>
      </c>
      <c r="AD535" s="60">
        <v>2.3900001049041748</v>
      </c>
      <c r="AE535" s="19" t="s">
        <v>84</v>
      </c>
      <c r="AF535" s="114">
        <v>1</v>
      </c>
      <c r="AG535" s="117"/>
      <c r="AH535" s="118"/>
      <c r="AI535" s="118"/>
      <c r="AJ535" s="118"/>
      <c r="AK535" s="113"/>
      <c r="AL535" s="118"/>
      <c r="AM535" s="118"/>
      <c r="AN535" s="117"/>
      <c r="AO535" s="118"/>
      <c r="AT535" s="118"/>
      <c r="AU535" s="118"/>
      <c r="AV535" s="118"/>
      <c r="AW535" s="118"/>
      <c r="AX535" s="118"/>
      <c r="AY535" s="117"/>
      <c r="AZ535" s="118"/>
      <c r="BI535" s="117"/>
      <c r="BJ535" s="118"/>
      <c r="BK535" s="118"/>
      <c r="BL535" s="118"/>
      <c r="BM535" s="118"/>
      <c r="BN535" s="118"/>
      <c r="BO535" s="118"/>
      <c r="BP535" s="119"/>
      <c r="BX535" s="117"/>
    </row>
    <row r="536" spans="2:157" x14ac:dyDescent="0.15">
      <c r="E536" s="1" t="s">
        <v>152</v>
      </c>
      <c r="O536" s="31"/>
      <c r="Q536" s="31"/>
      <c r="R536" s="40"/>
      <c r="S536" s="31"/>
      <c r="T536" s="40"/>
      <c r="U536" s="31">
        <v>3.2200000286102295</v>
      </c>
      <c r="V536" s="40">
        <v>13.510000228881836</v>
      </c>
      <c r="W536" s="31"/>
      <c r="X536" s="40"/>
      <c r="Y536" s="31"/>
      <c r="Z536" s="40"/>
      <c r="AG536" s="117"/>
      <c r="AH536" s="118"/>
      <c r="AI536" s="118"/>
      <c r="AJ536" s="118"/>
      <c r="AK536" s="113"/>
      <c r="AL536" s="118"/>
      <c r="AN536" s="117"/>
      <c r="AO536" s="118"/>
      <c r="AT536" s="118"/>
      <c r="AU536" s="118"/>
      <c r="AV536" s="118"/>
      <c r="AW536" s="118"/>
      <c r="AY536" s="117"/>
      <c r="AZ536" s="118"/>
      <c r="BI536" s="117"/>
      <c r="BJ536" s="118"/>
      <c r="BK536" s="118"/>
      <c r="BL536" s="118"/>
      <c r="BM536" s="118"/>
      <c r="BN536" s="118"/>
      <c r="BO536" s="118"/>
    </row>
    <row r="537" spans="2:157" s="89" customFormat="1" x14ac:dyDescent="0.15">
      <c r="B537" s="30"/>
      <c r="C537" s="16"/>
      <c r="D537" s="89" t="s">
        <v>134</v>
      </c>
      <c r="E537" s="16">
        <v>121</v>
      </c>
      <c r="F537" s="89">
        <v>1</v>
      </c>
      <c r="G537" s="16">
        <v>1</v>
      </c>
      <c r="K537" s="16">
        <v>1</v>
      </c>
      <c r="M537" s="16"/>
      <c r="N537" s="89">
        <v>1</v>
      </c>
      <c r="O537" s="16" t="s">
        <v>87</v>
      </c>
      <c r="P537" s="16">
        <v>115</v>
      </c>
      <c r="Q537" s="33"/>
      <c r="R537" s="34"/>
      <c r="S537" s="33"/>
      <c r="T537" s="34"/>
      <c r="U537" s="33"/>
      <c r="V537" s="34"/>
      <c r="W537" s="33"/>
      <c r="X537" s="34"/>
      <c r="Y537" s="33"/>
      <c r="Z537" s="34"/>
      <c r="AA537" s="63">
        <v>0.76999998092651367</v>
      </c>
      <c r="AB537" s="64">
        <v>-12.029999732971191</v>
      </c>
      <c r="AC537" s="63">
        <v>-3.4600000381469727</v>
      </c>
      <c r="AD537" s="64">
        <v>11.930000305175781</v>
      </c>
      <c r="AE537" s="16"/>
      <c r="AF537" s="112"/>
      <c r="AG537" s="117"/>
      <c r="AH537" s="118"/>
      <c r="AI537" s="118"/>
      <c r="AJ537" s="118"/>
      <c r="AK537" s="113"/>
      <c r="AL537" s="118"/>
      <c r="AM537" s="99"/>
      <c r="AN537" s="117"/>
      <c r="AO537" s="118"/>
      <c r="AP537" s="99"/>
      <c r="AQ537" s="99"/>
      <c r="AR537" s="99"/>
      <c r="AS537" s="99"/>
      <c r="AT537" s="118"/>
      <c r="AU537" s="118"/>
      <c r="AV537" s="118"/>
      <c r="AW537" s="118"/>
      <c r="AX537" s="99"/>
      <c r="AY537" s="117"/>
      <c r="AZ537" s="118"/>
      <c r="BA537" s="99"/>
      <c r="BB537" s="99"/>
      <c r="BC537" s="99"/>
      <c r="BD537" s="99"/>
      <c r="BE537" s="84"/>
      <c r="BF537" s="84"/>
      <c r="BI537" s="117"/>
      <c r="BJ537" s="118"/>
      <c r="BK537" s="118"/>
      <c r="BL537" s="118"/>
      <c r="BM537" s="118"/>
      <c r="BN537" s="118"/>
      <c r="BO537" s="118"/>
      <c r="BP537" s="121"/>
      <c r="BX537" s="94"/>
      <c r="CE537" s="95"/>
      <c r="CF537" s="95"/>
      <c r="CG537" s="95"/>
      <c r="CH537" s="95"/>
      <c r="CI537" s="95"/>
      <c r="CJ537" s="95"/>
      <c r="CK537" s="95"/>
      <c r="CL537" s="95"/>
      <c r="CM537" s="95"/>
      <c r="CN537" s="95"/>
      <c r="CO537" s="95"/>
      <c r="CP537" s="95"/>
      <c r="CQ537" s="95"/>
      <c r="EX537" s="88"/>
      <c r="EY537" s="88"/>
      <c r="FA537" s="88"/>
    </row>
    <row r="538" spans="2:157" x14ac:dyDescent="0.15">
      <c r="E538" s="1" t="s">
        <v>152</v>
      </c>
      <c r="F538" s="86">
        <v>2</v>
      </c>
      <c r="H538" s="88">
        <v>1</v>
      </c>
      <c r="O538" s="31"/>
      <c r="Q538" s="48">
        <v>-1.6399999856948853</v>
      </c>
      <c r="R538" s="49">
        <v>5.2399997711181641</v>
      </c>
      <c r="S538" s="48"/>
      <c r="T538" s="49"/>
      <c r="U538" s="48"/>
      <c r="V538" s="49"/>
      <c r="W538" s="48"/>
      <c r="X538" s="49"/>
      <c r="Y538" s="48"/>
      <c r="Z538" s="49"/>
      <c r="AA538" s="65">
        <v>-2.3599998950958252</v>
      </c>
      <c r="AB538" s="66">
        <v>11.600000381469727</v>
      </c>
      <c r="AC538" s="65">
        <v>0.81999999284744263</v>
      </c>
      <c r="AD538" s="66">
        <v>-11.930000305175781</v>
      </c>
      <c r="AE538" s="1" t="s">
        <v>83</v>
      </c>
      <c r="AF538" s="111">
        <v>1</v>
      </c>
      <c r="AG538" s="117"/>
      <c r="AH538" s="118"/>
      <c r="AI538" s="118"/>
      <c r="AJ538" s="118"/>
      <c r="AK538" s="113"/>
      <c r="AL538" s="118"/>
      <c r="AN538" s="117"/>
      <c r="AO538" s="118"/>
      <c r="AT538" s="118"/>
      <c r="AU538" s="118"/>
      <c r="AV538" s="118"/>
      <c r="AW538" s="118"/>
      <c r="AY538" s="117"/>
      <c r="AZ538" s="118"/>
      <c r="BI538" s="117"/>
      <c r="BJ538" s="118"/>
      <c r="BK538" s="118"/>
      <c r="BL538" s="118"/>
      <c r="BM538" s="118"/>
      <c r="BN538" s="118"/>
      <c r="BO538" s="118"/>
    </row>
    <row r="539" spans="2:157" x14ac:dyDescent="0.15">
      <c r="E539" s="1" t="s">
        <v>152</v>
      </c>
      <c r="F539" s="88">
        <v>3</v>
      </c>
      <c r="I539" s="88">
        <v>1</v>
      </c>
      <c r="O539" s="31"/>
      <c r="Q539" s="48">
        <v>3.0799999237060547</v>
      </c>
      <c r="R539" s="49">
        <v>-6.3499999046325684</v>
      </c>
      <c r="S539" s="48"/>
      <c r="T539" s="49"/>
      <c r="U539" s="48"/>
      <c r="V539" s="49"/>
      <c r="W539" s="48"/>
      <c r="X539" s="49"/>
      <c r="Y539" s="48"/>
      <c r="Z539" s="49"/>
      <c r="AA539" s="65">
        <v>3.6600000858306885</v>
      </c>
      <c r="AB539" s="66">
        <v>-10.340000152587891</v>
      </c>
      <c r="AC539" s="65">
        <v>-1.0099999904632568</v>
      </c>
      <c r="AD539" s="66">
        <v>13.380000114440918</v>
      </c>
      <c r="AE539" s="1" t="s">
        <v>78</v>
      </c>
      <c r="AG539" s="117"/>
      <c r="AH539" s="118"/>
      <c r="AI539" s="118"/>
      <c r="AJ539" s="118"/>
      <c r="AK539" s="113"/>
      <c r="AL539" s="118"/>
      <c r="AN539" s="117"/>
      <c r="AO539" s="118"/>
      <c r="AT539" s="118"/>
      <c r="AU539" s="118"/>
      <c r="AV539" s="118"/>
      <c r="AW539" s="118"/>
      <c r="AY539" s="117"/>
      <c r="AZ539" s="118"/>
      <c r="BI539" s="117"/>
      <c r="BJ539" s="118"/>
      <c r="BK539" s="118"/>
      <c r="BL539" s="118"/>
      <c r="BM539" s="118"/>
      <c r="BN539" s="118"/>
      <c r="BO539" s="118"/>
    </row>
    <row r="540" spans="2:157" x14ac:dyDescent="0.15">
      <c r="E540" s="1" t="s">
        <v>152</v>
      </c>
      <c r="F540" s="86">
        <v>4</v>
      </c>
      <c r="I540" s="88">
        <v>1</v>
      </c>
      <c r="J540" s="88">
        <v>1</v>
      </c>
      <c r="O540" s="31"/>
      <c r="Q540" s="48">
        <v>-1.8799999952316284</v>
      </c>
      <c r="R540" s="49">
        <v>7.3600001335144043</v>
      </c>
      <c r="S540" s="48"/>
      <c r="T540" s="49"/>
      <c r="U540" s="48"/>
      <c r="V540" s="49"/>
      <c r="W540" s="48"/>
      <c r="X540" s="49" t="s">
        <v>85</v>
      </c>
      <c r="Y540" s="48"/>
      <c r="Z540" s="49">
        <v>1</v>
      </c>
      <c r="AA540" s="65">
        <v>-3.2699999809265137</v>
      </c>
      <c r="AB540" s="66">
        <v>12.029999732971191</v>
      </c>
      <c r="AC540" s="65">
        <v>2.0199999809265137</v>
      </c>
      <c r="AD540" s="66">
        <v>-11.840000152587891</v>
      </c>
      <c r="AE540" s="1" t="s">
        <v>84</v>
      </c>
      <c r="AG540" s="117"/>
      <c r="AH540" s="118"/>
      <c r="AI540" s="118"/>
      <c r="AJ540" s="118"/>
      <c r="AK540" s="113"/>
      <c r="AL540" s="118"/>
      <c r="AN540" s="117"/>
      <c r="AO540" s="118"/>
      <c r="AT540" s="118"/>
      <c r="AU540" s="118"/>
      <c r="AV540" s="118"/>
      <c r="AW540" s="118"/>
      <c r="AY540" s="117"/>
      <c r="AZ540" s="118"/>
      <c r="BI540" s="117"/>
      <c r="BJ540" s="118"/>
      <c r="BK540" s="118"/>
      <c r="BL540" s="118"/>
      <c r="BM540" s="118"/>
      <c r="BN540" s="118"/>
      <c r="BO540" s="118"/>
    </row>
    <row r="541" spans="2:157" x14ac:dyDescent="0.15">
      <c r="E541" s="1" t="s">
        <v>152</v>
      </c>
      <c r="O541" s="31"/>
      <c r="Q541" s="48">
        <v>-3.0799999237060547</v>
      </c>
      <c r="R541" s="49">
        <v>-11.789999961853027</v>
      </c>
      <c r="S541" s="48"/>
      <c r="T541" s="49"/>
      <c r="U541" s="48"/>
      <c r="V541" s="49"/>
      <c r="W541" s="48"/>
      <c r="X541" s="49"/>
      <c r="Y541" s="48"/>
      <c r="Z541" s="49"/>
      <c r="AG541" s="117"/>
      <c r="AH541" s="118"/>
      <c r="AI541" s="118"/>
      <c r="AJ541" s="118"/>
      <c r="AK541" s="113"/>
      <c r="AL541" s="118"/>
      <c r="AN541" s="117"/>
      <c r="AO541" s="118"/>
      <c r="AT541" s="118"/>
      <c r="AU541" s="118"/>
      <c r="AV541" s="118"/>
      <c r="AW541" s="118"/>
      <c r="AY541" s="117"/>
      <c r="AZ541" s="118"/>
      <c r="BI541" s="117"/>
      <c r="BJ541" s="118"/>
      <c r="BK541" s="118"/>
      <c r="BL541" s="118"/>
      <c r="BM541" s="118"/>
      <c r="BN541" s="118"/>
      <c r="BO541" s="118"/>
    </row>
    <row r="542" spans="2:157" s="89" customFormat="1" x14ac:dyDescent="0.15">
      <c r="B542" s="30"/>
      <c r="C542" s="16" t="s">
        <v>138</v>
      </c>
      <c r="D542" s="13" t="s">
        <v>129</v>
      </c>
      <c r="E542" s="16">
        <v>122</v>
      </c>
      <c r="F542" s="90">
        <v>1</v>
      </c>
      <c r="G542" s="16">
        <v>1</v>
      </c>
      <c r="K542" s="16"/>
      <c r="L542" s="89">
        <v>1</v>
      </c>
      <c r="M542" s="16">
        <v>1</v>
      </c>
      <c r="O542" s="33" t="s">
        <v>85</v>
      </c>
      <c r="P542" s="16"/>
      <c r="Q542" s="32"/>
      <c r="R542" s="90"/>
      <c r="S542" s="32"/>
      <c r="T542" s="90"/>
      <c r="U542" s="32"/>
      <c r="V542" s="90"/>
      <c r="W542" s="32"/>
      <c r="X542" s="90"/>
      <c r="Y542" s="32"/>
      <c r="Z542" s="90"/>
      <c r="AA542" s="57">
        <v>0.77999997138977051</v>
      </c>
      <c r="AB542" s="146">
        <v>-11.989999771118164</v>
      </c>
      <c r="AC542" s="57">
        <v>-3.4100000858306885</v>
      </c>
      <c r="AD542" s="58">
        <v>11.899999618530273</v>
      </c>
      <c r="AE542" s="16"/>
      <c r="AF542" s="112"/>
      <c r="AG542" s="117"/>
      <c r="AH542" s="118"/>
      <c r="AI542" s="118"/>
      <c r="AJ542" s="118"/>
      <c r="AK542" s="113"/>
      <c r="AL542" s="118"/>
      <c r="AM542" s="99"/>
      <c r="AN542" s="117"/>
      <c r="AO542" s="118"/>
      <c r="AP542" s="99"/>
      <c r="AQ542" s="99"/>
      <c r="AR542" s="99"/>
      <c r="AS542" s="99"/>
      <c r="AT542" s="118"/>
      <c r="AU542" s="118"/>
      <c r="AV542" s="118"/>
      <c r="AW542" s="118"/>
      <c r="AX542" s="99"/>
      <c r="AY542" s="117"/>
      <c r="AZ542" s="118"/>
      <c r="BA542" s="99"/>
      <c r="BB542" s="99"/>
      <c r="BC542" s="99"/>
      <c r="BD542" s="99"/>
      <c r="BE542" s="84"/>
      <c r="BF542" s="84"/>
      <c r="BI542" s="117"/>
      <c r="BJ542" s="118"/>
      <c r="BK542" s="118"/>
      <c r="BL542" s="118"/>
      <c r="BM542" s="118"/>
      <c r="BN542" s="118"/>
      <c r="BO542" s="118"/>
      <c r="BP542" s="121"/>
      <c r="BX542" s="94"/>
      <c r="CE542" s="95"/>
      <c r="CF542" s="95"/>
      <c r="CG542" s="95"/>
      <c r="CH542" s="95"/>
      <c r="CI542" s="95"/>
      <c r="CJ542" s="95"/>
      <c r="CK542" s="95"/>
      <c r="CL542" s="95"/>
      <c r="CM542" s="95"/>
      <c r="CN542" s="95"/>
      <c r="CO542" s="95"/>
      <c r="CP542" s="95"/>
      <c r="CQ542" s="95"/>
      <c r="EX542" s="88"/>
      <c r="EY542" s="88"/>
      <c r="FA542" s="88"/>
    </row>
    <row r="543" spans="2:157" x14ac:dyDescent="0.15">
      <c r="E543" s="1" t="s">
        <v>152</v>
      </c>
      <c r="F543" s="86">
        <v>2</v>
      </c>
      <c r="H543" s="88">
        <v>1</v>
      </c>
      <c r="O543" s="31"/>
      <c r="Q543" s="31">
        <v>-3.7999999523162842</v>
      </c>
      <c r="R543" s="40">
        <v>-5.5100002288818359</v>
      </c>
      <c r="S543" s="31"/>
      <c r="T543" s="40"/>
      <c r="U543" s="31"/>
      <c r="V543" s="40"/>
      <c r="W543" s="31"/>
      <c r="X543" s="40"/>
      <c r="Y543" s="31"/>
      <c r="Z543" s="40"/>
      <c r="AA543" s="59">
        <v>-2.4900000095367432</v>
      </c>
      <c r="AB543" s="147">
        <v>11.260000228881836</v>
      </c>
      <c r="AC543" s="59">
        <v>5.000000074505806E-2</v>
      </c>
      <c r="AD543" s="60">
        <v>-11.75</v>
      </c>
      <c r="AE543" s="1" t="s">
        <v>81</v>
      </c>
      <c r="AG543" s="117"/>
      <c r="AH543" s="118"/>
      <c r="AI543" s="118"/>
      <c r="AJ543" s="118"/>
      <c r="AK543" s="113"/>
      <c r="AL543" s="118"/>
      <c r="AN543" s="117"/>
      <c r="AO543" s="118"/>
      <c r="AT543" s="118"/>
      <c r="AU543" s="118"/>
      <c r="AV543" s="118"/>
      <c r="AW543" s="118"/>
      <c r="AY543" s="117"/>
      <c r="AZ543" s="118"/>
      <c r="BI543" s="117"/>
      <c r="BJ543" s="118"/>
      <c r="BK543" s="118"/>
      <c r="BL543" s="118"/>
      <c r="BM543" s="118"/>
      <c r="BN543" s="118"/>
      <c r="BO543" s="118"/>
    </row>
    <row r="544" spans="2:157" x14ac:dyDescent="0.15">
      <c r="E544" s="1" t="s">
        <v>152</v>
      </c>
      <c r="F544" s="86">
        <v>3</v>
      </c>
      <c r="I544" s="88">
        <v>1</v>
      </c>
      <c r="O544" s="31"/>
      <c r="Q544" s="31">
        <v>1.7100000381469727</v>
      </c>
      <c r="R544" s="40">
        <v>11.260000228881836</v>
      </c>
      <c r="S544" s="31"/>
      <c r="T544" s="40"/>
      <c r="U544" s="31"/>
      <c r="V544" s="40"/>
      <c r="W544" s="31"/>
      <c r="X544" s="40"/>
      <c r="Y544" s="31"/>
      <c r="Z544" s="40"/>
      <c r="AA544" s="59">
        <v>3.4600000381469727</v>
      </c>
      <c r="AB544" s="147">
        <v>-10.579999923706055</v>
      </c>
      <c r="AC544" s="59">
        <v>-1.0700000524520874</v>
      </c>
      <c r="AD544" s="60">
        <v>13.020000457763672</v>
      </c>
      <c r="AE544" s="1" t="s">
        <v>95</v>
      </c>
      <c r="AG544" s="117"/>
      <c r="AH544" s="118"/>
      <c r="AI544" s="118"/>
      <c r="AJ544" s="118"/>
      <c r="AK544" s="113"/>
      <c r="AL544" s="118"/>
      <c r="AN544" s="117"/>
      <c r="AO544" s="118"/>
      <c r="AT544" s="118"/>
      <c r="AU544" s="118"/>
      <c r="AV544" s="118"/>
      <c r="AW544" s="118"/>
      <c r="AY544" s="117"/>
      <c r="AZ544" s="118"/>
      <c r="BI544" s="117"/>
      <c r="BJ544" s="118"/>
      <c r="BK544" s="118"/>
      <c r="BL544" s="118"/>
      <c r="BM544" s="118"/>
      <c r="BN544" s="118"/>
      <c r="BO544" s="118"/>
    </row>
    <row r="545" spans="2:157" x14ac:dyDescent="0.15">
      <c r="E545" s="1" t="s">
        <v>152</v>
      </c>
      <c r="F545" s="86">
        <v>4</v>
      </c>
      <c r="I545" s="88">
        <v>1</v>
      </c>
      <c r="O545" s="31"/>
      <c r="Q545" s="31">
        <v>0.87999999523162842</v>
      </c>
      <c r="R545" s="40">
        <v>-6.2399997711181641</v>
      </c>
      <c r="S545" s="31"/>
      <c r="T545" s="40"/>
      <c r="U545" s="31"/>
      <c r="V545" s="40"/>
      <c r="W545" s="31"/>
      <c r="X545" s="40"/>
      <c r="Y545" s="31"/>
      <c r="Z545" s="40"/>
      <c r="AA545" s="59">
        <v>-3.5099999904632568</v>
      </c>
      <c r="AB545" s="147">
        <v>11.989999771118164</v>
      </c>
      <c r="AC545" s="59">
        <v>2.5799999237060547</v>
      </c>
      <c r="AD545" s="60">
        <v>-11.899999618530273</v>
      </c>
      <c r="AE545" s="1" t="s">
        <v>78</v>
      </c>
      <c r="AG545" s="117"/>
      <c r="AH545" s="118"/>
      <c r="AI545" s="118"/>
      <c r="AJ545" s="118"/>
      <c r="AK545" s="113"/>
      <c r="AL545" s="118"/>
      <c r="AN545" s="117"/>
      <c r="AO545" s="118"/>
      <c r="AT545" s="118"/>
      <c r="AU545" s="118"/>
      <c r="AV545" s="118"/>
      <c r="AW545" s="118"/>
      <c r="AY545" s="117"/>
      <c r="AZ545" s="118"/>
      <c r="BI545" s="117"/>
      <c r="BJ545" s="118"/>
      <c r="BK545" s="118"/>
      <c r="BL545" s="118"/>
      <c r="BM545" s="118"/>
      <c r="BN545" s="118"/>
      <c r="BO545" s="118"/>
    </row>
    <row r="546" spans="2:157" x14ac:dyDescent="0.15">
      <c r="E546" s="1" t="s">
        <v>152</v>
      </c>
      <c r="F546" s="86">
        <v>5</v>
      </c>
      <c r="I546" s="88">
        <v>1</v>
      </c>
      <c r="O546" s="31"/>
      <c r="Q546" s="31">
        <v>-3.9000000953674316</v>
      </c>
      <c r="R546" s="40">
        <v>9.3599996566772461</v>
      </c>
      <c r="S546" s="31"/>
      <c r="T546" s="40"/>
      <c r="U546" s="31"/>
      <c r="V546" s="40"/>
      <c r="W546" s="31"/>
      <c r="X546" s="40"/>
      <c r="Y546" s="31"/>
      <c r="Z546" s="40"/>
      <c r="AA546" s="59">
        <v>-4.630000114440918</v>
      </c>
      <c r="AB546" s="147">
        <v>-13.4600000381469</v>
      </c>
      <c r="AC546" s="59">
        <v>-0.28999999165534973</v>
      </c>
      <c r="AD546" s="60">
        <v>-6.5799999237060547</v>
      </c>
      <c r="AE546" s="1" t="s">
        <v>135</v>
      </c>
      <c r="AG546" s="117"/>
      <c r="AH546" s="118"/>
      <c r="AI546" s="118"/>
      <c r="AJ546" s="118"/>
      <c r="AK546" s="113"/>
      <c r="AL546" s="118"/>
      <c r="AN546" s="117"/>
      <c r="AO546" s="118"/>
      <c r="AT546" s="118"/>
      <c r="AU546" s="118"/>
      <c r="AV546" s="118"/>
      <c r="AW546" s="118"/>
      <c r="AY546" s="142"/>
      <c r="AZ546" s="118"/>
      <c r="BI546" s="117"/>
      <c r="BJ546" s="118"/>
      <c r="BK546" s="118"/>
      <c r="BL546" s="118"/>
      <c r="BM546" s="118"/>
      <c r="BN546" s="118"/>
      <c r="BO546" s="118"/>
    </row>
    <row r="547" spans="2:157" x14ac:dyDescent="0.15">
      <c r="E547" s="1" t="s">
        <v>152</v>
      </c>
      <c r="F547" s="86">
        <v>6</v>
      </c>
      <c r="I547" s="86">
        <v>1</v>
      </c>
      <c r="J547" s="88">
        <v>1</v>
      </c>
      <c r="O547" s="31"/>
      <c r="Q547" s="31">
        <v>-0.28999999165534973</v>
      </c>
      <c r="R547" s="40">
        <v>-1.9500000476837158</v>
      </c>
      <c r="S547" s="31"/>
      <c r="T547" s="40"/>
      <c r="U547" s="31"/>
      <c r="V547" s="40"/>
      <c r="W547" s="31" t="s">
        <v>85</v>
      </c>
      <c r="X547" s="40"/>
      <c r="Y547" s="31">
        <v>1</v>
      </c>
      <c r="Z547" s="40"/>
      <c r="AA547" s="59">
        <v>-0.28999999165534973</v>
      </c>
      <c r="AB547" s="147">
        <v>1.95000004768371</v>
      </c>
      <c r="AC547" s="59">
        <v>-2.2899999618530273</v>
      </c>
      <c r="AD547" s="60">
        <v>15.5</v>
      </c>
      <c r="AE547" s="19" t="s">
        <v>111</v>
      </c>
      <c r="AF547" s="114"/>
      <c r="AG547" s="117"/>
      <c r="AH547" s="118"/>
      <c r="AI547" s="118"/>
      <c r="AJ547" s="118"/>
      <c r="AK547" s="113"/>
      <c r="AL547" s="118"/>
      <c r="AM547" s="118"/>
      <c r="AN547" s="117"/>
      <c r="AO547" s="118"/>
      <c r="AT547" s="118"/>
      <c r="AU547" s="118"/>
      <c r="AV547" s="118"/>
      <c r="AW547" s="118"/>
      <c r="AX547" s="118"/>
      <c r="AY547" s="142"/>
      <c r="AZ547" s="118"/>
      <c r="BI547" s="117"/>
      <c r="BJ547" s="118"/>
      <c r="BK547" s="118"/>
      <c r="BO547" s="118"/>
      <c r="BP547" s="119"/>
      <c r="BX547" s="117"/>
    </row>
    <row r="548" spans="2:157" x14ac:dyDescent="0.15">
      <c r="E548" s="1" t="s">
        <v>152</v>
      </c>
      <c r="O548" s="31"/>
      <c r="Q548" s="31"/>
      <c r="R548" s="40"/>
      <c r="S548" s="31">
        <v>3.2699999809265137</v>
      </c>
      <c r="T548" s="40">
        <v>5.8499999046325684</v>
      </c>
      <c r="U548" s="31"/>
      <c r="V548" s="40"/>
      <c r="W548" s="31"/>
      <c r="X548" s="40"/>
      <c r="Y548" s="31"/>
      <c r="Z548" s="40"/>
      <c r="AF548" s="140">
        <v>1</v>
      </c>
      <c r="AG548" s="117"/>
      <c r="AH548" s="118"/>
      <c r="AI548" s="118"/>
      <c r="AJ548" s="118"/>
      <c r="AK548" s="113"/>
      <c r="AL548" s="118"/>
      <c r="AN548" s="117"/>
      <c r="AO548" s="118"/>
      <c r="AT548" s="118"/>
      <c r="AU548" s="118"/>
      <c r="AV548" s="118"/>
      <c r="AW548" s="118"/>
      <c r="AY548" s="117"/>
      <c r="AZ548" s="118"/>
      <c r="BI548" s="117"/>
      <c r="BJ548" s="118"/>
      <c r="BK548" s="118"/>
      <c r="BL548" s="118"/>
      <c r="BM548" s="118"/>
      <c r="BN548" s="118"/>
      <c r="BO548" s="118"/>
    </row>
    <row r="549" spans="2:157" s="89" customFormat="1" x14ac:dyDescent="0.15">
      <c r="B549" s="30"/>
      <c r="C549" s="16"/>
      <c r="D549" s="13" t="s">
        <v>72</v>
      </c>
      <c r="E549" s="16">
        <v>123</v>
      </c>
      <c r="F549" s="90">
        <v>1</v>
      </c>
      <c r="G549" s="16">
        <v>1</v>
      </c>
      <c r="K549" s="16"/>
      <c r="L549" s="89">
        <v>1</v>
      </c>
      <c r="M549" s="16"/>
      <c r="N549" s="89">
        <v>1</v>
      </c>
      <c r="O549" s="16" t="s">
        <v>85</v>
      </c>
      <c r="P549" s="16">
        <v>95</v>
      </c>
      <c r="Q549" s="32"/>
      <c r="R549" s="90"/>
      <c r="S549" s="32"/>
      <c r="T549" s="90"/>
      <c r="U549" s="32"/>
      <c r="V549" s="90"/>
      <c r="W549" s="32"/>
      <c r="X549" s="90"/>
      <c r="Y549" s="32"/>
      <c r="Z549" s="90"/>
      <c r="AA549" s="57">
        <v>-0.82999998331069946</v>
      </c>
      <c r="AB549" s="58">
        <v>12.039999961853027</v>
      </c>
      <c r="AC549" s="57">
        <v>3.5099999904632568</v>
      </c>
      <c r="AD549" s="58">
        <v>-11.989999771118164</v>
      </c>
      <c r="AE549" s="16"/>
      <c r="AF549" s="112"/>
      <c r="AG549" s="117"/>
      <c r="AH549" s="118"/>
      <c r="AI549" s="118"/>
      <c r="AJ549" s="118"/>
      <c r="AK549" s="113"/>
      <c r="AL549" s="118"/>
      <c r="AM549" s="99"/>
      <c r="AN549" s="117"/>
      <c r="AO549" s="118"/>
      <c r="AP549" s="99"/>
      <c r="AQ549" s="99"/>
      <c r="AR549" s="99"/>
      <c r="AS549" s="99"/>
      <c r="AT549" s="118"/>
      <c r="AU549" s="118"/>
      <c r="AV549" s="118"/>
      <c r="AW549" s="118"/>
      <c r="AX549" s="99"/>
      <c r="AY549" s="117"/>
      <c r="AZ549" s="118"/>
      <c r="BA549" s="99"/>
      <c r="BB549" s="99"/>
      <c r="BC549" s="99"/>
      <c r="BD549" s="99"/>
      <c r="BE549" s="84"/>
      <c r="BF549" s="84"/>
      <c r="BI549" s="117"/>
      <c r="BJ549" s="118"/>
      <c r="BK549" s="118"/>
      <c r="BL549" s="118"/>
      <c r="BM549" s="118"/>
      <c r="BN549" s="118"/>
      <c r="BO549" s="118"/>
      <c r="BP549" s="121"/>
      <c r="BX549" s="94"/>
      <c r="CE549" s="95"/>
      <c r="CF549" s="95"/>
      <c r="CG549" s="95"/>
      <c r="CH549" s="95"/>
      <c r="CI549" s="95"/>
      <c r="CJ549" s="95"/>
      <c r="CK549" s="95"/>
      <c r="CL549" s="95"/>
      <c r="CM549" s="95"/>
      <c r="CN549" s="95"/>
      <c r="CO549" s="95"/>
      <c r="CP549" s="95"/>
      <c r="CQ549" s="95"/>
      <c r="EX549" s="88"/>
      <c r="EY549" s="88"/>
      <c r="FA549" s="88"/>
    </row>
    <row r="550" spans="2:157" x14ac:dyDescent="0.15">
      <c r="E550" s="1" t="s">
        <v>152</v>
      </c>
      <c r="F550" s="86">
        <v>2</v>
      </c>
      <c r="H550" s="88">
        <v>1</v>
      </c>
      <c r="O550" s="31"/>
      <c r="Q550" s="31">
        <v>2.6700000762939453</v>
      </c>
      <c r="R550" s="40">
        <v>-5.190000057220459</v>
      </c>
      <c r="S550" s="31"/>
      <c r="T550" s="40"/>
      <c r="U550" s="31"/>
      <c r="V550" s="40"/>
      <c r="W550" s="31"/>
      <c r="X550" s="40"/>
      <c r="Y550" s="31"/>
      <c r="Z550" s="40"/>
      <c r="AA550" s="59">
        <v>3.6099998950958252</v>
      </c>
      <c r="AB550" s="60">
        <v>-11.600000381469727</v>
      </c>
      <c r="AC550" s="59">
        <v>-1.0199999809265137</v>
      </c>
      <c r="AD550" s="60">
        <v>11.460000038146973</v>
      </c>
      <c r="AE550" s="1" t="s">
        <v>78</v>
      </c>
      <c r="AG550" s="117"/>
      <c r="AH550" s="118"/>
      <c r="AI550" s="118"/>
      <c r="AJ550" s="118"/>
      <c r="AK550" s="113"/>
      <c r="AL550" s="118"/>
      <c r="AN550" s="117"/>
      <c r="AO550" s="118"/>
      <c r="AT550" s="118"/>
      <c r="AU550" s="118"/>
      <c r="AV550" s="118"/>
      <c r="AW550" s="118"/>
      <c r="AY550" s="117"/>
      <c r="AZ550" s="118"/>
      <c r="BI550" s="117"/>
      <c r="BJ550" s="118"/>
      <c r="BK550" s="118"/>
      <c r="BL550" s="118"/>
      <c r="BM550" s="118"/>
      <c r="BN550" s="118"/>
      <c r="BO550" s="118"/>
    </row>
    <row r="551" spans="2:157" x14ac:dyDescent="0.15">
      <c r="E551" s="1" t="s">
        <v>152</v>
      </c>
      <c r="F551" s="86">
        <v>3</v>
      </c>
      <c r="I551" s="88">
        <v>1</v>
      </c>
      <c r="O551" s="31"/>
      <c r="Q551" s="31">
        <v>-1.5499999523162842</v>
      </c>
      <c r="R551" s="40">
        <v>6.2100000381469727</v>
      </c>
      <c r="S551" s="31"/>
      <c r="T551" s="40"/>
      <c r="U551" s="31"/>
      <c r="V551" s="40"/>
      <c r="W551" s="31"/>
      <c r="X551" s="40"/>
      <c r="Y551" s="31"/>
      <c r="Z551" s="40"/>
      <c r="AA551" s="59">
        <v>-3.2699999809265137</v>
      </c>
      <c r="AB551" s="60">
        <v>11.260000228881836</v>
      </c>
      <c r="AC551" s="59">
        <v>2.2400000095367432</v>
      </c>
      <c r="AD551" s="60">
        <v>-11.800000190734863</v>
      </c>
      <c r="AE551" s="1" t="s">
        <v>78</v>
      </c>
      <c r="AG551" s="117"/>
      <c r="AH551" s="118"/>
      <c r="AI551" s="118"/>
      <c r="AJ551" s="118"/>
      <c r="AK551" s="113"/>
      <c r="AL551" s="118"/>
      <c r="AN551" s="117"/>
      <c r="AO551" s="118"/>
      <c r="AT551" s="118"/>
      <c r="AU551" s="118"/>
      <c r="AV551" s="118"/>
      <c r="AW551" s="118"/>
      <c r="AY551" s="117"/>
      <c r="AZ551" s="118"/>
      <c r="BI551" s="117"/>
      <c r="BJ551" s="118"/>
      <c r="BK551" s="118"/>
      <c r="BL551" s="118"/>
      <c r="BM551" s="118"/>
      <c r="BN551" s="118"/>
      <c r="BO551" s="118"/>
    </row>
    <row r="552" spans="2:157" x14ac:dyDescent="0.15">
      <c r="E552" s="1" t="s">
        <v>152</v>
      </c>
      <c r="F552" s="86">
        <v>4</v>
      </c>
      <c r="I552" s="88">
        <v>1</v>
      </c>
      <c r="O552" s="31"/>
      <c r="Q552" s="31">
        <v>-1.3600000143051147</v>
      </c>
      <c r="R552" s="40">
        <v>-6.75</v>
      </c>
      <c r="S552" s="31"/>
      <c r="T552" s="40"/>
      <c r="U552" s="31"/>
      <c r="V552" s="40"/>
      <c r="W552" s="31"/>
      <c r="X552" s="40"/>
      <c r="Y552" s="31"/>
      <c r="Z552" s="40"/>
      <c r="AA552" s="59">
        <v>-0.15000000596046448</v>
      </c>
      <c r="AB552" s="60">
        <v>-11.989999771118164</v>
      </c>
      <c r="AC552" s="59">
        <v>-2.0499999523162842</v>
      </c>
      <c r="AD552" s="60">
        <v>11.989999771118164</v>
      </c>
      <c r="AE552" s="7" t="s">
        <v>81</v>
      </c>
      <c r="AG552" s="117"/>
      <c r="AH552" s="118"/>
      <c r="AI552" s="118"/>
      <c r="AJ552" s="118"/>
      <c r="AK552" s="113"/>
      <c r="AL552" s="118"/>
      <c r="AM552" s="100"/>
      <c r="AN552" s="117"/>
      <c r="AO552" s="118"/>
      <c r="AT552" s="118"/>
      <c r="AU552" s="118"/>
      <c r="AV552" s="118"/>
      <c r="AW552" s="118"/>
      <c r="AX552" s="100"/>
      <c r="AY552" s="117"/>
      <c r="AZ552" s="118"/>
      <c r="BI552" s="117"/>
      <c r="BJ552" s="118"/>
      <c r="BK552" s="118"/>
      <c r="BL552" s="118"/>
      <c r="BM552" s="118"/>
      <c r="BN552" s="118"/>
      <c r="BO552" s="118"/>
      <c r="BP552" s="116"/>
      <c r="BX552" s="101"/>
    </row>
    <row r="553" spans="2:157" x14ac:dyDescent="0.15">
      <c r="E553" s="1" t="s">
        <v>152</v>
      </c>
      <c r="F553" s="86">
        <v>5</v>
      </c>
      <c r="I553" s="88">
        <v>1</v>
      </c>
      <c r="O553" s="31"/>
      <c r="Q553" s="31">
        <v>1.8899999856948853</v>
      </c>
      <c r="R553" s="40">
        <v>11.75</v>
      </c>
      <c r="S553" s="31"/>
      <c r="T553" s="40"/>
      <c r="U553" s="31"/>
      <c r="V553" s="40"/>
      <c r="W553" s="31"/>
      <c r="X553" s="40"/>
      <c r="Y553" s="31"/>
      <c r="Z553" s="40"/>
      <c r="AA553" s="59">
        <v>0.98000001907348633</v>
      </c>
      <c r="AB553" s="60">
        <v>12.239999771118164</v>
      </c>
      <c r="AC553" s="59">
        <v>-0.5899999737739563</v>
      </c>
      <c r="AD553" s="60">
        <v>-12.380000114440918</v>
      </c>
      <c r="AE553" s="1" t="s">
        <v>81</v>
      </c>
      <c r="AG553" s="117"/>
      <c r="AH553" s="118"/>
      <c r="AI553" s="118"/>
      <c r="AJ553" s="118"/>
      <c r="AK553" s="113"/>
      <c r="AL553" s="118"/>
      <c r="AN553" s="117"/>
      <c r="AO553" s="118"/>
      <c r="AT553" s="118"/>
      <c r="AU553" s="118"/>
      <c r="AV553" s="118"/>
      <c r="AW553" s="118"/>
      <c r="AY553" s="117"/>
      <c r="AZ553" s="118"/>
      <c r="BI553" s="117"/>
      <c r="BJ553" s="118"/>
      <c r="BK553" s="118"/>
      <c r="BL553" s="118"/>
      <c r="BM553" s="118"/>
      <c r="BN553" s="118"/>
      <c r="BO553" s="118"/>
    </row>
    <row r="554" spans="2:157" x14ac:dyDescent="0.15">
      <c r="E554" s="1" t="s">
        <v>152</v>
      </c>
      <c r="F554" s="86">
        <v>6</v>
      </c>
      <c r="I554" s="88">
        <v>1</v>
      </c>
      <c r="O554" s="31"/>
      <c r="Q554" s="31">
        <v>0.62999999523162842</v>
      </c>
      <c r="R554" s="40">
        <v>-6.4099998474121094</v>
      </c>
      <c r="S554" s="31"/>
      <c r="T554" s="40"/>
      <c r="U554" s="31"/>
      <c r="V554" s="40"/>
      <c r="W554" s="31"/>
      <c r="X554" s="40"/>
      <c r="Y554" s="31"/>
      <c r="Z554" s="40"/>
      <c r="AA554" s="59">
        <v>0.73000001907348633</v>
      </c>
      <c r="AB554" s="60">
        <v>-11.989999771118164</v>
      </c>
      <c r="AC554" s="59">
        <v>0.49000000953674316</v>
      </c>
      <c r="AD554" s="60">
        <v>13.159999847412109</v>
      </c>
      <c r="AE554" s="7" t="s">
        <v>81</v>
      </c>
      <c r="AG554" s="117"/>
      <c r="AH554" s="118"/>
      <c r="AI554" s="118"/>
      <c r="AJ554" s="118"/>
      <c r="AK554" s="113"/>
      <c r="AL554" s="118"/>
      <c r="AM554" s="100"/>
      <c r="AN554" s="117"/>
      <c r="AO554" s="118"/>
      <c r="AT554" s="118"/>
      <c r="AU554" s="118"/>
      <c r="AV554" s="118"/>
      <c r="AW554" s="118"/>
      <c r="AX554" s="100"/>
      <c r="AY554" s="117"/>
      <c r="AZ554" s="118"/>
      <c r="BI554" s="117"/>
      <c r="BJ554" s="118"/>
      <c r="BK554" s="118"/>
      <c r="BL554" s="118"/>
      <c r="BM554" s="118"/>
      <c r="BN554" s="118"/>
      <c r="BO554" s="118"/>
      <c r="BP554" s="116"/>
      <c r="BX554" s="101"/>
    </row>
    <row r="555" spans="2:157" x14ac:dyDescent="0.15">
      <c r="E555" s="1" t="s">
        <v>152</v>
      </c>
      <c r="F555" s="86">
        <v>7</v>
      </c>
      <c r="I555" s="88">
        <v>1</v>
      </c>
      <c r="O555" s="31"/>
      <c r="Q555" s="31">
        <v>-2.0899999141693115</v>
      </c>
      <c r="R555" s="40">
        <v>10.579999923706055</v>
      </c>
      <c r="S555" s="31"/>
      <c r="T555" s="40"/>
      <c r="U555" s="31"/>
      <c r="V555" s="40"/>
      <c r="W555" s="31"/>
      <c r="X555" s="40"/>
      <c r="Y555" s="31"/>
      <c r="Z555" s="40"/>
      <c r="AA555" s="59">
        <v>-2.3399999141693115</v>
      </c>
      <c r="AB555" s="60">
        <v>12.189999580383301</v>
      </c>
      <c r="AC555" s="59">
        <v>0.43999999761581421</v>
      </c>
      <c r="AD555" s="60">
        <v>-12.189999580383301</v>
      </c>
      <c r="AE555" s="7" t="s">
        <v>78</v>
      </c>
      <c r="AG555" s="117"/>
      <c r="AH555" s="118"/>
      <c r="AI555" s="118"/>
      <c r="AJ555" s="118"/>
      <c r="AK555" s="113"/>
      <c r="AL555" s="118"/>
      <c r="AM555" s="100"/>
      <c r="AN555" s="117"/>
      <c r="AO555" s="118"/>
      <c r="AT555" s="118"/>
      <c r="AU555" s="118"/>
      <c r="AV555" s="118"/>
      <c r="AW555" s="118"/>
      <c r="AX555" s="100"/>
      <c r="AY555" s="117"/>
      <c r="AZ555" s="118"/>
      <c r="BI555" s="117"/>
      <c r="BJ555" s="118"/>
      <c r="BK555" s="118"/>
      <c r="BL555" s="118"/>
      <c r="BM555" s="118"/>
      <c r="BN555" s="118"/>
      <c r="BO555" s="118"/>
      <c r="BP555" s="116"/>
      <c r="BX555" s="101"/>
    </row>
    <row r="556" spans="2:157" x14ac:dyDescent="0.15">
      <c r="E556" s="1" t="s">
        <v>152</v>
      </c>
      <c r="F556" s="86">
        <v>8</v>
      </c>
      <c r="I556" s="88">
        <v>1</v>
      </c>
      <c r="O556" s="31"/>
      <c r="Q556" s="31">
        <v>2.7699999809265137</v>
      </c>
      <c r="R556" s="40">
        <v>-5.0500001907348633</v>
      </c>
      <c r="S556" s="31"/>
      <c r="T556" s="40"/>
      <c r="U556" s="31"/>
      <c r="V556" s="40"/>
      <c r="W556" s="31"/>
      <c r="X556" s="40"/>
      <c r="Y556" s="31"/>
      <c r="Z556" s="40"/>
      <c r="AA556" s="59">
        <v>4.440000057220459</v>
      </c>
      <c r="AB556" s="60">
        <v>-12.039999961853027</v>
      </c>
      <c r="AC556" s="59">
        <v>-1.2200000286102295</v>
      </c>
      <c r="AD556" s="60">
        <v>12.869999885559082</v>
      </c>
      <c r="AE556" s="7" t="s">
        <v>78</v>
      </c>
      <c r="AG556" s="117"/>
      <c r="AH556" s="118"/>
      <c r="AI556" s="118"/>
      <c r="AJ556" s="118"/>
      <c r="AK556" s="113"/>
      <c r="AL556" s="118"/>
      <c r="AM556" s="100"/>
      <c r="AN556" s="117"/>
      <c r="AO556" s="118"/>
      <c r="AT556" s="118"/>
      <c r="AU556" s="118"/>
      <c r="AV556" s="118"/>
      <c r="AW556" s="118"/>
      <c r="AX556" s="100"/>
      <c r="AY556" s="117"/>
      <c r="AZ556" s="118"/>
      <c r="BI556" s="117"/>
      <c r="BJ556" s="118"/>
      <c r="BK556" s="118"/>
      <c r="BL556" s="118"/>
      <c r="BM556" s="118"/>
      <c r="BN556" s="118"/>
      <c r="BO556" s="118"/>
      <c r="BP556" s="116"/>
      <c r="BX556" s="101"/>
    </row>
    <row r="557" spans="2:157" x14ac:dyDescent="0.15">
      <c r="E557" s="1" t="s">
        <v>152</v>
      </c>
      <c r="F557" s="86">
        <v>9</v>
      </c>
      <c r="I557" s="88">
        <v>1</v>
      </c>
      <c r="O557" s="31"/>
      <c r="Q557" s="31">
        <v>-3.25</v>
      </c>
      <c r="R557" s="40">
        <v>8.3000001907348633</v>
      </c>
      <c r="S557" s="31"/>
      <c r="T557" s="40"/>
      <c r="U557" s="31"/>
      <c r="V557" s="40"/>
      <c r="W557" s="31"/>
      <c r="X557" s="40"/>
      <c r="Y557" s="31"/>
      <c r="Z557" s="40"/>
      <c r="AA557" s="59">
        <v>-4.5300002098083496</v>
      </c>
      <c r="AB557" s="60">
        <v>12.630000114440918</v>
      </c>
      <c r="AC557" s="59">
        <v>3.6099998950958252</v>
      </c>
      <c r="AD557" s="60">
        <v>-12.189999580383301</v>
      </c>
      <c r="AE557" s="7" t="s">
        <v>83</v>
      </c>
      <c r="AG557" s="117"/>
      <c r="AH557" s="118"/>
      <c r="AI557" s="118"/>
      <c r="AJ557" s="118"/>
      <c r="AK557" s="113"/>
      <c r="AL557" s="118"/>
      <c r="AM557" s="100"/>
      <c r="AN557" s="117"/>
      <c r="AO557" s="118"/>
      <c r="AT557" s="118"/>
      <c r="AU557" s="118"/>
      <c r="AV557" s="118"/>
      <c r="AW557" s="118"/>
      <c r="AX557" s="100"/>
      <c r="AY557" s="117"/>
      <c r="AZ557" s="118"/>
      <c r="BI557" s="117"/>
      <c r="BJ557" s="118"/>
      <c r="BK557" s="118"/>
      <c r="BL557" s="118"/>
      <c r="BM557" s="118"/>
      <c r="BN557" s="118"/>
      <c r="BO557" s="118"/>
      <c r="BP557" s="116"/>
      <c r="BX557" s="101"/>
    </row>
    <row r="558" spans="2:157" x14ac:dyDescent="0.15">
      <c r="E558" s="1" t="s">
        <v>152</v>
      </c>
      <c r="F558" s="86">
        <v>10</v>
      </c>
      <c r="I558" s="88">
        <v>1</v>
      </c>
      <c r="O558" s="31"/>
      <c r="Q558" s="31">
        <v>2.1800000667572021</v>
      </c>
      <c r="R558" s="40">
        <v>-9.8100004196166992</v>
      </c>
      <c r="S558" s="31"/>
      <c r="T558" s="40"/>
      <c r="U558" s="31"/>
      <c r="V558" s="40"/>
      <c r="W558" s="31"/>
      <c r="X558" s="40"/>
      <c r="Y558" s="31"/>
      <c r="Z558" s="40"/>
      <c r="AA558" s="59">
        <v>4.3400001525878906</v>
      </c>
      <c r="AB558" s="60">
        <v>-11.989999771118164</v>
      </c>
      <c r="AC558" s="59">
        <v>-1.559999942779541</v>
      </c>
      <c r="AD558" s="60">
        <v>14.090000152587891</v>
      </c>
      <c r="AE558" s="7" t="s">
        <v>80</v>
      </c>
      <c r="AG558" s="117"/>
      <c r="AH558" s="118"/>
      <c r="AI558" s="118"/>
      <c r="AJ558" s="118"/>
      <c r="AK558" s="113"/>
      <c r="AL558" s="118"/>
      <c r="AM558" s="100"/>
      <c r="AN558" s="117"/>
      <c r="AO558" s="118"/>
      <c r="AT558" s="118"/>
      <c r="AU558" s="118"/>
      <c r="AV558" s="118"/>
      <c r="AW558" s="118"/>
      <c r="AX558" s="100"/>
      <c r="AY558" s="117"/>
      <c r="AZ558" s="118"/>
      <c r="BI558" s="117"/>
      <c r="BJ558" s="118"/>
      <c r="BK558" s="118"/>
      <c r="BL558" s="118"/>
      <c r="BM558" s="118"/>
      <c r="BN558" s="118"/>
      <c r="BO558" s="118"/>
      <c r="BP558" s="116"/>
      <c r="BX558" s="101"/>
    </row>
    <row r="559" spans="2:157" x14ac:dyDescent="0.15">
      <c r="E559" s="1" t="s">
        <v>152</v>
      </c>
      <c r="F559" s="86">
        <v>11</v>
      </c>
      <c r="I559" s="88">
        <v>1</v>
      </c>
      <c r="O559" s="31"/>
      <c r="Q559" s="31">
        <v>2.4800000190734863</v>
      </c>
      <c r="R559" s="40">
        <v>7.570000171661377</v>
      </c>
      <c r="S559" s="31"/>
      <c r="T559" s="40"/>
      <c r="U559" s="31"/>
      <c r="V559" s="40"/>
      <c r="W559" s="31"/>
      <c r="X559" s="40"/>
      <c r="Y559" s="31"/>
      <c r="Z559" s="40"/>
      <c r="AA559" s="59">
        <v>2.7300000190734863</v>
      </c>
      <c r="AB559" s="60">
        <v>13.939999580383301</v>
      </c>
      <c r="AC559" s="59">
        <v>1.1699999570846558</v>
      </c>
      <c r="AD559" s="60">
        <v>-12.090000152587891</v>
      </c>
      <c r="AE559" s="7" t="s">
        <v>95</v>
      </c>
      <c r="AG559" s="117"/>
      <c r="AH559" s="118"/>
      <c r="AI559" s="118"/>
      <c r="AJ559" s="118"/>
      <c r="AK559" s="113"/>
      <c r="AL559" s="118"/>
      <c r="AM559" s="100"/>
      <c r="AN559" s="117"/>
      <c r="AO559" s="118"/>
      <c r="AT559" s="118"/>
      <c r="AU559" s="118"/>
      <c r="AV559" s="118"/>
      <c r="AW559" s="118"/>
      <c r="AX559" s="100"/>
      <c r="AY559" s="117"/>
      <c r="AZ559" s="118"/>
      <c r="BI559" s="117"/>
      <c r="BJ559" s="118"/>
      <c r="BK559" s="118"/>
      <c r="BL559" s="118"/>
      <c r="BM559" s="118"/>
      <c r="BN559" s="118"/>
      <c r="BO559" s="118"/>
      <c r="BP559" s="116"/>
      <c r="BX559" s="101"/>
    </row>
    <row r="560" spans="2:157" x14ac:dyDescent="0.15">
      <c r="E560" s="1" t="s">
        <v>152</v>
      </c>
      <c r="F560" s="86">
        <v>12</v>
      </c>
      <c r="I560" s="88">
        <v>1</v>
      </c>
      <c r="J560" s="88">
        <v>1</v>
      </c>
      <c r="O560" s="31"/>
      <c r="Q560" s="31">
        <v>-1.4099999666213989</v>
      </c>
      <c r="R560" s="40">
        <v>-10.340000152587891</v>
      </c>
      <c r="S560" s="31"/>
      <c r="T560" s="40"/>
      <c r="U560" s="31"/>
      <c r="V560" s="40"/>
      <c r="W560" s="31" t="s">
        <v>63</v>
      </c>
      <c r="X560" s="40"/>
      <c r="Y560" s="31"/>
      <c r="Z560" s="40">
        <v>1</v>
      </c>
      <c r="AA560" s="69">
        <v>-2.1500000953674316</v>
      </c>
      <c r="AB560" s="70">
        <v>-12.039999961853027</v>
      </c>
      <c r="AC560" s="69">
        <v>1.0700000524520874</v>
      </c>
      <c r="AD560" s="70">
        <v>13.550000190734863</v>
      </c>
      <c r="AE560" s="7" t="s">
        <v>82</v>
      </c>
      <c r="AF560" s="112">
        <v>1</v>
      </c>
      <c r="AG560" s="117"/>
      <c r="AH560" s="118"/>
      <c r="AI560" s="118"/>
      <c r="AJ560" s="118"/>
      <c r="AK560" s="113"/>
      <c r="AL560" s="118"/>
      <c r="AM560" s="100"/>
      <c r="AN560" s="117"/>
      <c r="AO560" s="118"/>
      <c r="AT560" s="118"/>
      <c r="AU560" s="118"/>
      <c r="AV560" s="118"/>
      <c r="AW560" s="118"/>
      <c r="AX560" s="100"/>
      <c r="AY560" s="117"/>
      <c r="AZ560" s="118"/>
      <c r="BI560" s="117"/>
      <c r="BJ560" s="118"/>
      <c r="BK560" s="118"/>
      <c r="BL560" s="118"/>
      <c r="BM560" s="118"/>
      <c r="BN560" s="118"/>
      <c r="BO560" s="118"/>
      <c r="BP560" s="116"/>
      <c r="BX560" s="101"/>
    </row>
    <row r="561" spans="2:157" x14ac:dyDescent="0.15">
      <c r="D561" s="86"/>
      <c r="E561" s="1" t="s">
        <v>152</v>
      </c>
      <c r="Q561" s="31"/>
      <c r="R561" s="40"/>
      <c r="S561" s="31"/>
      <c r="T561" s="40"/>
      <c r="U561" s="31">
        <v>-4.9000000953674316</v>
      </c>
      <c r="V561" s="40">
        <v>8.9300003051757812</v>
      </c>
      <c r="W561" s="31"/>
      <c r="X561" s="40"/>
      <c r="Y561" s="31"/>
      <c r="Z561" s="40"/>
      <c r="AG561" s="117"/>
      <c r="AH561" s="118"/>
      <c r="AI561" s="118"/>
      <c r="AJ561" s="118"/>
      <c r="AK561" s="113"/>
      <c r="AL561" s="118"/>
      <c r="AN561" s="117"/>
      <c r="AO561" s="118"/>
      <c r="AT561" s="118"/>
      <c r="AU561" s="118"/>
      <c r="AV561" s="118"/>
      <c r="AW561" s="118"/>
      <c r="AY561" s="117"/>
      <c r="AZ561" s="118"/>
      <c r="BI561" s="117"/>
      <c r="BJ561" s="118"/>
      <c r="BK561" s="118"/>
      <c r="BL561" s="118"/>
      <c r="BM561" s="118"/>
      <c r="BN561" s="118"/>
      <c r="BO561" s="118"/>
    </row>
    <row r="562" spans="2:157" s="89" customFormat="1" x14ac:dyDescent="0.15">
      <c r="B562" s="30"/>
      <c r="C562" s="16"/>
      <c r="D562" s="47" t="s">
        <v>71</v>
      </c>
      <c r="E562" s="16">
        <v>124</v>
      </c>
      <c r="F562" s="90">
        <v>1</v>
      </c>
      <c r="G562" s="16">
        <v>1</v>
      </c>
      <c r="K562" s="16"/>
      <c r="L562" s="89">
        <v>1</v>
      </c>
      <c r="M562" s="32">
        <v>1</v>
      </c>
      <c r="N562" s="90"/>
      <c r="O562" s="20" t="s">
        <v>85</v>
      </c>
      <c r="P562" s="16">
        <v>95</v>
      </c>
      <c r="Q562" s="32"/>
      <c r="R562" s="90"/>
      <c r="S562" s="32"/>
      <c r="T562" s="90"/>
      <c r="U562" s="32"/>
      <c r="V562" s="90"/>
      <c r="W562" s="32"/>
      <c r="X562" s="90"/>
      <c r="Y562" s="32"/>
      <c r="Z562" s="90"/>
      <c r="AA562" s="57">
        <v>0.93000000715255737</v>
      </c>
      <c r="AB562" s="58">
        <v>12.039999961853027</v>
      </c>
      <c r="AC562" s="57">
        <v>-3.6099998950958252</v>
      </c>
      <c r="AD562" s="58">
        <v>-13.310000419616699</v>
      </c>
      <c r="AE562" s="16"/>
      <c r="AF562" s="112"/>
      <c r="AG562" s="117"/>
      <c r="AH562" s="118"/>
      <c r="AI562" s="118"/>
      <c r="AJ562" s="118"/>
      <c r="AK562" s="113"/>
      <c r="AL562" s="118"/>
      <c r="AM562" s="99"/>
      <c r="AN562" s="117"/>
      <c r="AO562" s="118"/>
      <c r="AP562" s="99"/>
      <c r="AQ562" s="99"/>
      <c r="AR562" s="99"/>
      <c r="AS562" s="99"/>
      <c r="AT562" s="118"/>
      <c r="AU562" s="118"/>
      <c r="AV562" s="118"/>
      <c r="AW562" s="118"/>
      <c r="AX562" s="99"/>
      <c r="AY562" s="117"/>
      <c r="AZ562" s="118"/>
      <c r="BA562" s="99"/>
      <c r="BB562" s="99"/>
      <c r="BC562" s="99"/>
      <c r="BD562" s="99"/>
      <c r="BE562" s="84"/>
      <c r="BF562" s="84"/>
      <c r="BI562" s="117"/>
      <c r="BJ562" s="118"/>
      <c r="BK562" s="118"/>
      <c r="BL562" s="118"/>
      <c r="BM562" s="118"/>
      <c r="BN562" s="118"/>
      <c r="BO562" s="118"/>
      <c r="BP562" s="121"/>
      <c r="BX562" s="94"/>
      <c r="CE562" s="95"/>
      <c r="CF562" s="95"/>
      <c r="CG562" s="95"/>
      <c r="CH562" s="95"/>
      <c r="CI562" s="95"/>
      <c r="CJ562" s="95"/>
      <c r="CK562" s="95"/>
      <c r="CL562" s="95"/>
      <c r="CM562" s="95"/>
      <c r="CN562" s="95"/>
      <c r="CO562" s="95"/>
      <c r="CP562" s="95"/>
      <c r="CQ562" s="95"/>
      <c r="EX562" s="88"/>
      <c r="EY562" s="88"/>
      <c r="FA562" s="88"/>
    </row>
    <row r="563" spans="2:157" x14ac:dyDescent="0.15">
      <c r="D563" s="86"/>
      <c r="E563" s="1" t="s">
        <v>152</v>
      </c>
      <c r="F563" s="86">
        <v>2</v>
      </c>
      <c r="H563" s="88">
        <v>1</v>
      </c>
      <c r="O563" s="31"/>
      <c r="Q563" s="31">
        <v>-3.4100000858306885</v>
      </c>
      <c r="R563" s="40">
        <v>-4.0999999046325684</v>
      </c>
      <c r="S563" s="31"/>
      <c r="T563" s="40"/>
      <c r="U563" s="31"/>
      <c r="V563" s="40"/>
      <c r="W563" s="31"/>
      <c r="X563" s="40"/>
      <c r="Y563" s="31"/>
      <c r="Z563" s="40"/>
      <c r="AA563" s="59">
        <v>-6.2399997711181641</v>
      </c>
      <c r="AB563" s="60">
        <v>-12.380000114440918</v>
      </c>
      <c r="AC563" s="59">
        <v>0.28999999165534973</v>
      </c>
      <c r="AD563" s="60">
        <v>11.600000381469727</v>
      </c>
      <c r="AE563" s="19" t="s">
        <v>95</v>
      </c>
      <c r="AF563" s="114"/>
      <c r="AG563" s="117"/>
      <c r="AH563" s="118"/>
      <c r="AI563" s="118"/>
      <c r="AJ563" s="118"/>
      <c r="AK563" s="113"/>
      <c r="AL563" s="118"/>
      <c r="AM563" s="118"/>
      <c r="AN563" s="117"/>
      <c r="AO563" s="118"/>
      <c r="AT563" s="118"/>
      <c r="AU563" s="118"/>
      <c r="AV563" s="118"/>
      <c r="AW563" s="118"/>
      <c r="AX563" s="118"/>
      <c r="AY563" s="117"/>
      <c r="AZ563" s="118"/>
      <c r="BI563" s="117"/>
      <c r="BJ563" s="118"/>
      <c r="BK563" s="118"/>
      <c r="BL563" s="118"/>
      <c r="BM563" s="118"/>
      <c r="BN563" s="118"/>
      <c r="BO563" s="118"/>
      <c r="BP563" s="119"/>
      <c r="BX563" s="117"/>
    </row>
    <row r="564" spans="2:157" x14ac:dyDescent="0.15">
      <c r="D564" s="86"/>
      <c r="E564" s="1" t="s">
        <v>152</v>
      </c>
      <c r="F564" s="86">
        <v>3</v>
      </c>
      <c r="I564" s="88">
        <v>1</v>
      </c>
      <c r="O564" s="31"/>
      <c r="Q564" s="31">
        <v>1.1699999570846558</v>
      </c>
      <c r="R564" s="40">
        <v>11.119999885559082</v>
      </c>
      <c r="S564" s="31"/>
      <c r="T564" s="40"/>
      <c r="U564" s="31"/>
      <c r="V564" s="40"/>
      <c r="W564" s="31"/>
      <c r="X564" s="40"/>
      <c r="Y564" s="31"/>
      <c r="Z564" s="40"/>
      <c r="AA564" s="59">
        <v>0.43999999761581421</v>
      </c>
      <c r="AB564" s="60">
        <v>12.430000305175781</v>
      </c>
      <c r="AC564" s="59">
        <v>-4.190000057220459</v>
      </c>
      <c r="AD564" s="60">
        <v>-12.380000114440918</v>
      </c>
      <c r="AE564" s="19" t="s">
        <v>95</v>
      </c>
      <c r="AF564" s="114"/>
      <c r="AG564" s="117"/>
      <c r="AH564" s="118"/>
      <c r="AI564" s="118"/>
      <c r="AJ564" s="118"/>
      <c r="AK564" s="113"/>
      <c r="AL564" s="118"/>
      <c r="AM564" s="118"/>
      <c r="AN564" s="117"/>
      <c r="AO564" s="118"/>
      <c r="AT564" s="118"/>
      <c r="AU564" s="118"/>
      <c r="AV564" s="118"/>
      <c r="AW564" s="118"/>
      <c r="AX564" s="118"/>
      <c r="AY564" s="117"/>
      <c r="AZ564" s="118"/>
      <c r="BI564" s="117"/>
      <c r="BJ564" s="118"/>
      <c r="BK564" s="118"/>
      <c r="BL564" s="118"/>
      <c r="BM564" s="118"/>
      <c r="BN564" s="118"/>
      <c r="BO564" s="118"/>
      <c r="BP564" s="119"/>
      <c r="BX564" s="117"/>
    </row>
    <row r="565" spans="2:157" x14ac:dyDescent="0.15">
      <c r="D565" s="86"/>
      <c r="E565" s="1" t="s">
        <v>152</v>
      </c>
      <c r="F565" s="86">
        <v>4</v>
      </c>
      <c r="I565" s="88">
        <v>1</v>
      </c>
      <c r="O565" s="31"/>
      <c r="Q565" s="31">
        <v>-0.77999997138977051</v>
      </c>
      <c r="R565" s="40">
        <v>-9.0699996948242187</v>
      </c>
      <c r="S565" s="31"/>
      <c r="T565" s="40"/>
      <c r="U565" s="31"/>
      <c r="V565" s="40"/>
      <c r="W565" s="31"/>
      <c r="X565" s="40"/>
      <c r="Y565" s="31"/>
      <c r="Z565" s="40"/>
      <c r="AA565" s="59">
        <v>0.15000000596046448</v>
      </c>
      <c r="AB565" s="60">
        <v>-12.289999961853027</v>
      </c>
      <c r="AC565" s="59">
        <v>0.10000000149011612</v>
      </c>
      <c r="AD565" s="60">
        <v>13.409999847412109</v>
      </c>
      <c r="AE565" s="19" t="s">
        <v>82</v>
      </c>
      <c r="AF565" s="114"/>
      <c r="AG565" s="117"/>
      <c r="AH565" s="118"/>
      <c r="AI565" s="118"/>
      <c r="AJ565" s="118"/>
      <c r="AK565" s="113"/>
      <c r="AL565" s="118"/>
      <c r="AM565" s="118"/>
      <c r="AN565" s="117"/>
      <c r="AO565" s="118"/>
      <c r="AT565" s="118"/>
      <c r="AU565" s="118"/>
      <c r="AV565" s="118"/>
      <c r="AW565" s="118"/>
      <c r="AX565" s="118"/>
      <c r="AY565" s="117"/>
      <c r="AZ565" s="118"/>
      <c r="BI565" s="117"/>
      <c r="BJ565" s="118"/>
      <c r="BK565" s="118"/>
      <c r="BL565" s="118"/>
      <c r="BM565" s="118"/>
      <c r="BN565" s="118"/>
      <c r="BO565" s="118"/>
      <c r="BP565" s="119"/>
      <c r="BX565" s="117"/>
    </row>
    <row r="566" spans="2:157" x14ac:dyDescent="0.15">
      <c r="D566" s="86"/>
      <c r="E566" s="1" t="s">
        <v>152</v>
      </c>
      <c r="F566" s="86">
        <v>5</v>
      </c>
      <c r="I566" s="88">
        <v>1</v>
      </c>
      <c r="J566" s="88">
        <v>1</v>
      </c>
      <c r="O566" s="31"/>
      <c r="Q566" s="31">
        <v>-3.0199999809265137</v>
      </c>
      <c r="R566" s="40">
        <v>8.9200000762939453</v>
      </c>
      <c r="S566" s="31"/>
      <c r="T566" s="40"/>
      <c r="U566" s="31"/>
      <c r="V566" s="40"/>
      <c r="W566" s="31"/>
      <c r="X566" s="40" t="s">
        <v>103</v>
      </c>
      <c r="Y566" s="31">
        <v>1</v>
      </c>
      <c r="Z566" s="40"/>
      <c r="AA566" s="59">
        <v>-3.4100000858306885</v>
      </c>
      <c r="AB566" s="60">
        <v>13.550000190734863</v>
      </c>
      <c r="AC566" s="59">
        <v>0.34000000357627869</v>
      </c>
      <c r="AD566" s="60">
        <v>-12.380000114440918</v>
      </c>
      <c r="AE566" s="19" t="s">
        <v>83</v>
      </c>
      <c r="AF566" s="114">
        <v>1</v>
      </c>
      <c r="AG566" s="117"/>
      <c r="AH566" s="118"/>
      <c r="AI566" s="118"/>
      <c r="AJ566" s="118"/>
      <c r="AK566" s="113"/>
      <c r="AL566" s="118"/>
      <c r="AM566" s="118"/>
      <c r="AN566" s="117"/>
      <c r="AO566" s="118"/>
      <c r="AT566" s="118"/>
      <c r="AU566" s="118"/>
      <c r="AV566" s="118"/>
      <c r="AW566" s="118"/>
      <c r="AX566" s="118"/>
      <c r="AY566" s="117"/>
      <c r="AZ566" s="118"/>
      <c r="BI566" s="117"/>
      <c r="BJ566" s="118"/>
      <c r="BK566" s="118"/>
      <c r="BL566" s="118"/>
      <c r="BM566" s="118"/>
      <c r="BN566" s="118"/>
      <c r="BO566" s="118"/>
      <c r="BP566" s="119"/>
      <c r="BX566" s="117"/>
    </row>
    <row r="567" spans="2:157" x14ac:dyDescent="0.15">
      <c r="D567" s="86"/>
      <c r="E567" s="1" t="s">
        <v>152</v>
      </c>
      <c r="O567" s="31"/>
      <c r="Q567" s="31"/>
      <c r="R567" s="40"/>
      <c r="S567" s="31"/>
      <c r="T567" s="40"/>
      <c r="U567" s="31">
        <v>4.3400001525878906</v>
      </c>
      <c r="V567" s="40">
        <v>-10.579999923706055</v>
      </c>
      <c r="W567" s="31"/>
      <c r="X567" s="40"/>
      <c r="Y567" s="31"/>
      <c r="Z567" s="40"/>
      <c r="AG567" s="117"/>
      <c r="AH567" s="118"/>
      <c r="AI567" s="118"/>
      <c r="AJ567" s="118"/>
      <c r="AK567" s="113"/>
      <c r="AL567" s="118"/>
      <c r="AN567" s="117"/>
      <c r="AO567" s="118"/>
      <c r="AT567" s="118"/>
      <c r="AU567" s="118"/>
      <c r="AV567" s="118"/>
      <c r="AW567" s="118"/>
      <c r="AY567" s="117"/>
      <c r="AZ567" s="118"/>
      <c r="BI567" s="117"/>
      <c r="BJ567" s="118"/>
      <c r="BK567" s="118"/>
      <c r="BL567" s="118"/>
      <c r="BM567" s="118"/>
      <c r="BN567" s="118"/>
      <c r="BO567" s="118"/>
    </row>
    <row r="568" spans="2:157" s="89" customFormat="1" x14ac:dyDescent="0.15">
      <c r="B568" s="30"/>
      <c r="C568" s="16"/>
      <c r="D568" s="90" t="s">
        <v>122</v>
      </c>
      <c r="E568" s="16">
        <v>125</v>
      </c>
      <c r="F568" s="86">
        <v>1</v>
      </c>
      <c r="G568" s="16">
        <v>1</v>
      </c>
      <c r="K568" s="16"/>
      <c r="L568" s="89">
        <v>1</v>
      </c>
      <c r="M568" s="16"/>
      <c r="N568" s="89">
        <v>1</v>
      </c>
      <c r="O568" s="32"/>
      <c r="P568" s="16"/>
      <c r="Q568" s="32"/>
      <c r="R568" s="90"/>
      <c r="S568" s="32"/>
      <c r="T568" s="90"/>
      <c r="U568" s="32"/>
      <c r="V568" s="90"/>
      <c r="W568" s="32"/>
      <c r="X568" s="90"/>
      <c r="Y568" s="32"/>
      <c r="Z568" s="90"/>
      <c r="AA568" s="79">
        <v>-0.82999998331069946</v>
      </c>
      <c r="AB568" s="80">
        <v>12.039999961853027</v>
      </c>
      <c r="AC568" s="57">
        <v>3.5099999904632568</v>
      </c>
      <c r="AD568" s="146">
        <v>-11.989999771118164</v>
      </c>
      <c r="AE568" s="16"/>
      <c r="AF568" s="112"/>
      <c r="AG568" s="117"/>
      <c r="AH568" s="118"/>
      <c r="AI568" s="118"/>
      <c r="AJ568" s="118"/>
      <c r="AK568" s="113"/>
      <c r="AL568" s="118"/>
      <c r="AM568" s="99"/>
      <c r="AN568" s="117"/>
      <c r="AO568" s="118"/>
      <c r="AP568" s="99"/>
      <c r="AQ568" s="99"/>
      <c r="AR568" s="99"/>
      <c r="AS568" s="99"/>
      <c r="AT568" s="118"/>
      <c r="AU568" s="118"/>
      <c r="AV568" s="118"/>
      <c r="AW568" s="118"/>
      <c r="AX568" s="99"/>
      <c r="AY568" s="117"/>
      <c r="AZ568" s="118"/>
      <c r="BA568" s="99"/>
      <c r="BB568" s="99"/>
      <c r="BC568" s="99"/>
      <c r="BD568" s="99"/>
      <c r="BE568" s="84"/>
      <c r="BF568" s="84"/>
      <c r="BI568" s="117"/>
      <c r="BJ568" s="118"/>
      <c r="BK568" s="118"/>
      <c r="BL568" s="118"/>
      <c r="BM568" s="118"/>
      <c r="BN568" s="118"/>
      <c r="BO568" s="118"/>
      <c r="BP568" s="121"/>
      <c r="BX568" s="94"/>
      <c r="CE568" s="95"/>
      <c r="CF568" s="95"/>
      <c r="CG568" s="95"/>
      <c r="CH568" s="95"/>
      <c r="CI568" s="95"/>
      <c r="CJ568" s="95"/>
      <c r="CK568" s="95"/>
      <c r="CL568" s="95"/>
      <c r="CM568" s="95"/>
      <c r="CN568" s="95"/>
      <c r="CO568" s="95"/>
      <c r="CP568" s="95"/>
      <c r="CQ568" s="95"/>
      <c r="EX568" s="88"/>
      <c r="EY568" s="88"/>
      <c r="FA568" s="88"/>
    </row>
    <row r="569" spans="2:157" x14ac:dyDescent="0.15">
      <c r="D569" s="86"/>
      <c r="E569" s="1" t="s">
        <v>152</v>
      </c>
      <c r="F569" s="86">
        <v>2</v>
      </c>
      <c r="H569" s="88">
        <v>1</v>
      </c>
      <c r="O569" s="1" t="s">
        <v>87</v>
      </c>
      <c r="Q569" s="7">
        <v>0.9</v>
      </c>
      <c r="R569" s="86">
        <v>-4.3899998664855957</v>
      </c>
      <c r="AA569" s="71">
        <v>3.6099998950958252</v>
      </c>
      <c r="AB569" s="72">
        <v>-11.600000381469727</v>
      </c>
      <c r="AC569" s="59">
        <v>0</v>
      </c>
      <c r="AD569" s="147">
        <v>11.9</v>
      </c>
      <c r="AG569" s="117"/>
      <c r="AH569" s="118"/>
      <c r="AI569" s="118"/>
      <c r="AJ569" s="118"/>
      <c r="AK569" s="113"/>
      <c r="AL569" s="118"/>
      <c r="AN569" s="117"/>
      <c r="AO569" s="118"/>
      <c r="AT569" s="118"/>
      <c r="AU569" s="118"/>
      <c r="AV569" s="118"/>
      <c r="AW569" s="118"/>
      <c r="AY569" s="117"/>
      <c r="AZ569" s="118"/>
      <c r="BI569" s="117"/>
      <c r="BJ569" s="118"/>
      <c r="BK569" s="118"/>
      <c r="BL569" s="118"/>
      <c r="BM569" s="118"/>
      <c r="BN569" s="118"/>
      <c r="BO569" s="118"/>
    </row>
    <row r="570" spans="2:157" x14ac:dyDescent="0.15">
      <c r="D570" s="86"/>
      <c r="E570" s="1" t="s">
        <v>152</v>
      </c>
      <c r="F570" s="86">
        <v>3</v>
      </c>
      <c r="I570" s="88">
        <v>1</v>
      </c>
      <c r="O570" s="31"/>
      <c r="Q570" s="31">
        <v>0.23999999463558197</v>
      </c>
      <c r="R570" s="40">
        <v>-6.2399997711181641</v>
      </c>
      <c r="S570" s="31"/>
      <c r="T570" s="40"/>
      <c r="U570" s="31"/>
      <c r="V570" s="40"/>
      <c r="W570" s="31"/>
      <c r="X570" s="40"/>
      <c r="Y570" s="31"/>
      <c r="Z570" s="40"/>
      <c r="AA570" s="71">
        <v>-3.2699999809265137</v>
      </c>
      <c r="AB570" s="72">
        <v>11.260000228881836</v>
      </c>
      <c r="AC570" s="59">
        <v>-1.1200000047683716</v>
      </c>
      <c r="AD570" s="147">
        <v>-11.5600004196166</v>
      </c>
      <c r="AE570" s="19" t="s">
        <v>81</v>
      </c>
      <c r="AF570" s="114"/>
      <c r="AG570" s="117"/>
      <c r="AH570" s="118"/>
      <c r="AI570" s="118"/>
      <c r="AJ570" s="118"/>
      <c r="AK570" s="113"/>
      <c r="AL570" s="118"/>
      <c r="AM570" s="118"/>
      <c r="AN570" s="117"/>
      <c r="AO570" s="118"/>
      <c r="AT570" s="118"/>
      <c r="AU570" s="118"/>
      <c r="AV570" s="118"/>
      <c r="AW570" s="118"/>
      <c r="AX570" s="118"/>
      <c r="AY570" s="117"/>
      <c r="AZ570" s="118"/>
      <c r="BI570" s="117"/>
      <c r="BJ570" s="118"/>
      <c r="BK570" s="118"/>
      <c r="BL570" s="118"/>
      <c r="BM570" s="118"/>
      <c r="BN570" s="118"/>
      <c r="BO570" s="118"/>
      <c r="BP570" s="119"/>
      <c r="BX570" s="117"/>
    </row>
    <row r="571" spans="2:157" x14ac:dyDescent="0.15">
      <c r="D571" s="86"/>
      <c r="E571" s="1" t="s">
        <v>152</v>
      </c>
      <c r="F571" s="86">
        <v>4</v>
      </c>
      <c r="I571" s="88">
        <v>1</v>
      </c>
      <c r="O571" s="31"/>
      <c r="Q571" s="31">
        <v>2.630000114440918</v>
      </c>
      <c r="R571" s="40">
        <v>10.140000343322754</v>
      </c>
      <c r="S571" s="31"/>
      <c r="T571" s="40"/>
      <c r="U571" s="31"/>
      <c r="V571" s="40"/>
      <c r="W571" s="31"/>
      <c r="X571" s="40"/>
      <c r="Y571" s="31"/>
      <c r="Z571" s="40"/>
      <c r="AA571" s="71">
        <v>-0.15000000596046448</v>
      </c>
      <c r="AB571" s="72">
        <v>-11.989999771118164</v>
      </c>
      <c r="AC571" s="59">
        <v>-0.20000000298023224</v>
      </c>
      <c r="AD571" s="147">
        <v>12.0900001525878</v>
      </c>
      <c r="AE571" s="19" t="s">
        <v>82</v>
      </c>
      <c r="AF571" s="114"/>
      <c r="AG571" s="117"/>
      <c r="AH571" s="118"/>
      <c r="AI571" s="118"/>
      <c r="AJ571" s="118"/>
      <c r="AK571" s="113"/>
      <c r="AL571" s="118"/>
      <c r="AM571" s="118"/>
      <c r="AN571" s="117"/>
      <c r="AO571" s="118"/>
      <c r="AT571" s="118"/>
      <c r="AU571" s="118"/>
      <c r="AV571" s="118"/>
      <c r="AW571" s="118"/>
      <c r="AX571" s="118"/>
      <c r="AY571" s="117"/>
      <c r="AZ571" s="118"/>
      <c r="BI571" s="117"/>
      <c r="BJ571" s="118"/>
      <c r="BK571" s="118"/>
      <c r="BL571" s="118"/>
      <c r="BM571" s="118"/>
      <c r="BN571" s="118"/>
      <c r="BO571" s="118"/>
      <c r="BP571" s="119"/>
      <c r="BX571" s="117"/>
    </row>
    <row r="572" spans="2:157" x14ac:dyDescent="0.15">
      <c r="D572" s="86"/>
      <c r="E572" s="1" t="s">
        <v>152</v>
      </c>
      <c r="F572" s="86">
        <v>5</v>
      </c>
      <c r="I572" s="88">
        <v>1</v>
      </c>
      <c r="O572" s="31"/>
      <c r="Q572" s="31">
        <v>1.6599999666213989</v>
      </c>
      <c r="R572" s="40">
        <v>-7.4600000381469727</v>
      </c>
      <c r="S572" s="31"/>
      <c r="T572" s="40"/>
      <c r="U572" s="31"/>
      <c r="V572" s="40"/>
      <c r="W572" s="31"/>
      <c r="X572" s="40"/>
      <c r="Y572" s="31"/>
      <c r="Z572" s="40"/>
      <c r="AA572" s="71">
        <v>0.98000001907348633</v>
      </c>
      <c r="AB572" s="72">
        <v>12.239999771118164</v>
      </c>
      <c r="AC572" s="59">
        <v>0.23999999463558197</v>
      </c>
      <c r="AD572" s="147">
        <v>-12.920000076293899</v>
      </c>
      <c r="AE572" s="19" t="s">
        <v>100</v>
      </c>
      <c r="AF572" s="114"/>
      <c r="AG572" s="117"/>
      <c r="AH572" s="118"/>
      <c r="AI572" s="118"/>
      <c r="AJ572" s="118"/>
      <c r="AK572" s="113"/>
      <c r="AL572" s="118"/>
      <c r="AM572" s="118"/>
      <c r="AN572" s="117"/>
      <c r="AO572" s="118"/>
      <c r="AT572" s="118"/>
      <c r="AU572" s="118"/>
      <c r="AV572" s="118"/>
      <c r="AW572" s="118"/>
      <c r="AX572" s="118"/>
      <c r="AY572" s="117"/>
      <c r="AZ572" s="118"/>
      <c r="BI572" s="117"/>
      <c r="BJ572" s="118"/>
      <c r="BK572" s="118"/>
      <c r="BL572" s="118"/>
      <c r="BM572" s="118"/>
      <c r="BN572" s="118"/>
      <c r="BO572" s="118"/>
      <c r="BP572" s="119"/>
      <c r="BX572" s="117"/>
    </row>
    <row r="573" spans="2:157" x14ac:dyDescent="0.15">
      <c r="D573" s="86"/>
      <c r="E573" s="1" t="s">
        <v>152</v>
      </c>
      <c r="F573" s="86">
        <v>6</v>
      </c>
      <c r="I573" s="88">
        <v>1</v>
      </c>
      <c r="O573" s="31"/>
      <c r="Q573" s="31">
        <v>2.2400000095367432</v>
      </c>
      <c r="R573" s="40">
        <v>9.3599996566772461</v>
      </c>
      <c r="S573" s="31"/>
      <c r="T573" s="40"/>
      <c r="U573" s="31"/>
      <c r="V573" s="40"/>
      <c r="W573" s="31"/>
      <c r="X573" s="40"/>
      <c r="Y573" s="31"/>
      <c r="Z573" s="40"/>
      <c r="AA573" s="71">
        <v>0.73000001907348633</v>
      </c>
      <c r="AB573" s="72">
        <v>-11.989999771118164</v>
      </c>
      <c r="AC573" s="59">
        <v>-0.28999999165534973</v>
      </c>
      <c r="AD573" s="147">
        <v>11.9899997711181</v>
      </c>
      <c r="AE573" s="19" t="s">
        <v>81</v>
      </c>
      <c r="AF573" s="114"/>
      <c r="AG573" s="117"/>
      <c r="AH573" s="118"/>
      <c r="AI573" s="118"/>
      <c r="AJ573" s="118"/>
      <c r="AK573" s="113"/>
      <c r="AL573" s="118"/>
      <c r="AM573" s="118"/>
      <c r="AN573" s="117"/>
      <c r="AO573" s="118"/>
      <c r="AT573" s="118"/>
      <c r="AU573" s="118"/>
      <c r="AV573" s="118"/>
      <c r="AW573" s="118"/>
      <c r="AX573" s="118"/>
      <c r="AY573" s="117"/>
      <c r="AZ573" s="118"/>
      <c r="BI573" s="117"/>
      <c r="BJ573" s="118"/>
      <c r="BK573" s="118"/>
      <c r="BL573" s="118"/>
      <c r="BM573" s="118"/>
      <c r="BN573" s="118"/>
      <c r="BO573" s="118"/>
      <c r="BP573" s="119"/>
      <c r="BX573" s="117"/>
    </row>
    <row r="574" spans="2:157" x14ac:dyDescent="0.15">
      <c r="D574" s="86"/>
      <c r="E574" s="1" t="s">
        <v>152</v>
      </c>
      <c r="F574" s="86">
        <v>7</v>
      </c>
      <c r="I574" s="88">
        <v>1</v>
      </c>
      <c r="O574" s="31"/>
      <c r="Q574" s="31">
        <v>-3.4600000381469727</v>
      </c>
      <c r="R574" s="40">
        <v>-7.5100002288818359</v>
      </c>
      <c r="S574" s="31"/>
      <c r="T574" s="40"/>
      <c r="U574" s="31"/>
      <c r="V574" s="40"/>
      <c r="W574" s="31"/>
      <c r="X574" s="40"/>
      <c r="Y574" s="31"/>
      <c r="Z574" s="40"/>
      <c r="AA574" s="71">
        <v>-2.3399999141693115</v>
      </c>
      <c r="AB574" s="72">
        <v>12.189999580383301</v>
      </c>
      <c r="AC574" s="59">
        <v>0.73000001907348633</v>
      </c>
      <c r="AD574" s="147">
        <v>-12.7299995422363</v>
      </c>
      <c r="AE574" s="19" t="s">
        <v>95</v>
      </c>
      <c r="AF574" s="114"/>
      <c r="AG574" s="117"/>
      <c r="AH574" s="118"/>
      <c r="AI574" s="118"/>
      <c r="AJ574" s="118"/>
      <c r="AK574" s="113"/>
      <c r="AL574" s="118"/>
      <c r="AM574" s="118"/>
      <c r="AN574" s="117"/>
      <c r="AO574" s="118"/>
      <c r="AT574" s="118"/>
      <c r="AU574" s="118"/>
      <c r="AV574" s="118"/>
      <c r="AW574" s="118"/>
      <c r="AX574" s="118"/>
      <c r="AY574" s="117"/>
      <c r="AZ574" s="118"/>
      <c r="BI574" s="117"/>
      <c r="BJ574" s="118"/>
      <c r="BK574" s="118"/>
      <c r="BL574" s="118"/>
      <c r="BM574" s="118"/>
      <c r="BN574" s="118"/>
      <c r="BO574" s="118"/>
      <c r="BP574" s="119"/>
      <c r="BX574" s="117"/>
    </row>
    <row r="575" spans="2:157" x14ac:dyDescent="0.15">
      <c r="D575" s="86"/>
      <c r="E575" s="1" t="s">
        <v>152</v>
      </c>
      <c r="F575" s="86">
        <v>8</v>
      </c>
      <c r="I575" s="88">
        <v>1</v>
      </c>
      <c r="O575" s="31"/>
      <c r="Q575" s="31">
        <v>5.000000074505806E-2</v>
      </c>
      <c r="R575" s="40">
        <v>7.119999885559082</v>
      </c>
      <c r="S575" s="31"/>
      <c r="T575" s="40"/>
      <c r="U575" s="31"/>
      <c r="V575" s="40"/>
      <c r="W575" s="31"/>
      <c r="X575" s="40"/>
      <c r="Y575" s="31"/>
      <c r="Z575" s="40"/>
      <c r="AA575" s="71">
        <v>4.440000057220459</v>
      </c>
      <c r="AB575" s="72">
        <v>-12.039999961853027</v>
      </c>
      <c r="AC575" s="59">
        <v>-2.880000114440918</v>
      </c>
      <c r="AD575" s="147">
        <v>12.6800003051757</v>
      </c>
      <c r="AE575" s="19" t="s">
        <v>95</v>
      </c>
      <c r="AF575" s="114"/>
      <c r="AG575" s="117"/>
      <c r="AH575" s="118"/>
      <c r="AI575" s="118"/>
      <c r="AJ575" s="118"/>
      <c r="AK575" s="113"/>
      <c r="AL575" s="118"/>
      <c r="AM575" s="118"/>
      <c r="AN575" s="117"/>
      <c r="AO575" s="118"/>
      <c r="AT575" s="118"/>
      <c r="AU575" s="118"/>
      <c r="AV575" s="118"/>
      <c r="AW575" s="118"/>
      <c r="AX575" s="118"/>
      <c r="AY575" s="117"/>
      <c r="AZ575" s="118"/>
      <c r="BI575" s="117"/>
      <c r="BJ575" s="118"/>
      <c r="BK575" s="118"/>
      <c r="BL575" s="118"/>
      <c r="BM575" s="118"/>
      <c r="BN575" s="118"/>
      <c r="BO575" s="118"/>
      <c r="BP575" s="119"/>
      <c r="BX575" s="117"/>
    </row>
    <row r="576" spans="2:157" x14ac:dyDescent="0.15">
      <c r="D576" s="86"/>
      <c r="E576" s="1" t="s">
        <v>152</v>
      </c>
      <c r="F576" s="86">
        <v>9</v>
      </c>
      <c r="I576" s="88">
        <v>1</v>
      </c>
      <c r="O576" s="31"/>
      <c r="Q576" s="31">
        <v>1.0199999809265137</v>
      </c>
      <c r="R576" s="40">
        <v>-6.440000057220459</v>
      </c>
      <c r="S576" s="31"/>
      <c r="T576" s="40"/>
      <c r="U576" s="31"/>
      <c r="V576" s="40"/>
      <c r="W576" s="31"/>
      <c r="X576" s="40"/>
      <c r="Y576" s="31"/>
      <c r="Z576" s="40"/>
      <c r="AA576" s="71">
        <v>-4.5300002098083496</v>
      </c>
      <c r="AB576" s="72">
        <v>12.630000114440918</v>
      </c>
      <c r="AC576" s="59">
        <v>-0.5899999737739563</v>
      </c>
      <c r="AD576" s="147">
        <v>-13.1599998474121</v>
      </c>
      <c r="AE576" s="19" t="s">
        <v>107</v>
      </c>
      <c r="AF576" s="114"/>
      <c r="AG576" s="117"/>
      <c r="AH576" s="118"/>
      <c r="AI576" s="118"/>
      <c r="AJ576" s="118"/>
      <c r="AK576" s="113"/>
      <c r="AL576" s="118"/>
      <c r="AM576" s="118"/>
      <c r="AN576" s="117"/>
      <c r="AO576" s="118"/>
      <c r="AT576" s="118"/>
      <c r="AU576" s="118"/>
      <c r="AV576" s="118"/>
      <c r="AW576" s="118"/>
      <c r="AX576" s="118"/>
      <c r="AY576" s="117"/>
      <c r="AZ576" s="118"/>
      <c r="BI576" s="117"/>
      <c r="BJ576" s="118"/>
      <c r="BK576" s="118"/>
      <c r="BL576" s="118"/>
      <c r="BM576" s="118"/>
      <c r="BN576" s="118"/>
      <c r="BO576" s="118"/>
      <c r="BP576" s="119"/>
      <c r="BX576" s="117"/>
    </row>
    <row r="577" spans="1:157" x14ac:dyDescent="0.15">
      <c r="D577" s="86"/>
      <c r="E577" s="1" t="s">
        <v>152</v>
      </c>
      <c r="F577" s="86">
        <v>10</v>
      </c>
      <c r="I577" s="88">
        <v>1</v>
      </c>
      <c r="J577" s="88">
        <v>1</v>
      </c>
      <c r="O577" s="31"/>
      <c r="Q577" s="31">
        <v>1.8500000238418579</v>
      </c>
      <c r="R577" s="40">
        <v>7.9000000953674316</v>
      </c>
      <c r="S577" s="31"/>
      <c r="T577" s="40"/>
      <c r="U577" s="31"/>
      <c r="V577" s="40"/>
      <c r="W577" s="31"/>
      <c r="X577" s="40" t="s">
        <v>63</v>
      </c>
      <c r="Y577" s="31">
        <v>1</v>
      </c>
      <c r="Z577" s="40"/>
      <c r="AA577" s="71">
        <v>4.3400001525878906</v>
      </c>
      <c r="AB577" s="72">
        <v>-11.989999771118164</v>
      </c>
      <c r="AC577" s="59">
        <v>-0.68000000715255737</v>
      </c>
      <c r="AD577" s="147">
        <v>11.9899997711181</v>
      </c>
      <c r="AE577" s="19" t="s">
        <v>82</v>
      </c>
      <c r="AF577" s="114">
        <v>1</v>
      </c>
      <c r="AG577" s="117"/>
      <c r="AH577" s="118"/>
      <c r="AI577" s="118"/>
      <c r="AJ577" s="118"/>
      <c r="AK577" s="113"/>
      <c r="AL577" s="118"/>
      <c r="AM577" s="118"/>
      <c r="AN577" s="117"/>
      <c r="AO577" s="118"/>
      <c r="AT577" s="118"/>
      <c r="AU577" s="118"/>
      <c r="AV577" s="118"/>
      <c r="AW577" s="118"/>
      <c r="AX577" s="118"/>
      <c r="AY577" s="117"/>
      <c r="AZ577" s="118"/>
      <c r="BI577" s="117"/>
      <c r="BJ577" s="118"/>
      <c r="BK577" s="118"/>
      <c r="BL577" s="118"/>
      <c r="BM577" s="118"/>
      <c r="BN577" s="118"/>
      <c r="BO577" s="118"/>
      <c r="BP577" s="119"/>
      <c r="BX577" s="117"/>
    </row>
    <row r="578" spans="1:157" x14ac:dyDescent="0.15">
      <c r="D578" s="86"/>
      <c r="E578" s="1" t="s">
        <v>152</v>
      </c>
      <c r="O578" s="31"/>
      <c r="Q578" s="31"/>
      <c r="R578" s="40"/>
      <c r="S578" s="31"/>
      <c r="T578" s="40"/>
      <c r="U578" s="31">
        <v>4.3899998664855957</v>
      </c>
      <c r="V578" s="40">
        <v>-11.020000457763672</v>
      </c>
      <c r="W578" s="31"/>
      <c r="X578" s="40"/>
      <c r="Y578" s="31"/>
      <c r="Z578" s="40"/>
      <c r="AG578" s="117"/>
      <c r="AH578" s="118"/>
      <c r="AI578" s="118"/>
      <c r="AJ578" s="118"/>
      <c r="AK578" s="113"/>
      <c r="AL578" s="118"/>
      <c r="AN578" s="117"/>
      <c r="AO578" s="118"/>
      <c r="AT578" s="118"/>
      <c r="AU578" s="118"/>
      <c r="AV578" s="118"/>
      <c r="AW578" s="118"/>
      <c r="AY578" s="117"/>
      <c r="AZ578" s="118"/>
      <c r="BI578" s="117"/>
      <c r="BJ578" s="118"/>
      <c r="BK578" s="118"/>
      <c r="BL578" s="118"/>
      <c r="BM578" s="118"/>
      <c r="BN578" s="118"/>
      <c r="BO578" s="118"/>
    </row>
    <row r="579" spans="1:157" s="89" customFormat="1" x14ac:dyDescent="0.15">
      <c r="B579" s="30"/>
      <c r="C579" s="16"/>
      <c r="D579" s="47" t="s">
        <v>136</v>
      </c>
      <c r="E579" s="16">
        <v>126</v>
      </c>
      <c r="F579" s="90">
        <v>1</v>
      </c>
      <c r="G579" s="16">
        <v>1</v>
      </c>
      <c r="K579" s="16"/>
      <c r="L579" s="89">
        <v>1</v>
      </c>
      <c r="M579" s="16">
        <v>1</v>
      </c>
      <c r="O579" s="20" t="s">
        <v>85</v>
      </c>
      <c r="P579" s="16">
        <v>108</v>
      </c>
      <c r="Q579" s="32"/>
      <c r="R579" s="90"/>
      <c r="S579" s="32"/>
      <c r="T579" s="90"/>
      <c r="U579" s="32"/>
      <c r="V579" s="90"/>
      <c r="W579" s="32"/>
      <c r="X579" s="90"/>
      <c r="Y579" s="32"/>
      <c r="Z579" s="90"/>
      <c r="AA579" s="57">
        <v>1.0700000524520874</v>
      </c>
      <c r="AB579" s="58">
        <v>12.090000152587891</v>
      </c>
      <c r="AC579" s="57">
        <v>-3.3599998950958252</v>
      </c>
      <c r="AD579" s="58">
        <v>-11.989999771118164</v>
      </c>
      <c r="AE579" s="16"/>
      <c r="AF579" s="112"/>
      <c r="AG579" s="117"/>
      <c r="AH579" s="118"/>
      <c r="AI579" s="118"/>
      <c r="AJ579" s="118"/>
      <c r="AK579" s="113"/>
      <c r="AL579" s="118"/>
      <c r="AM579" s="99"/>
      <c r="AN579" s="117"/>
      <c r="AO579" s="118"/>
      <c r="AP579" s="99"/>
      <c r="AQ579" s="99"/>
      <c r="AR579" s="99"/>
      <c r="AS579" s="99"/>
      <c r="AT579" s="118"/>
      <c r="AU579" s="118"/>
      <c r="AV579" s="118"/>
      <c r="AW579" s="118"/>
      <c r="AX579" s="99"/>
      <c r="AY579" s="117"/>
      <c r="AZ579" s="118"/>
      <c r="BA579" s="99"/>
      <c r="BB579" s="99"/>
      <c r="BC579" s="99"/>
      <c r="BD579" s="99"/>
      <c r="BE579" s="84"/>
      <c r="BF579" s="84"/>
      <c r="BI579" s="117"/>
      <c r="BJ579" s="118"/>
      <c r="BK579" s="118"/>
      <c r="BL579" s="118"/>
      <c r="BM579" s="118"/>
      <c r="BN579" s="118"/>
      <c r="BO579" s="118"/>
      <c r="BP579" s="121"/>
      <c r="BX579" s="94"/>
      <c r="CE579" s="95"/>
      <c r="CF579" s="95"/>
      <c r="CG579" s="95"/>
      <c r="CH579" s="95"/>
      <c r="CI579" s="95"/>
      <c r="CJ579" s="95"/>
      <c r="CK579" s="95"/>
      <c r="CL579" s="95"/>
      <c r="CM579" s="95"/>
      <c r="CN579" s="95"/>
      <c r="CO579" s="95"/>
      <c r="CP579" s="95"/>
      <c r="CQ579" s="95"/>
      <c r="EX579" s="88"/>
      <c r="EY579" s="88"/>
      <c r="FA579" s="88"/>
    </row>
    <row r="580" spans="1:157" x14ac:dyDescent="0.15">
      <c r="D580" s="86"/>
      <c r="E580" s="1" t="s">
        <v>152</v>
      </c>
      <c r="F580" s="86">
        <v>2</v>
      </c>
      <c r="H580" s="88">
        <v>1</v>
      </c>
      <c r="O580" s="31"/>
      <c r="Q580" s="31">
        <v>-3.5099999904632568</v>
      </c>
      <c r="R580" s="40">
        <v>-5.75</v>
      </c>
      <c r="S580" s="31"/>
      <c r="T580" s="40"/>
      <c r="U580" s="31"/>
      <c r="V580" s="40"/>
      <c r="W580" s="31"/>
      <c r="X580" s="40"/>
      <c r="Y580" s="31"/>
      <c r="Z580" s="40"/>
      <c r="AA580" s="59">
        <v>-5.5100002288818359</v>
      </c>
      <c r="AB580" s="60">
        <v>-12.090000152587891</v>
      </c>
      <c r="AC580" s="59">
        <v>0.34000000357627869</v>
      </c>
      <c r="AD580" s="60">
        <v>11.260000228881836</v>
      </c>
      <c r="AE580" s="19" t="s">
        <v>95</v>
      </c>
      <c r="AF580" s="114"/>
      <c r="AG580" s="117"/>
      <c r="AH580" s="118"/>
      <c r="AI580" s="118"/>
      <c r="AJ580" s="118"/>
      <c r="AK580" s="113"/>
      <c r="AL580" s="118"/>
      <c r="AM580" s="118"/>
      <c r="AN580" s="117"/>
      <c r="AO580" s="118"/>
      <c r="AT580" s="118"/>
      <c r="AU580" s="118"/>
      <c r="AV580" s="118"/>
      <c r="AW580" s="118"/>
      <c r="AX580" s="118"/>
      <c r="AY580" s="117"/>
      <c r="AZ580" s="118"/>
      <c r="BI580" s="117"/>
      <c r="BJ580" s="118"/>
      <c r="BK580" s="118"/>
      <c r="BL580" s="118"/>
      <c r="BM580" s="118"/>
      <c r="BN580" s="118"/>
      <c r="BO580" s="118"/>
      <c r="BP580" s="119"/>
      <c r="BX580" s="117"/>
    </row>
    <row r="581" spans="1:157" x14ac:dyDescent="0.15">
      <c r="D581" s="86"/>
      <c r="E581" s="1" t="s">
        <v>152</v>
      </c>
      <c r="F581" s="86">
        <v>3</v>
      </c>
      <c r="I581" s="88">
        <v>1</v>
      </c>
      <c r="O581" s="31"/>
      <c r="Q581" s="31">
        <v>1.3200000524520874</v>
      </c>
      <c r="R581" s="40">
        <v>10.770000457763672</v>
      </c>
      <c r="S581" s="31"/>
      <c r="T581" s="40"/>
      <c r="U581" s="31"/>
      <c r="V581" s="40"/>
      <c r="W581" s="31"/>
      <c r="X581" s="40"/>
      <c r="Y581" s="31"/>
      <c r="Z581" s="40"/>
      <c r="AA581" s="59">
        <v>0.28999999165534973</v>
      </c>
      <c r="AB581" s="60">
        <v>11.649999618530273</v>
      </c>
      <c r="AC581" s="59">
        <v>-4.440000057220459</v>
      </c>
      <c r="AD581" s="60">
        <v>-12.090000152587891</v>
      </c>
      <c r="AE581" s="19" t="s">
        <v>82</v>
      </c>
      <c r="AF581" s="114"/>
      <c r="AG581" s="117"/>
      <c r="AH581" s="118"/>
      <c r="AI581" s="118"/>
      <c r="AJ581" s="118"/>
      <c r="AK581" s="113"/>
      <c r="AL581" s="118"/>
      <c r="AM581" s="118"/>
      <c r="AN581" s="117"/>
      <c r="AO581" s="118"/>
      <c r="AT581" s="118"/>
      <c r="AU581" s="118"/>
      <c r="AV581" s="118"/>
      <c r="AW581" s="118"/>
      <c r="AX581" s="118"/>
      <c r="AY581" s="117"/>
      <c r="AZ581" s="118"/>
      <c r="BI581" s="117"/>
      <c r="BJ581" s="118"/>
      <c r="BK581" s="118"/>
      <c r="BL581" s="118"/>
      <c r="BM581" s="118"/>
      <c r="BN581" s="118"/>
      <c r="BO581" s="118"/>
      <c r="BP581" s="119"/>
      <c r="BX581" s="117"/>
    </row>
    <row r="582" spans="1:157" x14ac:dyDescent="0.15">
      <c r="D582" s="86"/>
      <c r="E582" s="1" t="s">
        <v>152</v>
      </c>
      <c r="F582" s="86">
        <v>4</v>
      </c>
      <c r="I582" s="88">
        <v>1</v>
      </c>
      <c r="O582" s="31"/>
      <c r="Q582" s="31">
        <v>2.5399999618530273</v>
      </c>
      <c r="R582" s="40">
        <v>-7.2199997901916504</v>
      </c>
      <c r="S582" s="31"/>
      <c r="T582" s="40"/>
      <c r="U582" s="31"/>
      <c r="V582" s="40"/>
      <c r="W582" s="31"/>
      <c r="X582" s="40"/>
      <c r="Y582" s="31"/>
      <c r="Z582" s="40"/>
      <c r="AA582" s="59">
        <v>1.6100000143051147</v>
      </c>
      <c r="AB582" s="60">
        <v>-13.359999656677246</v>
      </c>
      <c r="AC582" s="59">
        <v>0.54000002145767212</v>
      </c>
      <c r="AD582" s="60">
        <v>9.3599996566772461</v>
      </c>
      <c r="AE582" s="19" t="s">
        <v>110</v>
      </c>
      <c r="AF582" s="114"/>
      <c r="AG582" s="117"/>
      <c r="AH582" s="118"/>
      <c r="AI582" s="118"/>
      <c r="AJ582" s="118"/>
      <c r="AK582" s="113"/>
      <c r="AL582" s="118"/>
      <c r="AM582" s="118"/>
      <c r="AN582" s="117"/>
      <c r="AO582" s="118"/>
      <c r="AT582" s="118"/>
      <c r="AU582" s="118"/>
      <c r="AV582" s="118"/>
      <c r="AW582" s="118"/>
      <c r="AX582" s="118"/>
      <c r="AY582" s="117"/>
      <c r="AZ582" s="118"/>
      <c r="BI582" s="117"/>
      <c r="BJ582" s="118"/>
      <c r="BK582" s="118"/>
      <c r="BL582" s="118"/>
      <c r="BM582" s="118"/>
      <c r="BN582" s="118"/>
      <c r="BO582" s="118"/>
      <c r="BP582" s="119"/>
      <c r="BX582" s="117"/>
    </row>
    <row r="583" spans="1:157" x14ac:dyDescent="0.15">
      <c r="D583" s="86"/>
      <c r="E583" s="1" t="s">
        <v>152</v>
      </c>
      <c r="F583" s="86">
        <v>5</v>
      </c>
      <c r="I583" s="88">
        <v>1</v>
      </c>
      <c r="J583" s="88">
        <v>1</v>
      </c>
      <c r="O583" s="31"/>
      <c r="Q583" s="31">
        <v>1.4600000381469727</v>
      </c>
      <c r="R583" s="40">
        <v>2.7799999713897705</v>
      </c>
      <c r="S583" s="31"/>
      <c r="T583" s="40"/>
      <c r="U583" s="31"/>
      <c r="V583" s="40"/>
      <c r="W583" s="31"/>
      <c r="X583" s="40" t="s">
        <v>85</v>
      </c>
      <c r="Y583" s="31"/>
      <c r="Z583" s="40">
        <v>1</v>
      </c>
      <c r="AA583" s="59">
        <v>1.4600000381469727</v>
      </c>
      <c r="AB583" s="60">
        <v>2.7799999713897705</v>
      </c>
      <c r="AC583" s="59">
        <v>3.0699999332427979</v>
      </c>
      <c r="AD583" s="60">
        <v>-14.239999771118164</v>
      </c>
      <c r="AE583" s="19" t="s">
        <v>111</v>
      </c>
      <c r="AF583" s="114"/>
      <c r="AG583" s="117"/>
      <c r="AH583" s="118"/>
      <c r="AI583" s="118"/>
      <c r="AJ583" s="118"/>
      <c r="AK583" s="113"/>
      <c r="AL583" s="118"/>
      <c r="AM583" s="118"/>
      <c r="AN583" s="117"/>
      <c r="AO583" s="118"/>
      <c r="AT583" s="118"/>
      <c r="AU583" s="118"/>
      <c r="AV583" s="118"/>
      <c r="AW583" s="118"/>
      <c r="AX583" s="118"/>
      <c r="AY583" s="117"/>
      <c r="AZ583" s="118"/>
      <c r="BI583" s="117"/>
      <c r="BJ583" s="118"/>
      <c r="BK583" s="118"/>
      <c r="BO583" s="118"/>
      <c r="BP583" s="119"/>
      <c r="BX583" s="117"/>
    </row>
    <row r="584" spans="1:157" x14ac:dyDescent="0.15">
      <c r="D584" s="86"/>
      <c r="E584" s="1" t="s">
        <v>152</v>
      </c>
      <c r="O584" s="31"/>
      <c r="Q584" s="19"/>
      <c r="R584" s="41"/>
      <c r="S584" s="19">
        <v>-0.93000000715255737</v>
      </c>
      <c r="T584" s="41">
        <v>-5.3600001335144043</v>
      </c>
      <c r="U584" s="31"/>
      <c r="V584" s="40"/>
      <c r="W584" s="19"/>
      <c r="X584" s="41"/>
      <c r="Y584" s="19"/>
      <c r="Z584" s="41"/>
      <c r="AF584" s="112">
        <v>1</v>
      </c>
      <c r="AG584" s="117"/>
      <c r="AH584" s="118"/>
      <c r="AI584" s="118"/>
      <c r="AJ584" s="118"/>
      <c r="AK584" s="113"/>
      <c r="AL584" s="118"/>
      <c r="AN584" s="117"/>
      <c r="AO584" s="118"/>
      <c r="AT584" s="118"/>
      <c r="AU584" s="118"/>
      <c r="AV584" s="118"/>
      <c r="AW584" s="118"/>
      <c r="AY584" s="117"/>
      <c r="AZ584" s="118"/>
      <c r="BI584" s="117"/>
      <c r="BJ584" s="118"/>
      <c r="BK584" s="118"/>
      <c r="BL584" s="118"/>
      <c r="BM584" s="118"/>
      <c r="BN584" s="118"/>
      <c r="BO584" s="118"/>
    </row>
    <row r="585" spans="1:157" s="89" customFormat="1" x14ac:dyDescent="0.15">
      <c r="B585" s="143"/>
      <c r="C585" s="16"/>
      <c r="D585" s="90" t="s">
        <v>137</v>
      </c>
      <c r="E585" s="16">
        <v>127</v>
      </c>
      <c r="F585" s="90">
        <v>1</v>
      </c>
      <c r="G585" s="16">
        <v>1</v>
      </c>
      <c r="K585" s="16"/>
      <c r="L585" s="89">
        <v>1</v>
      </c>
      <c r="M585" s="16"/>
      <c r="N585" s="89">
        <v>1</v>
      </c>
      <c r="O585" s="20" t="s">
        <v>91</v>
      </c>
      <c r="P585" s="16">
        <v>92</v>
      </c>
      <c r="Q585" s="32"/>
      <c r="R585" s="90"/>
      <c r="S585" s="32"/>
      <c r="T585" s="90"/>
      <c r="U585" s="32"/>
      <c r="V585" s="90"/>
      <c r="W585" s="32"/>
      <c r="X585" s="90"/>
      <c r="Y585" s="32"/>
      <c r="Z585" s="90"/>
      <c r="AA585" s="57">
        <v>-1.2200000286102295</v>
      </c>
      <c r="AB585" s="58">
        <v>11.989999771118164</v>
      </c>
      <c r="AC585" s="57">
        <v>3.3199999332427979</v>
      </c>
      <c r="AD585" s="58">
        <v>-12.189999580383301</v>
      </c>
      <c r="AE585" s="16"/>
      <c r="AF585" s="140"/>
      <c r="AG585" s="117"/>
      <c r="AH585" s="118"/>
      <c r="AI585" s="118"/>
      <c r="AJ585" s="118"/>
      <c r="AK585" s="113"/>
      <c r="AL585" s="118"/>
      <c r="AM585" s="99"/>
      <c r="AN585" s="117"/>
      <c r="AO585" s="118"/>
      <c r="AP585" s="99"/>
      <c r="AQ585" s="99"/>
      <c r="AR585" s="99"/>
      <c r="AS585" s="99"/>
      <c r="AT585" s="118"/>
      <c r="AU585" s="118"/>
      <c r="AV585" s="118"/>
      <c r="AW585" s="118"/>
      <c r="AX585" s="99"/>
      <c r="AY585" s="117"/>
      <c r="AZ585" s="118"/>
      <c r="BA585" s="99"/>
      <c r="BB585" s="99"/>
      <c r="BC585" s="99"/>
      <c r="BD585" s="99"/>
      <c r="BE585" s="84"/>
      <c r="BF585" s="84"/>
      <c r="BI585" s="117"/>
      <c r="BJ585" s="118"/>
      <c r="BK585" s="118"/>
      <c r="BL585" s="118"/>
      <c r="BM585" s="118"/>
      <c r="BN585" s="118"/>
      <c r="BO585" s="118"/>
      <c r="BP585" s="121"/>
      <c r="BX585" s="94"/>
      <c r="CE585" s="95"/>
      <c r="CF585" s="95"/>
      <c r="CG585" s="95"/>
      <c r="CH585" s="95"/>
      <c r="CI585" s="95"/>
      <c r="CJ585" s="95"/>
      <c r="CK585" s="95"/>
      <c r="CL585" s="95"/>
      <c r="CM585" s="95"/>
      <c r="CN585" s="95"/>
      <c r="CO585" s="95"/>
      <c r="CP585" s="95"/>
      <c r="CQ585" s="95"/>
      <c r="EX585" s="88"/>
      <c r="EY585" s="88"/>
      <c r="FA585" s="88"/>
    </row>
    <row r="586" spans="1:157" x14ac:dyDescent="0.15">
      <c r="B586" s="144"/>
      <c r="D586" s="86"/>
      <c r="E586" s="1" t="s">
        <v>152</v>
      </c>
      <c r="F586" s="86">
        <v>2</v>
      </c>
      <c r="H586" s="88">
        <v>1</v>
      </c>
      <c r="O586" s="31"/>
      <c r="Q586" s="31">
        <v>1.8999999761581421</v>
      </c>
      <c r="R586" s="40">
        <v>-4.3899998664855957</v>
      </c>
      <c r="S586" s="31"/>
      <c r="T586" s="40"/>
      <c r="U586" s="31"/>
      <c r="V586" s="40"/>
      <c r="W586" s="31"/>
      <c r="X586" s="40"/>
      <c r="Y586" s="31"/>
      <c r="Z586" s="40"/>
      <c r="AA586" s="59">
        <v>2.630000114440918</v>
      </c>
      <c r="AB586" s="60">
        <v>-11.989999771118164</v>
      </c>
      <c r="AC586" s="59">
        <v>-0.93000000715255737</v>
      </c>
      <c r="AD586" s="60">
        <v>11.409999847412109</v>
      </c>
      <c r="AE586" s="19" t="s">
        <v>78</v>
      </c>
      <c r="AF586" s="141"/>
      <c r="AG586" s="117"/>
      <c r="AH586" s="118"/>
      <c r="AI586" s="118"/>
      <c r="AJ586" s="118"/>
      <c r="AK586" s="113"/>
      <c r="AL586" s="118"/>
      <c r="AM586" s="118"/>
      <c r="AN586" s="117"/>
      <c r="AO586" s="118"/>
      <c r="AT586" s="118"/>
      <c r="AU586" s="118"/>
      <c r="AV586" s="118"/>
      <c r="AW586" s="118"/>
      <c r="AX586" s="118"/>
      <c r="AY586" s="117"/>
      <c r="AZ586" s="118"/>
      <c r="BI586" s="117"/>
      <c r="BJ586" s="118"/>
      <c r="BK586" s="118"/>
      <c r="BL586" s="118"/>
      <c r="BM586" s="118"/>
      <c r="BN586" s="118"/>
      <c r="BO586" s="118"/>
      <c r="BP586" s="119"/>
      <c r="BX586" s="117"/>
    </row>
    <row r="587" spans="1:157" x14ac:dyDescent="0.15">
      <c r="B587" s="144"/>
      <c r="D587" s="86"/>
      <c r="E587" s="1" t="s">
        <v>152</v>
      </c>
      <c r="F587" s="86">
        <v>3</v>
      </c>
      <c r="I587" s="88">
        <v>1</v>
      </c>
      <c r="O587" s="31"/>
      <c r="Q587" s="31">
        <v>-1.8999999761581421</v>
      </c>
      <c r="R587" s="40">
        <v>9.0200004577636719</v>
      </c>
      <c r="S587" s="31"/>
      <c r="T587" s="40"/>
      <c r="U587" s="31"/>
      <c r="V587" s="40"/>
      <c r="W587" s="31"/>
      <c r="X587" s="40"/>
      <c r="Y587" s="31"/>
      <c r="Z587" s="40"/>
      <c r="AA587" s="59">
        <v>-2.4900000095367432</v>
      </c>
      <c r="AB587" s="60">
        <v>11.800000190734863</v>
      </c>
      <c r="AC587" s="59">
        <v>0.68000000715255737</v>
      </c>
      <c r="AD587" s="60">
        <v>-12.140000343322754</v>
      </c>
      <c r="AE587" s="19" t="s">
        <v>78</v>
      </c>
      <c r="AF587" s="141"/>
      <c r="AG587" s="117"/>
      <c r="AH587" s="118"/>
      <c r="AI587" s="118"/>
      <c r="AJ587" s="118"/>
      <c r="AK587" s="113"/>
      <c r="AL587" s="118"/>
      <c r="AM587" s="118"/>
      <c r="AN587" s="117"/>
      <c r="AO587" s="118"/>
      <c r="AT587" s="118"/>
      <c r="AU587" s="118"/>
      <c r="AV587" s="118"/>
      <c r="AW587" s="118"/>
      <c r="AX587" s="118"/>
      <c r="AY587" s="117"/>
      <c r="AZ587" s="118"/>
      <c r="BI587" s="117"/>
      <c r="BJ587" s="118"/>
      <c r="BK587" s="118"/>
      <c r="BL587" s="118"/>
      <c r="BM587" s="118"/>
      <c r="BN587" s="118"/>
      <c r="BO587" s="118"/>
      <c r="BP587" s="119"/>
      <c r="BX587" s="117"/>
    </row>
    <row r="588" spans="1:157" x14ac:dyDescent="0.15">
      <c r="B588" s="144"/>
      <c r="E588" s="1" t="s">
        <v>152</v>
      </c>
      <c r="F588" s="86">
        <v>4</v>
      </c>
      <c r="I588" s="88">
        <v>1</v>
      </c>
      <c r="O588" s="31"/>
      <c r="Q588" s="31">
        <v>3.3199999332427979</v>
      </c>
      <c r="R588" s="40">
        <v>-10.090000152587891</v>
      </c>
      <c r="S588" s="31"/>
      <c r="T588" s="40"/>
      <c r="U588" s="31"/>
      <c r="V588" s="40"/>
      <c r="W588" s="31"/>
      <c r="X588" s="40"/>
      <c r="Y588" s="31"/>
      <c r="Z588" s="40"/>
      <c r="AA588" s="59">
        <v>3.9000000953674316</v>
      </c>
      <c r="AB588" s="60">
        <v>-12.090000152587891</v>
      </c>
      <c r="AC588" s="59">
        <v>-1.2200000286102295</v>
      </c>
      <c r="AD588" s="60">
        <v>12.479999542236328</v>
      </c>
      <c r="AE588" s="19" t="s">
        <v>78</v>
      </c>
      <c r="AF588" s="141"/>
      <c r="AG588" s="117"/>
      <c r="AH588" s="118"/>
      <c r="AI588" s="118"/>
      <c r="AJ588" s="118"/>
      <c r="AK588" s="113"/>
      <c r="AL588" s="118"/>
      <c r="AM588" s="118"/>
      <c r="AN588" s="117"/>
      <c r="AO588" s="118"/>
      <c r="AT588" s="118"/>
      <c r="AU588" s="118"/>
      <c r="AV588" s="118"/>
      <c r="AW588" s="118"/>
      <c r="AX588" s="118"/>
      <c r="AY588" s="117"/>
      <c r="AZ588" s="118"/>
      <c r="BI588" s="117"/>
      <c r="BJ588" s="118"/>
      <c r="BK588" s="118"/>
      <c r="BL588" s="118"/>
      <c r="BM588" s="118"/>
      <c r="BN588" s="118"/>
      <c r="BO588" s="118"/>
      <c r="BP588" s="119"/>
      <c r="BX588" s="117"/>
    </row>
    <row r="589" spans="1:157" x14ac:dyDescent="0.15">
      <c r="B589" s="144"/>
      <c r="E589" s="1" t="s">
        <v>152</v>
      </c>
      <c r="F589" s="86">
        <v>5</v>
      </c>
      <c r="I589" s="88">
        <v>1</v>
      </c>
      <c r="O589" s="31"/>
      <c r="Q589" s="31">
        <v>-1.8500000238418579</v>
      </c>
      <c r="R589" s="40">
        <v>9.2600002288818359</v>
      </c>
      <c r="S589" s="31"/>
      <c r="T589" s="40"/>
      <c r="U589" s="31"/>
      <c r="V589" s="40"/>
      <c r="W589" s="31"/>
      <c r="X589" s="40"/>
      <c r="Y589" s="31"/>
      <c r="Z589" s="40"/>
      <c r="AA589" s="59">
        <v>-2.3900001049041748</v>
      </c>
      <c r="AB589" s="60">
        <v>12.289999961853027</v>
      </c>
      <c r="AC589" s="59">
        <v>2.2899999618530273</v>
      </c>
      <c r="AD589" s="60">
        <v>-12.529999732971191</v>
      </c>
      <c r="AE589" s="19" t="s">
        <v>78</v>
      </c>
      <c r="AF589" s="141"/>
      <c r="AG589" s="117"/>
      <c r="AH589" s="118"/>
      <c r="AI589" s="118"/>
      <c r="AJ589" s="118"/>
      <c r="AK589" s="113"/>
      <c r="AL589" s="118"/>
      <c r="AM589" s="118"/>
      <c r="AN589" s="117"/>
      <c r="AO589" s="118"/>
      <c r="AT589" s="118"/>
      <c r="AU589" s="118"/>
      <c r="AV589" s="118"/>
      <c r="AW589" s="118"/>
      <c r="AX589" s="118"/>
      <c r="AY589" s="117"/>
      <c r="AZ589" s="118"/>
      <c r="BI589" s="117"/>
      <c r="BJ589" s="118"/>
      <c r="BK589" s="118"/>
      <c r="BL589" s="118"/>
      <c r="BM589" s="118"/>
      <c r="BN589" s="118"/>
      <c r="BO589" s="118"/>
      <c r="BP589" s="119"/>
      <c r="BX589" s="117"/>
    </row>
    <row r="590" spans="1:157" x14ac:dyDescent="0.15">
      <c r="B590" s="144"/>
      <c r="E590" s="1" t="s">
        <v>152</v>
      </c>
      <c r="F590" s="86">
        <v>6</v>
      </c>
      <c r="I590" s="88">
        <v>1</v>
      </c>
      <c r="J590" s="88">
        <v>1</v>
      </c>
      <c r="O590" s="31"/>
      <c r="Q590" s="31">
        <v>1.3200000524520874</v>
      </c>
      <c r="R590" s="40">
        <v>-6.190000057220459</v>
      </c>
      <c r="S590" s="31"/>
      <c r="T590" s="40"/>
      <c r="U590" s="31"/>
      <c r="V590" s="40"/>
      <c r="W590" s="31"/>
      <c r="X590" s="40" t="s">
        <v>90</v>
      </c>
      <c r="Y590" s="31">
        <v>1</v>
      </c>
      <c r="Z590" s="40"/>
      <c r="AA590" s="59">
        <v>2.3399999141693115</v>
      </c>
      <c r="AB590" s="60">
        <v>-11.949999809265137</v>
      </c>
      <c r="AC590" s="59">
        <v>-5.000000074505806E-2</v>
      </c>
      <c r="AD590" s="60">
        <v>12.630000114440918</v>
      </c>
      <c r="AE590" s="19" t="s">
        <v>84</v>
      </c>
      <c r="AF590" s="141"/>
      <c r="AG590" s="117"/>
      <c r="AH590" s="118"/>
      <c r="AI590" s="118"/>
      <c r="AJ590" s="118"/>
      <c r="AK590" s="113"/>
      <c r="AL590" s="118"/>
      <c r="AM590" s="118"/>
      <c r="AN590" s="117"/>
      <c r="AO590" s="118"/>
      <c r="AT590" s="118"/>
      <c r="AU590" s="118"/>
      <c r="AV590" s="118"/>
      <c r="AW590" s="118"/>
      <c r="AX590" s="118"/>
      <c r="AY590" s="117"/>
      <c r="AZ590" s="118"/>
      <c r="BI590" s="117"/>
      <c r="BJ590" s="118"/>
      <c r="BK590" s="118"/>
      <c r="BL590" s="118"/>
      <c r="BM590" s="118"/>
      <c r="BN590" s="118"/>
      <c r="BO590" s="118"/>
      <c r="BP590" s="119"/>
      <c r="BX590" s="117"/>
    </row>
    <row r="591" spans="1:157" x14ac:dyDescent="0.15">
      <c r="B591" s="145"/>
      <c r="C591" s="22"/>
      <c r="D591" s="12"/>
      <c r="E591" s="1" t="s">
        <v>152</v>
      </c>
      <c r="O591" s="31"/>
      <c r="Q591" s="31"/>
      <c r="R591" s="40"/>
      <c r="S591" s="31">
        <v>3.119999885559082</v>
      </c>
      <c r="T591" s="40">
        <v>8.9200000762939453</v>
      </c>
      <c r="U591" s="31"/>
      <c r="V591" s="40"/>
      <c r="W591" s="31"/>
      <c r="Z591" s="40"/>
      <c r="AA591" s="59">
        <v>2.7300000190734863</v>
      </c>
      <c r="AB591" s="60">
        <v>13.850000381469727</v>
      </c>
      <c r="AC591" s="59">
        <v>0.15000000596046448</v>
      </c>
      <c r="AD591" s="60">
        <v>-12.140000343322754</v>
      </c>
      <c r="AE591" s="19" t="s">
        <v>97</v>
      </c>
      <c r="AF591" s="141"/>
      <c r="AG591" s="117"/>
      <c r="AH591" s="118"/>
      <c r="AI591" s="118"/>
      <c r="AJ591" s="118"/>
      <c r="AK591" s="113"/>
      <c r="AL591" s="118"/>
      <c r="AM591" s="118"/>
      <c r="AN591" s="117"/>
      <c r="AO591" s="118"/>
      <c r="AT591" s="118"/>
      <c r="AU591" s="118"/>
      <c r="AV591" s="118"/>
      <c r="AW591" s="118"/>
      <c r="AX591" s="118"/>
      <c r="AY591" s="117"/>
      <c r="AZ591" s="118"/>
      <c r="BI591" s="117"/>
      <c r="BJ591" s="118"/>
      <c r="BK591" s="118"/>
      <c r="BL591" s="118"/>
      <c r="BM591" s="118"/>
      <c r="BN591" s="118"/>
      <c r="BO591" s="118"/>
      <c r="BP591" s="119"/>
      <c r="BX591" s="117"/>
    </row>
    <row r="592" spans="1:157" s="89" customFormat="1" x14ac:dyDescent="0.15">
      <c r="A592" s="15">
        <v>0.24005787037037038</v>
      </c>
      <c r="B592" s="30"/>
      <c r="C592" s="24" t="s">
        <v>24</v>
      </c>
      <c r="D592" s="13" t="s">
        <v>11</v>
      </c>
      <c r="E592" s="16">
        <v>128</v>
      </c>
      <c r="F592" s="89">
        <v>1</v>
      </c>
      <c r="G592" s="16">
        <v>1</v>
      </c>
      <c r="K592" s="16">
        <v>1</v>
      </c>
      <c r="M592" s="16"/>
      <c r="N592" s="89">
        <v>1</v>
      </c>
      <c r="O592" s="20" t="s">
        <v>87</v>
      </c>
      <c r="P592" s="16">
        <v>93</v>
      </c>
      <c r="Q592" s="32"/>
      <c r="R592" s="90"/>
      <c r="S592" s="32"/>
      <c r="T592" s="90"/>
      <c r="U592" s="32"/>
      <c r="V592" s="90"/>
      <c r="W592" s="32"/>
      <c r="X592" s="90"/>
      <c r="Y592" s="32"/>
      <c r="Z592" s="90"/>
      <c r="AA592" s="57">
        <v>0.93000000715255737</v>
      </c>
      <c r="AB592" s="58">
        <v>12.039999961853027</v>
      </c>
      <c r="AC592" s="57">
        <v>-3.5099999904632568</v>
      </c>
      <c r="AD592" s="58">
        <v>-12.140000343322754</v>
      </c>
      <c r="AE592" s="16"/>
      <c r="AF592" s="112">
        <v>1</v>
      </c>
      <c r="AG592" s="117"/>
      <c r="AH592" s="118"/>
      <c r="AI592" s="118"/>
      <c r="AJ592" s="118"/>
      <c r="AK592" s="113"/>
      <c r="AL592" s="118"/>
      <c r="AM592" s="99"/>
      <c r="AN592" s="117"/>
      <c r="AO592" s="118"/>
      <c r="AP592" s="99"/>
      <c r="AQ592" s="99"/>
      <c r="AR592" s="99"/>
      <c r="AS592" s="99"/>
      <c r="AT592" s="118"/>
      <c r="AU592" s="118"/>
      <c r="AV592" s="118"/>
      <c r="AW592" s="118"/>
      <c r="AX592" s="99"/>
      <c r="AY592" s="117"/>
      <c r="AZ592" s="118"/>
      <c r="BA592" s="99"/>
      <c r="BB592" s="99"/>
      <c r="BC592" s="99"/>
      <c r="BD592" s="99"/>
      <c r="BE592" s="84"/>
      <c r="BF592" s="84"/>
      <c r="BI592" s="117"/>
      <c r="BJ592" s="118"/>
      <c r="BK592" s="118"/>
      <c r="BL592" s="118"/>
      <c r="BM592" s="118"/>
      <c r="BN592" s="118"/>
      <c r="BO592" s="118"/>
      <c r="BP592" s="121"/>
      <c r="BX592" s="94"/>
      <c r="CE592" s="95"/>
      <c r="CF592" s="95"/>
      <c r="CG592" s="95"/>
      <c r="CH592" s="95"/>
      <c r="CI592" s="95"/>
      <c r="CJ592" s="95"/>
      <c r="CK592" s="95"/>
      <c r="CL592" s="95"/>
      <c r="CM592" s="95"/>
      <c r="CN592" s="95"/>
      <c r="CO592" s="95"/>
      <c r="CP592" s="95"/>
      <c r="CQ592" s="95"/>
      <c r="EX592" s="88"/>
      <c r="EY592" s="88"/>
      <c r="FA592" s="88"/>
    </row>
    <row r="593" spans="2:157" x14ac:dyDescent="0.15">
      <c r="E593" s="1" t="s">
        <v>152</v>
      </c>
      <c r="F593" s="88">
        <v>2</v>
      </c>
      <c r="H593" s="88">
        <v>1</v>
      </c>
      <c r="J593" s="88">
        <v>1</v>
      </c>
      <c r="O593" s="31"/>
      <c r="Q593" s="31">
        <v>-1.0700000524520874</v>
      </c>
      <c r="R593" s="40">
        <v>-4.3400001525878906</v>
      </c>
      <c r="S593" s="31"/>
      <c r="T593" s="40"/>
      <c r="U593" s="31"/>
      <c r="V593" s="40"/>
      <c r="W593" s="31" t="s">
        <v>62</v>
      </c>
      <c r="X593" s="40"/>
      <c r="Y593" s="31">
        <v>1</v>
      </c>
      <c r="Z593" s="40"/>
      <c r="AA593" s="59">
        <v>-2.7300000190734863</v>
      </c>
      <c r="AB593" s="60">
        <v>-11.510000228881836</v>
      </c>
      <c r="AC593" s="59">
        <v>5.000000074505806E-2</v>
      </c>
      <c r="AD593" s="60">
        <v>11.75</v>
      </c>
      <c r="AE593" s="19" t="s">
        <v>106</v>
      </c>
      <c r="AF593" s="114"/>
      <c r="AG593" s="117"/>
      <c r="AH593" s="118"/>
      <c r="AI593" s="118"/>
      <c r="AJ593" s="118"/>
      <c r="AK593" s="113"/>
      <c r="AL593" s="118"/>
      <c r="AM593" s="118"/>
      <c r="AN593" s="117"/>
      <c r="AO593" s="118"/>
      <c r="AT593" s="118"/>
      <c r="AU593" s="118"/>
      <c r="AV593" s="118"/>
      <c r="AW593" s="118"/>
      <c r="AX593" s="118"/>
      <c r="AY593" s="117"/>
      <c r="AZ593" s="118"/>
      <c r="BI593" s="142"/>
      <c r="BJ593" s="148"/>
      <c r="BK593" s="148"/>
      <c r="BL593" s="148"/>
      <c r="BM593" s="148"/>
      <c r="BN593" s="148"/>
      <c r="BO593" s="148"/>
      <c r="BP593" s="119"/>
      <c r="BX593" s="117"/>
    </row>
    <row r="594" spans="2:157" s="89" customFormat="1" x14ac:dyDescent="0.15">
      <c r="B594" s="30"/>
      <c r="C594" s="16"/>
      <c r="D594" s="13" t="s">
        <v>17</v>
      </c>
      <c r="E594" s="16">
        <v>129</v>
      </c>
      <c r="F594" s="89">
        <v>1</v>
      </c>
      <c r="G594" s="16">
        <v>1</v>
      </c>
      <c r="K594" s="16">
        <v>1</v>
      </c>
      <c r="M594" s="16"/>
      <c r="N594" s="89">
        <v>1</v>
      </c>
      <c r="O594" s="20" t="s">
        <v>85</v>
      </c>
      <c r="P594" s="16">
        <v>86</v>
      </c>
      <c r="Q594" s="32"/>
      <c r="R594" s="90"/>
      <c r="S594" s="32"/>
      <c r="T594" s="90"/>
      <c r="U594" s="32"/>
      <c r="V594" s="90"/>
      <c r="W594" s="32"/>
      <c r="X594" s="90"/>
      <c r="Y594" s="32"/>
      <c r="Z594" s="90"/>
      <c r="AA594" s="57">
        <v>-0.93000000715255737</v>
      </c>
      <c r="AB594" s="58">
        <v>12.189999580383301</v>
      </c>
      <c r="AC594" s="57">
        <v>3.559999942779541</v>
      </c>
      <c r="AD594" s="58">
        <v>-11.75</v>
      </c>
      <c r="AE594" s="16"/>
      <c r="AF594" s="112"/>
      <c r="AG594" s="117"/>
      <c r="AH594" s="118"/>
      <c r="AI594" s="118"/>
      <c r="AJ594" s="118"/>
      <c r="AK594" s="113"/>
      <c r="AL594" s="118"/>
      <c r="AM594" s="99"/>
      <c r="AN594" s="117"/>
      <c r="AO594" s="118"/>
      <c r="AP594" s="99"/>
      <c r="AQ594" s="99"/>
      <c r="AR594" s="99"/>
      <c r="AS594" s="99"/>
      <c r="AT594" s="118"/>
      <c r="AU594" s="118"/>
      <c r="AV594" s="118"/>
      <c r="AW594" s="118"/>
      <c r="AX594" s="99"/>
      <c r="AY594" s="117"/>
      <c r="AZ594" s="118"/>
      <c r="BA594" s="99"/>
      <c r="BB594" s="99"/>
      <c r="BC594" s="99"/>
      <c r="BD594" s="99"/>
      <c r="BE594" s="84"/>
      <c r="BF594" s="84"/>
      <c r="BI594" s="117"/>
      <c r="BJ594" s="118"/>
      <c r="BK594" s="118"/>
      <c r="BL594" s="118"/>
      <c r="BM594" s="118"/>
      <c r="BN594" s="118"/>
      <c r="BO594" s="118"/>
      <c r="BP594" s="121"/>
      <c r="BX594" s="94"/>
      <c r="CE594" s="95"/>
      <c r="CF594" s="95"/>
      <c r="CG594" s="95"/>
      <c r="CH594" s="95"/>
      <c r="CI594" s="95"/>
      <c r="CJ594" s="95"/>
      <c r="CK594" s="95"/>
      <c r="CL594" s="95"/>
      <c r="CM594" s="95"/>
      <c r="CN594" s="95"/>
      <c r="CO594" s="95"/>
      <c r="CP594" s="95"/>
      <c r="CQ594" s="95"/>
      <c r="EX594" s="88"/>
      <c r="EY594" s="88"/>
      <c r="FA594" s="88"/>
    </row>
    <row r="595" spans="2:157" x14ac:dyDescent="0.15">
      <c r="E595" s="1" t="s">
        <v>152</v>
      </c>
      <c r="F595" s="86">
        <v>2</v>
      </c>
      <c r="H595" s="88">
        <v>1</v>
      </c>
      <c r="J595" s="88">
        <v>1</v>
      </c>
      <c r="O595" s="31"/>
      <c r="Q595" s="31">
        <v>3.3599998950958252</v>
      </c>
      <c r="R595" s="40">
        <v>-6.1399998664855957</v>
      </c>
      <c r="S595" s="31"/>
      <c r="T595" s="40"/>
      <c r="U595" s="31"/>
      <c r="V595" s="40"/>
      <c r="W595" s="31"/>
      <c r="X595" s="40" t="s">
        <v>66</v>
      </c>
      <c r="Y595" s="31"/>
      <c r="Z595" s="40">
        <v>1</v>
      </c>
      <c r="AA595" s="59">
        <v>4</v>
      </c>
      <c r="AB595" s="60">
        <v>-11.600000381469727</v>
      </c>
      <c r="AC595" s="59">
        <v>-0.43999999761581421</v>
      </c>
      <c r="AD595" s="60">
        <v>11.699999809265137</v>
      </c>
      <c r="AE595" s="19" t="s">
        <v>84</v>
      </c>
      <c r="AF595" s="114">
        <v>1</v>
      </c>
      <c r="AG595" s="117"/>
      <c r="AH595" s="118"/>
      <c r="AI595" s="118"/>
      <c r="AJ595" s="118"/>
      <c r="AK595" s="113"/>
      <c r="AL595" s="118"/>
      <c r="AM595" s="118"/>
      <c r="AN595" s="117"/>
      <c r="AO595" s="118"/>
      <c r="AP595" s="93"/>
      <c r="AQ595" s="93"/>
      <c r="AR595" s="93"/>
      <c r="AS595" s="93"/>
      <c r="AT595" s="118"/>
      <c r="AU595" s="118"/>
      <c r="AV595" s="118"/>
      <c r="AW595" s="118"/>
      <c r="AX595" s="118"/>
      <c r="AY595" s="117"/>
      <c r="AZ595" s="118"/>
      <c r="BI595" s="117"/>
      <c r="BJ595" s="118"/>
      <c r="BK595" s="118"/>
      <c r="BL595" s="118"/>
      <c r="BM595" s="118"/>
      <c r="BN595" s="118"/>
      <c r="BO595" s="118"/>
      <c r="BP595" s="119"/>
      <c r="BX595" s="117"/>
    </row>
    <row r="596" spans="2:157" x14ac:dyDescent="0.15">
      <c r="E596" s="1" t="s">
        <v>152</v>
      </c>
      <c r="O596" s="31"/>
      <c r="Q596" s="31"/>
      <c r="R596" s="40"/>
      <c r="S596" s="31">
        <v>3.7100000381469727</v>
      </c>
      <c r="T596" s="40">
        <v>6.679999828338623</v>
      </c>
      <c r="U596" s="31"/>
      <c r="V596" s="40"/>
      <c r="W596" s="31"/>
      <c r="X596" s="40"/>
      <c r="Y596" s="31"/>
      <c r="Z596" s="40"/>
      <c r="AG596" s="117"/>
      <c r="AH596" s="118"/>
      <c r="AI596" s="118"/>
      <c r="AJ596" s="118"/>
      <c r="AK596" s="113"/>
      <c r="AL596" s="118"/>
      <c r="AN596" s="117"/>
      <c r="AO596" s="118"/>
      <c r="AT596" s="118"/>
      <c r="AU596" s="118"/>
      <c r="AV596" s="118"/>
      <c r="AW596" s="118"/>
      <c r="AY596" s="117"/>
      <c r="AZ596" s="118"/>
      <c r="BI596" s="117"/>
      <c r="BJ596" s="118"/>
      <c r="BK596" s="118"/>
      <c r="BL596" s="118"/>
      <c r="BM596" s="118"/>
      <c r="BN596" s="118"/>
      <c r="BO596" s="118"/>
    </row>
    <row r="597" spans="2:157" s="89" customFormat="1" x14ac:dyDescent="0.15">
      <c r="B597" s="30"/>
      <c r="C597" s="16"/>
      <c r="D597" s="13" t="s">
        <v>22</v>
      </c>
      <c r="E597" s="16">
        <v>130</v>
      </c>
      <c r="F597" s="89">
        <v>1</v>
      </c>
      <c r="G597" s="16">
        <v>1</v>
      </c>
      <c r="K597" s="16">
        <v>1</v>
      </c>
      <c r="M597" s="16">
        <v>1</v>
      </c>
      <c r="O597" s="20" t="s">
        <v>85</v>
      </c>
      <c r="P597" s="16">
        <v>119</v>
      </c>
      <c r="Q597" s="32"/>
      <c r="R597" s="90"/>
      <c r="S597" s="32"/>
      <c r="T597" s="90"/>
      <c r="U597" s="32"/>
      <c r="V597" s="90"/>
      <c r="W597" s="32"/>
      <c r="X597" s="90"/>
      <c r="Y597" s="32"/>
      <c r="Z597" s="90"/>
      <c r="AA597" s="57">
        <v>0.73000001907348633</v>
      </c>
      <c r="AB597" s="58">
        <v>12.090000152587891</v>
      </c>
      <c r="AC597" s="57">
        <v>-3.6600000858306885</v>
      </c>
      <c r="AD597" s="58">
        <v>-12.039999961853027</v>
      </c>
      <c r="AE597" s="16"/>
      <c r="AF597" s="112"/>
      <c r="AG597" s="117"/>
      <c r="AH597" s="118"/>
      <c r="AI597" s="118"/>
      <c r="AJ597" s="118"/>
      <c r="AK597" s="113"/>
      <c r="AL597" s="118"/>
      <c r="AM597" s="99"/>
      <c r="AN597" s="117"/>
      <c r="AO597" s="118"/>
      <c r="AP597" s="99"/>
      <c r="AQ597" s="99"/>
      <c r="AR597" s="99"/>
      <c r="AS597" s="99"/>
      <c r="AT597" s="118"/>
      <c r="AU597" s="118"/>
      <c r="AV597" s="118"/>
      <c r="AW597" s="118"/>
      <c r="AX597" s="99"/>
      <c r="AY597" s="117"/>
      <c r="AZ597" s="118"/>
      <c r="BA597" s="99"/>
      <c r="BB597" s="99"/>
      <c r="BC597" s="99"/>
      <c r="BD597" s="99"/>
      <c r="BE597" s="84"/>
      <c r="BF597" s="84"/>
      <c r="BI597" s="117"/>
      <c r="BJ597" s="118"/>
      <c r="BK597" s="118"/>
      <c r="BL597" s="118"/>
      <c r="BM597" s="118"/>
      <c r="BN597" s="118"/>
      <c r="BO597" s="118"/>
      <c r="BP597" s="121"/>
      <c r="BX597" s="94"/>
      <c r="CE597" s="95"/>
      <c r="CF597" s="95"/>
      <c r="CG597" s="95"/>
      <c r="CH597" s="95"/>
      <c r="CI597" s="95"/>
      <c r="CJ597" s="95"/>
      <c r="CK597" s="95"/>
      <c r="CL597" s="95"/>
      <c r="CM597" s="95"/>
      <c r="CN597" s="95"/>
      <c r="CO597" s="95"/>
      <c r="CP597" s="95"/>
      <c r="CQ597" s="95"/>
      <c r="EX597" s="88"/>
      <c r="EY597" s="88"/>
      <c r="FA597" s="88"/>
    </row>
    <row r="598" spans="2:157" x14ac:dyDescent="0.15">
      <c r="E598" s="1" t="s">
        <v>152</v>
      </c>
      <c r="F598" s="86">
        <v>2</v>
      </c>
      <c r="H598" s="88">
        <v>1</v>
      </c>
      <c r="O598" s="31"/>
      <c r="Q598" s="31">
        <v>-3.3199999332427979</v>
      </c>
      <c r="R598" s="40">
        <v>-6.2399997711181641</v>
      </c>
      <c r="S598" s="31"/>
      <c r="T598" s="40"/>
      <c r="U598" s="31"/>
      <c r="V598" s="40"/>
      <c r="W598" s="31"/>
      <c r="X598" s="40"/>
      <c r="Y598" s="31"/>
      <c r="Z598" s="40"/>
      <c r="AA598" s="59">
        <v>-4.4899997711181641</v>
      </c>
      <c r="AB598" s="60">
        <v>-11.949999809265137</v>
      </c>
      <c r="AC598" s="59">
        <v>0</v>
      </c>
      <c r="AD598" s="60">
        <v>11.699999809265137</v>
      </c>
      <c r="AE598" s="19" t="s">
        <v>95</v>
      </c>
      <c r="AF598" s="138">
        <v>1</v>
      </c>
      <c r="AG598" s="117"/>
      <c r="AH598" s="118"/>
      <c r="AI598" s="118"/>
      <c r="AJ598" s="118"/>
      <c r="AK598" s="113"/>
      <c r="AL598" s="118"/>
      <c r="AM598" s="118"/>
      <c r="AN598" s="117"/>
      <c r="AO598" s="118"/>
      <c r="AT598" s="118"/>
      <c r="AU598" s="118"/>
      <c r="AV598" s="118"/>
      <c r="AW598" s="118"/>
      <c r="AX598" s="118"/>
      <c r="AY598" s="117"/>
      <c r="AZ598" s="118"/>
      <c r="BI598" s="117"/>
      <c r="BJ598" s="118"/>
      <c r="BK598" s="118"/>
      <c r="BL598" s="118"/>
      <c r="BM598" s="118"/>
      <c r="BN598" s="118"/>
      <c r="BO598" s="118"/>
      <c r="BP598" s="119"/>
      <c r="BX598" s="117"/>
    </row>
    <row r="599" spans="2:157" x14ac:dyDescent="0.15">
      <c r="E599" s="1" t="s">
        <v>152</v>
      </c>
      <c r="F599" s="86">
        <v>3</v>
      </c>
      <c r="I599" s="88">
        <v>1</v>
      </c>
      <c r="O599" s="31"/>
      <c r="Q599" s="31">
        <v>1.0700000524520874</v>
      </c>
      <c r="R599" s="40">
        <v>11.560000419616699</v>
      </c>
      <c r="S599" s="31"/>
      <c r="T599" s="40"/>
      <c r="U599" s="31"/>
      <c r="V599" s="40"/>
      <c r="W599" s="31"/>
      <c r="X599" s="40"/>
      <c r="Y599" s="31"/>
      <c r="Z599" s="40"/>
      <c r="AA599" s="59">
        <v>0.15000000596046448</v>
      </c>
      <c r="AB599" s="60">
        <v>12.239999771118164</v>
      </c>
      <c r="AC599" s="59">
        <v>-4</v>
      </c>
      <c r="AD599" s="60">
        <v>-12.090000152587891</v>
      </c>
      <c r="AE599" s="19" t="s">
        <v>95</v>
      </c>
      <c r="AF599" s="114"/>
      <c r="AG599" s="117"/>
      <c r="AH599" s="118"/>
      <c r="AI599" s="118"/>
      <c r="AJ599" s="118"/>
      <c r="AK599" s="113"/>
      <c r="AL599" s="118"/>
      <c r="AM599" s="118"/>
      <c r="AN599" s="117"/>
      <c r="AO599" s="118"/>
      <c r="AT599" s="118"/>
      <c r="AU599" s="118"/>
      <c r="AV599" s="118"/>
      <c r="AW599" s="118"/>
      <c r="AX599" s="118"/>
      <c r="AY599" s="117"/>
      <c r="AZ599" s="118"/>
      <c r="BI599" s="117"/>
      <c r="BJ599" s="118"/>
      <c r="BK599" s="118"/>
      <c r="BL599" s="118"/>
      <c r="BM599" s="118"/>
      <c r="BN599" s="118"/>
      <c r="BO599" s="118"/>
      <c r="BP599" s="119"/>
      <c r="BX599" s="117"/>
    </row>
    <row r="600" spans="2:157" x14ac:dyDescent="0.15">
      <c r="E600" s="1" t="s">
        <v>152</v>
      </c>
      <c r="F600" s="86">
        <v>4</v>
      </c>
      <c r="I600" s="88">
        <v>1</v>
      </c>
      <c r="J600" s="88">
        <v>1</v>
      </c>
      <c r="O600" s="31"/>
      <c r="Q600" s="31">
        <v>0.98000001907348633</v>
      </c>
      <c r="R600" s="40">
        <v>-8.0399999618530273</v>
      </c>
      <c r="S600" s="31"/>
      <c r="T600" s="40"/>
      <c r="U600" s="31"/>
      <c r="V600" s="40"/>
      <c r="W600" s="31"/>
      <c r="X600" s="40" t="s">
        <v>85</v>
      </c>
      <c r="Y600" s="31"/>
      <c r="Z600" s="40">
        <v>1</v>
      </c>
      <c r="AA600" s="59">
        <v>2</v>
      </c>
      <c r="AB600" s="60">
        <v>-12.579999923706055</v>
      </c>
      <c r="AC600" s="59">
        <v>0.23999999463558197</v>
      </c>
      <c r="AD600" s="60">
        <v>13.649999618530273</v>
      </c>
      <c r="AE600" s="19" t="s">
        <v>96</v>
      </c>
      <c r="AF600" s="114"/>
      <c r="AG600" s="117"/>
      <c r="AH600" s="118"/>
      <c r="AI600" s="118"/>
      <c r="AJ600" s="118"/>
      <c r="AK600" s="113"/>
      <c r="AL600" s="118"/>
      <c r="AM600" s="118"/>
      <c r="AN600" s="117"/>
      <c r="AO600" s="118"/>
      <c r="AT600" s="118"/>
      <c r="AU600" s="118"/>
      <c r="AV600" s="118"/>
      <c r="AW600" s="118"/>
      <c r="AX600" s="118"/>
      <c r="AY600" s="117"/>
      <c r="AZ600" s="118"/>
      <c r="BI600" s="117"/>
      <c r="BJ600" s="118"/>
      <c r="BK600" s="118"/>
      <c r="BL600" s="118"/>
      <c r="BM600" s="118"/>
      <c r="BN600" s="118"/>
      <c r="BO600" s="118"/>
      <c r="BP600" s="119"/>
      <c r="BX600" s="117"/>
    </row>
    <row r="601" spans="2:157" x14ac:dyDescent="0.15">
      <c r="E601" s="1" t="s">
        <v>152</v>
      </c>
      <c r="F601" s="86"/>
      <c r="O601" s="31"/>
      <c r="Q601" s="31"/>
      <c r="R601" s="40"/>
      <c r="S601" s="31">
        <v>-2.0999999046325684</v>
      </c>
      <c r="T601" s="40">
        <v>7.3600001335144043</v>
      </c>
      <c r="U601" s="31"/>
      <c r="V601" s="40"/>
      <c r="W601" s="31"/>
      <c r="X601" s="40"/>
      <c r="Y601" s="31"/>
      <c r="Z601" s="40"/>
      <c r="AG601" s="117"/>
      <c r="AH601" s="118"/>
      <c r="AI601" s="118"/>
      <c r="AJ601" s="118"/>
      <c r="AK601" s="113"/>
      <c r="AL601" s="118"/>
      <c r="AN601" s="117"/>
      <c r="AO601" s="118"/>
      <c r="AT601" s="118"/>
      <c r="AU601" s="118"/>
      <c r="AV601" s="118"/>
      <c r="AW601" s="118"/>
      <c r="AY601" s="117"/>
      <c r="AZ601" s="118"/>
      <c r="BI601" s="117"/>
      <c r="BJ601" s="118"/>
      <c r="BK601" s="118"/>
      <c r="BL601" s="118"/>
      <c r="BM601" s="118"/>
      <c r="BN601" s="118"/>
      <c r="BO601" s="118"/>
    </row>
    <row r="602" spans="2:157" s="89" customFormat="1" x14ac:dyDescent="0.15">
      <c r="B602" s="30"/>
      <c r="C602" s="16"/>
      <c r="D602" s="13" t="s">
        <v>23</v>
      </c>
      <c r="E602" s="16">
        <v>131</v>
      </c>
      <c r="F602" s="89">
        <v>1</v>
      </c>
      <c r="G602" s="16">
        <v>1</v>
      </c>
      <c r="K602" s="16">
        <v>1</v>
      </c>
      <c r="M602" s="16">
        <v>1</v>
      </c>
      <c r="O602" s="20" t="s">
        <v>91</v>
      </c>
      <c r="P602" s="16">
        <v>124</v>
      </c>
      <c r="Q602" s="32"/>
      <c r="R602" s="90"/>
      <c r="S602" s="32"/>
      <c r="T602" s="90"/>
      <c r="U602" s="32"/>
      <c r="V602" s="90"/>
      <c r="W602" s="32"/>
      <c r="X602" s="90"/>
      <c r="Y602" s="32"/>
      <c r="Z602" s="90"/>
      <c r="AA602" s="57">
        <v>-0.87999999523162842</v>
      </c>
      <c r="AB602" s="58">
        <v>12.090000152587891</v>
      </c>
      <c r="AC602" s="57">
        <v>3.0699999332427979</v>
      </c>
      <c r="AD602" s="58">
        <v>-12.289999961853027</v>
      </c>
      <c r="AE602" s="16"/>
      <c r="AF602" s="112"/>
      <c r="AG602" s="117"/>
      <c r="AH602" s="118"/>
      <c r="AI602" s="118"/>
      <c r="AJ602" s="118"/>
      <c r="AK602" s="113"/>
      <c r="AL602" s="118"/>
      <c r="AM602" s="99"/>
      <c r="AN602" s="117"/>
      <c r="AO602" s="118"/>
      <c r="AP602" s="99"/>
      <c r="AQ602" s="99"/>
      <c r="AR602" s="99"/>
      <c r="AS602" s="99"/>
      <c r="AT602" s="118"/>
      <c r="AU602" s="118"/>
      <c r="AV602" s="118"/>
      <c r="AW602" s="118"/>
      <c r="AX602" s="99"/>
      <c r="AY602" s="117"/>
      <c r="AZ602" s="118"/>
      <c r="BA602" s="99"/>
      <c r="BB602" s="99"/>
      <c r="BC602" s="99"/>
      <c r="BD602" s="99"/>
      <c r="BE602" s="84"/>
      <c r="BF602" s="84"/>
      <c r="BI602" s="117"/>
      <c r="BJ602" s="118"/>
      <c r="BK602" s="118"/>
      <c r="BL602" s="118"/>
      <c r="BM602" s="118"/>
      <c r="BN602" s="118"/>
      <c r="BO602" s="118"/>
      <c r="BP602" s="121"/>
      <c r="BX602" s="94"/>
      <c r="CE602" s="95"/>
      <c r="CF602" s="95"/>
      <c r="CG602" s="95"/>
      <c r="CH602" s="95"/>
      <c r="CI602" s="95"/>
      <c r="CJ602" s="95"/>
      <c r="CK602" s="95"/>
      <c r="CL602" s="95"/>
      <c r="CM602" s="95"/>
      <c r="CN602" s="95"/>
      <c r="CO602" s="95"/>
      <c r="CP602" s="95"/>
      <c r="CQ602" s="95"/>
      <c r="EX602" s="88"/>
      <c r="EY602" s="88"/>
      <c r="FA602" s="88"/>
    </row>
    <row r="603" spans="2:157" x14ac:dyDescent="0.15">
      <c r="E603" s="1" t="s">
        <v>152</v>
      </c>
      <c r="F603" s="88">
        <v>2</v>
      </c>
      <c r="H603" s="88">
        <v>1</v>
      </c>
      <c r="O603" s="31"/>
      <c r="Q603" s="31">
        <v>2.619999885559082</v>
      </c>
      <c r="R603" s="40">
        <v>-5.9699997901916504</v>
      </c>
      <c r="S603" s="31"/>
      <c r="T603" s="40"/>
      <c r="U603" s="31"/>
      <c r="V603" s="40"/>
      <c r="W603" s="31"/>
      <c r="X603" s="40"/>
      <c r="Y603" s="31"/>
      <c r="Z603" s="40"/>
      <c r="AA603" s="59">
        <v>2.9300000667572021</v>
      </c>
      <c r="AB603" s="60">
        <v>-11.989999771118164</v>
      </c>
      <c r="AC603" s="59">
        <v>-0.87999999523162842</v>
      </c>
      <c r="AD603" s="60">
        <v>11.260000228881836</v>
      </c>
      <c r="AE603" s="19" t="s">
        <v>107</v>
      </c>
      <c r="AF603" s="114"/>
      <c r="AG603" s="117"/>
      <c r="AH603" s="118"/>
      <c r="AI603" s="118"/>
      <c r="AJ603" s="118"/>
      <c r="AK603" s="113"/>
      <c r="AL603" s="118"/>
      <c r="AM603" s="118"/>
      <c r="AN603" s="117"/>
      <c r="AO603" s="118"/>
      <c r="AT603" s="118"/>
      <c r="AU603" s="118"/>
      <c r="AV603" s="118"/>
      <c r="AW603" s="118"/>
      <c r="AX603" s="118"/>
      <c r="AY603" s="117"/>
      <c r="AZ603" s="118"/>
      <c r="BI603" s="117"/>
      <c r="BJ603" s="118"/>
      <c r="BK603" s="118"/>
      <c r="BL603" s="118"/>
      <c r="BM603" s="118"/>
      <c r="BN603" s="118"/>
      <c r="BO603" s="118"/>
      <c r="BP603" s="119"/>
      <c r="BX603" s="117"/>
    </row>
    <row r="604" spans="2:157" x14ac:dyDescent="0.15">
      <c r="E604" s="1" t="s">
        <v>152</v>
      </c>
      <c r="F604" s="88">
        <v>3</v>
      </c>
      <c r="I604" s="88">
        <v>1</v>
      </c>
      <c r="O604" s="31"/>
      <c r="Q604" s="31">
        <v>1.940000057220459</v>
      </c>
      <c r="R604" s="40">
        <v>10.340000152587891</v>
      </c>
      <c r="S604" s="31"/>
      <c r="T604" s="40"/>
      <c r="U604" s="31"/>
      <c r="V604" s="40"/>
      <c r="W604" s="31"/>
      <c r="X604" s="40"/>
      <c r="Y604" s="31"/>
      <c r="Z604" s="40"/>
      <c r="AA604" s="59">
        <v>0.82999998331069946</v>
      </c>
      <c r="AB604" s="60">
        <v>12.819999694824219</v>
      </c>
      <c r="AC604" s="59">
        <v>-0.15000000596046448</v>
      </c>
      <c r="AD604" s="60">
        <v>-13.020000457763672</v>
      </c>
      <c r="AE604" s="19" t="s">
        <v>81</v>
      </c>
      <c r="AF604" s="114"/>
      <c r="AG604" s="117"/>
      <c r="AH604" s="118"/>
      <c r="AI604" s="118"/>
      <c r="AJ604" s="118"/>
      <c r="AK604" s="113"/>
      <c r="AL604" s="118"/>
      <c r="AM604" s="118"/>
      <c r="AN604" s="117"/>
      <c r="AO604" s="118"/>
      <c r="AT604" s="118"/>
      <c r="AU604" s="118"/>
      <c r="AV604" s="118"/>
      <c r="AW604" s="118"/>
      <c r="AX604" s="118"/>
      <c r="AY604" s="117"/>
      <c r="AZ604" s="118"/>
      <c r="BI604" s="117"/>
      <c r="BJ604" s="118"/>
      <c r="BK604" s="118"/>
      <c r="BL604" s="118"/>
      <c r="BM604" s="118"/>
      <c r="BN604" s="118"/>
      <c r="BO604" s="118"/>
      <c r="BP604" s="119"/>
      <c r="BX604" s="117"/>
    </row>
    <row r="605" spans="2:157" x14ac:dyDescent="0.15">
      <c r="E605" s="1" t="s">
        <v>152</v>
      </c>
      <c r="F605" s="86">
        <v>4</v>
      </c>
      <c r="I605" s="88">
        <v>1</v>
      </c>
      <c r="O605" s="31"/>
      <c r="Q605" s="31">
        <v>-2.1400001049041748</v>
      </c>
      <c r="R605" s="40">
        <v>-6.8000001907348633</v>
      </c>
      <c r="S605" s="31"/>
      <c r="T605" s="40"/>
      <c r="U605" s="31"/>
      <c r="V605" s="40"/>
      <c r="W605" s="31"/>
      <c r="X605" s="40"/>
      <c r="Y605" s="31"/>
      <c r="Z605" s="40"/>
      <c r="AA605" s="59">
        <v>-3.119999885559082</v>
      </c>
      <c r="AB605" s="60">
        <v>-13.159999847412109</v>
      </c>
      <c r="AC605" s="59">
        <v>0.93000000715255737</v>
      </c>
      <c r="AD605" s="60">
        <v>13.210000038146973</v>
      </c>
      <c r="AE605" s="19" t="s">
        <v>95</v>
      </c>
      <c r="AF605" s="114"/>
      <c r="AG605" s="117"/>
      <c r="AH605" s="118"/>
      <c r="AI605" s="118"/>
      <c r="AJ605" s="118"/>
      <c r="AK605" s="113"/>
      <c r="AL605" s="118"/>
      <c r="AM605" s="118"/>
      <c r="AN605" s="117"/>
      <c r="AO605" s="118"/>
      <c r="AT605" s="118"/>
      <c r="AU605" s="118"/>
      <c r="AV605" s="118"/>
      <c r="AW605" s="118"/>
      <c r="AX605" s="118"/>
      <c r="AY605" s="117"/>
      <c r="AZ605" s="118"/>
      <c r="BI605" s="117"/>
      <c r="BJ605" s="118"/>
      <c r="BK605" s="118"/>
      <c r="BL605" s="118"/>
      <c r="BM605" s="118"/>
      <c r="BN605" s="118"/>
      <c r="BO605" s="118"/>
      <c r="BP605" s="119"/>
      <c r="BX605" s="117"/>
    </row>
    <row r="606" spans="2:157" x14ac:dyDescent="0.15">
      <c r="E606" s="1" t="s">
        <v>152</v>
      </c>
      <c r="F606" s="86">
        <v>5</v>
      </c>
      <c r="I606" s="88">
        <v>1</v>
      </c>
      <c r="O606" s="31"/>
      <c r="Q606" s="31">
        <v>0.73000001907348633</v>
      </c>
      <c r="R606" s="40">
        <v>6.1599998474121094</v>
      </c>
      <c r="S606" s="31"/>
      <c r="T606" s="40"/>
      <c r="U606" s="31"/>
      <c r="V606" s="40"/>
      <c r="W606" s="31"/>
      <c r="X606" s="40"/>
      <c r="Y606" s="31"/>
      <c r="Z606" s="40"/>
      <c r="AA606" s="59">
        <v>1.3200000524520874</v>
      </c>
      <c r="AB606" s="60">
        <v>12.579999923706055</v>
      </c>
      <c r="AC606" s="59">
        <v>-1.7100000381469727</v>
      </c>
      <c r="AD606" s="60">
        <v>-13.310000419616699</v>
      </c>
      <c r="AE606" s="19" t="s">
        <v>82</v>
      </c>
      <c r="AF606" s="114"/>
      <c r="AG606" s="117"/>
      <c r="AH606" s="118"/>
      <c r="AI606" s="118"/>
      <c r="AJ606" s="118"/>
      <c r="AK606" s="113"/>
      <c r="AL606" s="118"/>
      <c r="AM606" s="118"/>
      <c r="AN606" s="117"/>
      <c r="AO606" s="118"/>
      <c r="AT606" s="118"/>
      <c r="AU606" s="118"/>
      <c r="AV606" s="118"/>
      <c r="AW606" s="118"/>
      <c r="AX606" s="118"/>
      <c r="AY606" s="117"/>
      <c r="AZ606" s="118"/>
      <c r="BI606" s="117"/>
      <c r="BJ606" s="118"/>
      <c r="BK606" s="118"/>
      <c r="BL606" s="118"/>
      <c r="BM606" s="118"/>
      <c r="BN606" s="118"/>
      <c r="BO606" s="118"/>
      <c r="BP606" s="119"/>
      <c r="BX606" s="117"/>
    </row>
    <row r="607" spans="2:157" x14ac:dyDescent="0.15">
      <c r="E607" s="1" t="s">
        <v>152</v>
      </c>
      <c r="F607" s="86">
        <v>6</v>
      </c>
      <c r="I607" s="88">
        <v>1</v>
      </c>
      <c r="O607" s="31"/>
      <c r="Q607" s="31">
        <v>2.4800000190734863</v>
      </c>
      <c r="R607" s="40">
        <v>-7.3299999237060547</v>
      </c>
      <c r="S607" s="31"/>
      <c r="T607" s="40"/>
      <c r="U607" s="31"/>
      <c r="V607" s="40"/>
      <c r="W607" s="31"/>
      <c r="X607" s="40"/>
      <c r="Y607" s="31"/>
      <c r="Z607" s="40"/>
      <c r="AA607" s="59">
        <v>1.3700000047683716</v>
      </c>
      <c r="AB607" s="60">
        <v>-12.340000152587891</v>
      </c>
      <c r="AC607" s="59">
        <v>0.15000000596046448</v>
      </c>
      <c r="AD607" s="60">
        <v>12.770000457763672</v>
      </c>
      <c r="AE607" s="19" t="s">
        <v>83</v>
      </c>
      <c r="AF607" s="114"/>
      <c r="AG607" s="117"/>
      <c r="AH607" s="118"/>
      <c r="AI607" s="118"/>
      <c r="AJ607" s="118"/>
      <c r="AK607" s="113"/>
      <c r="AL607" s="118"/>
      <c r="AM607" s="118"/>
      <c r="AN607" s="117"/>
      <c r="AO607" s="118"/>
      <c r="AT607" s="118"/>
      <c r="AU607" s="118"/>
      <c r="AV607" s="118"/>
      <c r="AW607" s="118"/>
      <c r="AX607" s="118"/>
      <c r="AY607" s="117"/>
      <c r="AZ607" s="118"/>
      <c r="BI607" s="117"/>
      <c r="BJ607" s="118"/>
      <c r="BK607" s="118"/>
      <c r="BL607" s="118"/>
      <c r="BM607" s="118"/>
      <c r="BN607" s="118"/>
      <c r="BO607" s="118"/>
      <c r="BP607" s="119"/>
      <c r="BX607" s="117"/>
    </row>
    <row r="608" spans="2:157" x14ac:dyDescent="0.15">
      <c r="E608" s="1" t="s">
        <v>152</v>
      </c>
      <c r="F608" s="86">
        <v>7</v>
      </c>
      <c r="I608" s="88">
        <v>1</v>
      </c>
      <c r="O608" s="31"/>
      <c r="Q608" s="31">
        <v>-1.940000057220459</v>
      </c>
      <c r="R608" s="40">
        <v>7.2800002098083496</v>
      </c>
      <c r="S608" s="31"/>
      <c r="T608" s="40"/>
      <c r="U608" s="31"/>
      <c r="V608" s="40"/>
      <c r="W608" s="31"/>
      <c r="X608" s="40"/>
      <c r="Y608" s="31"/>
      <c r="Z608" s="40"/>
      <c r="AA608" s="59">
        <v>-2.7799999713897705</v>
      </c>
      <c r="AB608" s="60">
        <v>12.189999580383301</v>
      </c>
      <c r="AC608" s="59">
        <v>1.0700000524520874</v>
      </c>
      <c r="AD608" s="60">
        <v>-12.479999542236328</v>
      </c>
      <c r="AE608" s="19" t="s">
        <v>78</v>
      </c>
      <c r="AF608" s="114"/>
      <c r="AG608" s="117"/>
      <c r="AH608" s="118"/>
      <c r="AI608" s="118"/>
      <c r="AJ608" s="118"/>
      <c r="AK608" s="113"/>
      <c r="AL608" s="118"/>
      <c r="AM608" s="118"/>
      <c r="AN608" s="117"/>
      <c r="AO608" s="118"/>
      <c r="AT608" s="118"/>
      <c r="AU608" s="118"/>
      <c r="AV608" s="118"/>
      <c r="AW608" s="118"/>
      <c r="AX608" s="118"/>
      <c r="AY608" s="117"/>
      <c r="AZ608" s="118"/>
      <c r="BI608" s="117"/>
      <c r="BJ608" s="118"/>
      <c r="BK608" s="118"/>
      <c r="BL608" s="118"/>
      <c r="BM608" s="118"/>
      <c r="BN608" s="118"/>
      <c r="BO608" s="118"/>
      <c r="BP608" s="119"/>
      <c r="BX608" s="117"/>
    </row>
    <row r="609" spans="2:157" x14ac:dyDescent="0.15">
      <c r="B609" s="26"/>
      <c r="C609" s="22"/>
      <c r="D609" s="12"/>
      <c r="E609" s="1" t="s">
        <v>152</v>
      </c>
      <c r="F609" s="86">
        <v>9</v>
      </c>
      <c r="I609" s="88">
        <v>1</v>
      </c>
      <c r="J609" s="88">
        <v>1</v>
      </c>
      <c r="O609" s="31"/>
      <c r="Q609" s="31">
        <v>1.6000000238418579</v>
      </c>
      <c r="R609" s="40">
        <v>-6.2100000381469727</v>
      </c>
      <c r="S609" s="31"/>
      <c r="T609" s="40"/>
      <c r="U609" s="31"/>
      <c r="V609" s="40"/>
      <c r="W609" s="31"/>
      <c r="X609" s="40" t="s">
        <v>103</v>
      </c>
      <c r="Y609" s="31">
        <v>1</v>
      </c>
      <c r="Z609" s="40"/>
      <c r="AA609" s="59">
        <v>3.119999885559082</v>
      </c>
      <c r="AB609" s="60">
        <v>-12.239999771118164</v>
      </c>
      <c r="AC609" s="59">
        <v>-1.6100000143051147</v>
      </c>
      <c r="AD609" s="60">
        <v>12.819999694824219</v>
      </c>
      <c r="AE609" s="19" t="s">
        <v>88</v>
      </c>
      <c r="AF609" s="114">
        <v>1</v>
      </c>
      <c r="AG609" s="117"/>
      <c r="AH609" s="118"/>
      <c r="AI609" s="118"/>
      <c r="AJ609" s="118"/>
      <c r="AK609" s="113"/>
      <c r="AL609" s="118"/>
      <c r="AM609" s="118"/>
      <c r="AN609" s="117"/>
      <c r="AO609" s="118"/>
      <c r="AT609" s="118"/>
      <c r="AU609" s="118"/>
      <c r="AV609" s="118"/>
      <c r="AW609" s="118"/>
      <c r="AX609" s="118"/>
      <c r="AY609" s="117"/>
      <c r="AZ609" s="118"/>
      <c r="BI609" s="117"/>
      <c r="BJ609" s="118"/>
      <c r="BK609" s="118"/>
      <c r="BL609" s="118"/>
      <c r="BM609" s="118"/>
      <c r="BN609" s="118"/>
      <c r="BO609" s="118"/>
      <c r="BP609" s="119"/>
      <c r="BX609" s="117"/>
    </row>
    <row r="610" spans="2:157" x14ac:dyDescent="0.15">
      <c r="B610" s="26"/>
      <c r="C610" s="22"/>
      <c r="D610" s="12"/>
      <c r="E610" s="1" t="s">
        <v>152</v>
      </c>
      <c r="O610" s="31"/>
      <c r="Q610" s="31"/>
      <c r="R610" s="40"/>
      <c r="S610" s="31"/>
      <c r="T610" s="40"/>
      <c r="U610" s="31">
        <v>0.87000000476837158</v>
      </c>
      <c r="V610" s="40">
        <v>12.329999923706055</v>
      </c>
      <c r="W610" s="31"/>
      <c r="X610" s="40"/>
      <c r="Y610" s="31"/>
      <c r="Z610" s="40"/>
      <c r="AA610" s="59"/>
      <c r="AB610" s="60"/>
      <c r="AC610" s="59"/>
      <c r="AD610" s="60"/>
      <c r="AE610" s="19"/>
      <c r="AF610" s="114"/>
      <c r="AG610" s="117"/>
      <c r="AH610" s="118"/>
      <c r="AI610" s="118"/>
      <c r="AJ610" s="118"/>
      <c r="AK610" s="113"/>
      <c r="AL610" s="118"/>
      <c r="AM610" s="118"/>
      <c r="AN610" s="117"/>
      <c r="AO610" s="118"/>
      <c r="AT610" s="118"/>
      <c r="AU610" s="118"/>
      <c r="AV610" s="118"/>
      <c r="AW610" s="118"/>
      <c r="AX610" s="118"/>
      <c r="AY610" s="117"/>
      <c r="AZ610" s="118"/>
      <c r="BI610" s="117"/>
      <c r="BJ610" s="118"/>
      <c r="BK610" s="118"/>
      <c r="BL610" s="118"/>
      <c r="BM610" s="118"/>
      <c r="BN610" s="118"/>
      <c r="BO610" s="118"/>
      <c r="BP610" s="119"/>
      <c r="BX610" s="117"/>
    </row>
    <row r="611" spans="2:157" s="89" customFormat="1" x14ac:dyDescent="0.15">
      <c r="B611" s="30"/>
      <c r="C611" s="16"/>
      <c r="D611" s="13" t="s">
        <v>28</v>
      </c>
      <c r="E611" s="16">
        <v>132</v>
      </c>
      <c r="F611" s="89">
        <v>1</v>
      </c>
      <c r="G611" s="16">
        <v>1</v>
      </c>
      <c r="K611" s="16">
        <v>1</v>
      </c>
      <c r="M611" s="16"/>
      <c r="N611" s="89">
        <v>1</v>
      </c>
      <c r="O611" s="33"/>
      <c r="P611" s="16">
        <v>94</v>
      </c>
      <c r="Q611" s="33"/>
      <c r="R611" s="34"/>
      <c r="S611" s="33"/>
      <c r="T611" s="34"/>
      <c r="U611" s="32"/>
      <c r="V611" s="90"/>
      <c r="W611" s="33"/>
      <c r="X611" s="34"/>
      <c r="Y611" s="33"/>
      <c r="Z611" s="34"/>
      <c r="AA611" s="57">
        <v>0.98000001907348633</v>
      </c>
      <c r="AB611" s="58">
        <v>12.039999961853027</v>
      </c>
      <c r="AC611" s="57">
        <v>-3.559999942779541</v>
      </c>
      <c r="AD611" s="58">
        <v>-11.600000381469727</v>
      </c>
      <c r="AE611" s="20" t="s">
        <v>87</v>
      </c>
      <c r="AF611" s="114"/>
      <c r="AG611" s="117"/>
      <c r="AH611" s="118"/>
      <c r="AI611" s="118"/>
      <c r="AJ611" s="118"/>
      <c r="AK611" s="113"/>
      <c r="AL611" s="118"/>
      <c r="AM611" s="118"/>
      <c r="AN611" s="117"/>
      <c r="AO611" s="118"/>
      <c r="AP611" s="99"/>
      <c r="AQ611" s="99"/>
      <c r="AR611" s="99"/>
      <c r="AS611" s="99"/>
      <c r="AT611" s="118"/>
      <c r="AU611" s="118"/>
      <c r="AV611" s="118"/>
      <c r="AW611" s="118"/>
      <c r="AX611" s="118"/>
      <c r="AY611" s="117"/>
      <c r="AZ611" s="118"/>
      <c r="BA611" s="99"/>
      <c r="BB611" s="99"/>
      <c r="BC611" s="99"/>
      <c r="BD611" s="99"/>
      <c r="BE611" s="84"/>
      <c r="BF611" s="84"/>
      <c r="BI611" s="117"/>
      <c r="BJ611" s="118"/>
      <c r="BK611" s="118"/>
      <c r="BL611" s="118"/>
      <c r="BM611" s="118"/>
      <c r="BN611" s="118"/>
      <c r="BO611" s="118"/>
      <c r="BP611" s="122"/>
      <c r="BX611" s="120"/>
      <c r="CE611" s="95"/>
      <c r="CF611" s="95"/>
      <c r="CG611" s="95"/>
      <c r="CH611" s="95"/>
      <c r="CI611" s="95"/>
      <c r="CJ611" s="95"/>
      <c r="CK611" s="95"/>
      <c r="CL611" s="95"/>
      <c r="CM611" s="95"/>
      <c r="CN611" s="95"/>
      <c r="CO611" s="95"/>
      <c r="CP611" s="95"/>
      <c r="CQ611" s="95"/>
      <c r="EX611" s="88"/>
      <c r="EY611" s="88"/>
      <c r="FA611" s="88"/>
    </row>
    <row r="612" spans="2:157" x14ac:dyDescent="0.15">
      <c r="E612" s="1" t="s">
        <v>152</v>
      </c>
      <c r="F612" s="88">
        <v>2</v>
      </c>
      <c r="H612" s="88">
        <v>1</v>
      </c>
      <c r="O612" s="31"/>
      <c r="Q612" s="31">
        <v>-1.5</v>
      </c>
      <c r="R612" s="40">
        <v>-5.5100002288818359</v>
      </c>
      <c r="S612" s="31"/>
      <c r="T612" s="40"/>
      <c r="U612" s="31"/>
      <c r="V612" s="40"/>
      <c r="W612" s="31"/>
      <c r="X612" s="40"/>
      <c r="Y612" s="31"/>
      <c r="Z612" s="40"/>
      <c r="AA612" s="59">
        <v>-3.1700000762939453</v>
      </c>
      <c r="AB612" s="60">
        <v>-11.600000381469727</v>
      </c>
      <c r="AC612" s="59">
        <v>0.10000000149011612</v>
      </c>
      <c r="AD612" s="60">
        <v>12.039999961853027</v>
      </c>
      <c r="AE612" s="19" t="s">
        <v>78</v>
      </c>
      <c r="AF612" s="114"/>
      <c r="AG612" s="117"/>
      <c r="AH612" s="118"/>
      <c r="AI612" s="118"/>
      <c r="AJ612" s="118"/>
      <c r="AK612" s="113"/>
      <c r="AL612" s="118"/>
      <c r="AM612" s="118"/>
      <c r="AN612" s="117"/>
      <c r="AO612" s="118"/>
      <c r="AT612" s="118"/>
      <c r="AU612" s="118"/>
      <c r="AV612" s="118"/>
      <c r="AW612" s="118"/>
      <c r="AX612" s="118"/>
      <c r="AY612" s="117"/>
      <c r="AZ612" s="118"/>
      <c r="BI612" s="117"/>
      <c r="BJ612" s="118"/>
      <c r="BK612" s="118"/>
      <c r="BL612" s="118"/>
      <c r="BM612" s="118"/>
      <c r="BN612" s="118"/>
      <c r="BO612" s="118"/>
      <c r="BP612" s="119"/>
      <c r="BX612" s="117"/>
    </row>
    <row r="613" spans="2:157" x14ac:dyDescent="0.15">
      <c r="E613" s="1" t="s">
        <v>152</v>
      </c>
      <c r="F613" s="88">
        <v>3</v>
      </c>
      <c r="I613" s="88">
        <v>1</v>
      </c>
      <c r="Q613" s="31">
        <v>2.7999999523162842</v>
      </c>
      <c r="R613" s="40">
        <v>2.2200000286102295</v>
      </c>
      <c r="S613" s="31"/>
      <c r="T613" s="40"/>
      <c r="U613" s="31"/>
      <c r="V613" s="40"/>
      <c r="W613" s="31"/>
      <c r="X613" s="40"/>
      <c r="Y613" s="31"/>
      <c r="Z613" s="40"/>
      <c r="AA613" s="59">
        <v>4.9200000762939453</v>
      </c>
      <c r="AB613" s="60">
        <v>9.4600000381469727</v>
      </c>
      <c r="AC613" s="59">
        <v>-0.5899999737739563</v>
      </c>
      <c r="AD613" s="60">
        <v>-12.039999961853027</v>
      </c>
      <c r="AE613" s="19" t="s">
        <v>81</v>
      </c>
      <c r="AF613" s="114"/>
      <c r="AG613" s="117"/>
      <c r="AH613" s="118"/>
      <c r="AI613" s="118"/>
      <c r="AJ613" s="118"/>
      <c r="AK613" s="113"/>
      <c r="AL613" s="118"/>
      <c r="AM613" s="118"/>
      <c r="AN613" s="117"/>
      <c r="AO613" s="118"/>
      <c r="AT613" s="118"/>
      <c r="AU613" s="118"/>
      <c r="AV613" s="118"/>
      <c r="AW613" s="118"/>
      <c r="AX613" s="118"/>
      <c r="AY613" s="117"/>
      <c r="AZ613" s="118"/>
      <c r="BI613" s="117"/>
      <c r="BJ613" s="118"/>
      <c r="BK613" s="118"/>
      <c r="BL613" s="118"/>
      <c r="BM613" s="118"/>
      <c r="BN613" s="118"/>
      <c r="BO613" s="118"/>
      <c r="BP613" s="119"/>
      <c r="BX613" s="117"/>
    </row>
    <row r="614" spans="2:157" x14ac:dyDescent="0.15">
      <c r="E614" s="1" t="s">
        <v>152</v>
      </c>
      <c r="F614" s="86">
        <v>4</v>
      </c>
      <c r="I614" s="88">
        <v>1</v>
      </c>
      <c r="Q614" s="31">
        <v>-2.3199999332427979</v>
      </c>
      <c r="R614" s="40">
        <v>-6.6700000762939453</v>
      </c>
      <c r="S614" s="31"/>
      <c r="T614" s="40"/>
      <c r="U614" s="31"/>
      <c r="V614" s="40"/>
      <c r="W614" s="31"/>
      <c r="X614" s="40"/>
      <c r="Y614" s="31"/>
      <c r="Z614" s="40"/>
      <c r="AA614" s="59">
        <v>-4.190000057220459</v>
      </c>
      <c r="AB614" s="60">
        <v>-12.140000343322754</v>
      </c>
      <c r="AC614" s="59">
        <v>3.6600000858306885</v>
      </c>
      <c r="AD614" s="60">
        <v>10.630000114440918</v>
      </c>
      <c r="AE614" s="19" t="s">
        <v>115</v>
      </c>
      <c r="AF614" s="114"/>
      <c r="AG614" s="117"/>
      <c r="AH614" s="118"/>
      <c r="AI614" s="118"/>
      <c r="AJ614" s="118"/>
      <c r="AK614" s="113"/>
      <c r="AL614" s="118"/>
      <c r="AM614" s="118"/>
      <c r="AN614" s="117"/>
      <c r="AO614" s="118"/>
      <c r="AT614" s="118"/>
      <c r="AU614" s="118"/>
      <c r="AV614" s="118"/>
      <c r="AW614" s="118"/>
      <c r="AX614" s="118"/>
      <c r="AY614" s="117"/>
      <c r="AZ614" s="118"/>
      <c r="BI614" s="117"/>
      <c r="BJ614" s="118"/>
      <c r="BK614" s="118"/>
      <c r="BL614" s="118"/>
      <c r="BM614" s="118"/>
      <c r="BN614" s="118"/>
      <c r="BO614" s="118"/>
      <c r="BP614" s="119"/>
      <c r="BX614" s="117"/>
    </row>
    <row r="615" spans="2:157" x14ac:dyDescent="0.15">
      <c r="E615" s="1" t="s">
        <v>152</v>
      </c>
      <c r="F615" s="86">
        <v>5</v>
      </c>
      <c r="I615" s="88">
        <v>1</v>
      </c>
      <c r="O615" s="31"/>
      <c r="Q615" s="31">
        <v>-2.0799999237060547</v>
      </c>
      <c r="R615" s="40">
        <v>7.5900001525878906</v>
      </c>
      <c r="S615" s="31"/>
      <c r="T615" s="40"/>
      <c r="U615" s="31"/>
      <c r="V615" s="40"/>
      <c r="W615" s="31"/>
      <c r="X615" s="40"/>
      <c r="Y615" s="31"/>
      <c r="Z615" s="40"/>
      <c r="AA615" s="59">
        <v>-0.93000000715255737</v>
      </c>
      <c r="AB615" s="60">
        <v>11.699999809265137</v>
      </c>
      <c r="AC615" s="59">
        <v>-0.20000000298023224</v>
      </c>
      <c r="AD615" s="60">
        <v>-12.579999923706055</v>
      </c>
      <c r="AE615" s="19" t="s">
        <v>78</v>
      </c>
      <c r="AF615" s="114"/>
      <c r="AG615" s="117"/>
      <c r="AH615" s="118"/>
      <c r="AI615" s="118"/>
      <c r="AJ615" s="118"/>
      <c r="AK615" s="113"/>
      <c r="AL615" s="118"/>
      <c r="AM615" s="118"/>
      <c r="AN615" s="117"/>
      <c r="AO615" s="118"/>
      <c r="AT615" s="118"/>
      <c r="AU615" s="118"/>
      <c r="AV615" s="118"/>
      <c r="AW615" s="118"/>
      <c r="AX615" s="118"/>
      <c r="AY615" s="117"/>
      <c r="AZ615" s="118"/>
      <c r="BI615" s="117"/>
      <c r="BJ615" s="118"/>
      <c r="BK615" s="118"/>
      <c r="BL615" s="118"/>
      <c r="BM615" s="118"/>
      <c r="BN615" s="118"/>
      <c r="BO615" s="118"/>
      <c r="BP615" s="119"/>
      <c r="BX615" s="117"/>
    </row>
    <row r="616" spans="2:157" x14ac:dyDescent="0.15">
      <c r="E616" s="1" t="s">
        <v>152</v>
      </c>
      <c r="F616" s="86">
        <v>6</v>
      </c>
      <c r="I616" s="88">
        <v>1</v>
      </c>
      <c r="O616" s="31"/>
      <c r="Q616" s="31">
        <v>2.3199999332427979</v>
      </c>
      <c r="R616" s="40">
        <v>-6.809999942779541</v>
      </c>
      <c r="S616" s="31"/>
      <c r="T616" s="40"/>
      <c r="U616" s="31"/>
      <c r="V616" s="40"/>
      <c r="W616" s="31"/>
      <c r="X616" s="40"/>
      <c r="Y616" s="31"/>
      <c r="Z616" s="40"/>
      <c r="AA616" s="59">
        <v>2.880000114440918</v>
      </c>
      <c r="AB616" s="60">
        <v>-12.920000076293945</v>
      </c>
      <c r="AC616" s="59">
        <v>-1.5099999904632568</v>
      </c>
      <c r="AD616" s="60">
        <v>11.899999618530273</v>
      </c>
      <c r="AE616" s="19" t="s">
        <v>83</v>
      </c>
      <c r="AF616" s="114"/>
      <c r="AG616" s="117"/>
      <c r="AH616" s="118"/>
      <c r="AI616" s="118"/>
      <c r="AJ616" s="118"/>
      <c r="AK616" s="113"/>
      <c r="AL616" s="118"/>
      <c r="AM616" s="118"/>
      <c r="AN616" s="117"/>
      <c r="AO616" s="118"/>
      <c r="AT616" s="118"/>
      <c r="AU616" s="118"/>
      <c r="AV616" s="118"/>
      <c r="AW616" s="118"/>
      <c r="AX616" s="118"/>
      <c r="AY616" s="117"/>
      <c r="AZ616" s="118"/>
      <c r="BI616" s="117"/>
      <c r="BJ616" s="118"/>
      <c r="BK616" s="118"/>
      <c r="BL616" s="118"/>
      <c r="BM616" s="118"/>
      <c r="BN616" s="118"/>
      <c r="BO616" s="118"/>
      <c r="BP616" s="119"/>
      <c r="BX616" s="117"/>
    </row>
    <row r="617" spans="2:157" x14ac:dyDescent="0.15">
      <c r="E617" s="1" t="s">
        <v>152</v>
      </c>
      <c r="F617" s="86">
        <v>7</v>
      </c>
      <c r="I617" s="88">
        <v>1</v>
      </c>
      <c r="O617" s="31"/>
      <c r="Q617" s="31">
        <v>-1.2599999904632568</v>
      </c>
      <c r="R617" s="40">
        <v>10.340000152587891</v>
      </c>
      <c r="S617" s="31"/>
      <c r="T617" s="40"/>
      <c r="U617" s="31"/>
      <c r="V617" s="40"/>
      <c r="W617" s="31"/>
      <c r="X617" s="40"/>
      <c r="Y617" s="31"/>
      <c r="Z617" s="40"/>
      <c r="AA617" s="59">
        <v>-3.6099998950958252</v>
      </c>
      <c r="AB617" s="60">
        <v>12.869999885559082</v>
      </c>
      <c r="AC617" s="59">
        <v>0.43999999761581421</v>
      </c>
      <c r="AD617" s="60">
        <v>-13.310000419616699</v>
      </c>
      <c r="AE617" s="19" t="s">
        <v>96</v>
      </c>
      <c r="AF617" s="114"/>
      <c r="AG617" s="117"/>
      <c r="AH617" s="118"/>
      <c r="AI617" s="118"/>
      <c r="AJ617" s="118"/>
      <c r="AK617" s="113"/>
      <c r="AL617" s="118"/>
      <c r="AM617" s="118"/>
      <c r="AN617" s="117"/>
      <c r="AO617" s="118"/>
      <c r="AT617" s="118"/>
      <c r="AU617" s="118"/>
      <c r="AV617" s="118"/>
      <c r="AW617" s="118"/>
      <c r="AX617" s="118"/>
      <c r="AY617" s="117"/>
      <c r="AZ617" s="118"/>
      <c r="BI617" s="117"/>
      <c r="BJ617" s="118"/>
      <c r="BK617" s="118"/>
      <c r="BL617" s="118"/>
      <c r="BM617" s="118"/>
      <c r="BN617" s="118"/>
      <c r="BO617" s="118"/>
      <c r="BP617" s="119"/>
      <c r="BX617" s="117"/>
    </row>
    <row r="618" spans="2:157" x14ac:dyDescent="0.15">
      <c r="E618" s="1" t="s">
        <v>152</v>
      </c>
      <c r="F618" s="88">
        <v>8</v>
      </c>
      <c r="I618" s="88">
        <v>1</v>
      </c>
      <c r="O618" s="31"/>
      <c r="Q618" s="31">
        <v>1.7899999618530273</v>
      </c>
      <c r="R618" s="40">
        <v>-6.0900001525878906</v>
      </c>
      <c r="S618" s="31"/>
      <c r="T618" s="40"/>
      <c r="U618" s="31"/>
      <c r="V618" s="40"/>
      <c r="W618" s="31"/>
      <c r="X618" s="40"/>
      <c r="Y618" s="31"/>
      <c r="Z618" s="40"/>
      <c r="AA618" s="59">
        <v>3.0199999809265137</v>
      </c>
      <c r="AB618" s="60">
        <v>-13.159999847412109</v>
      </c>
      <c r="AC618" s="59">
        <v>-2.0999999046325684</v>
      </c>
      <c r="AD618" s="60">
        <v>12.090000152587891</v>
      </c>
      <c r="AE618" s="19" t="s">
        <v>78</v>
      </c>
      <c r="AF618" s="114"/>
      <c r="AG618" s="117"/>
      <c r="AH618" s="118"/>
      <c r="AI618" s="118"/>
      <c r="AJ618" s="118"/>
      <c r="AK618" s="113"/>
      <c r="AL618" s="118"/>
      <c r="AM618" s="118"/>
      <c r="AN618" s="117"/>
      <c r="AO618" s="118"/>
      <c r="AT618" s="118"/>
      <c r="AU618" s="118"/>
      <c r="AV618" s="118"/>
      <c r="AW618" s="118"/>
      <c r="AX618" s="118"/>
      <c r="AY618" s="117"/>
      <c r="AZ618" s="118"/>
      <c r="BI618" s="117"/>
      <c r="BJ618" s="118"/>
      <c r="BK618" s="118"/>
      <c r="BL618" s="118"/>
      <c r="BM618" s="118"/>
      <c r="BN618" s="118"/>
      <c r="BO618" s="118"/>
      <c r="BP618" s="119"/>
      <c r="BX618" s="117"/>
    </row>
    <row r="619" spans="2:157" x14ac:dyDescent="0.15">
      <c r="E619" s="1" t="s">
        <v>152</v>
      </c>
      <c r="F619" s="88">
        <v>9</v>
      </c>
      <c r="I619" s="88">
        <v>1</v>
      </c>
      <c r="O619" s="31"/>
      <c r="Q619" s="31">
        <v>-0.87000000476837158</v>
      </c>
      <c r="R619" s="40">
        <v>9.1800003051757813</v>
      </c>
      <c r="S619" s="31"/>
      <c r="T619" s="40"/>
      <c r="U619" s="31"/>
      <c r="V619" s="40"/>
      <c r="W619" s="31"/>
      <c r="X619" s="40"/>
      <c r="Y619" s="31"/>
      <c r="Z619" s="40"/>
      <c r="AA619" s="59">
        <v>-1.3200000524520874</v>
      </c>
      <c r="AB619" s="60">
        <v>12.579999923706055</v>
      </c>
      <c r="AC619" s="59">
        <v>1.4600000381469727</v>
      </c>
      <c r="AD619" s="60">
        <v>-12.920000076293945</v>
      </c>
      <c r="AE619" s="19" t="s">
        <v>88</v>
      </c>
      <c r="AF619" s="114"/>
      <c r="AG619" s="117"/>
      <c r="AH619" s="118"/>
      <c r="AI619" s="118"/>
      <c r="AJ619" s="118"/>
      <c r="AK619" s="113"/>
      <c r="AL619" s="118"/>
      <c r="AM619" s="118"/>
      <c r="AN619" s="117"/>
      <c r="AO619" s="118"/>
      <c r="AT619" s="118"/>
      <c r="AU619" s="118"/>
      <c r="AV619" s="118"/>
      <c r="AW619" s="118"/>
      <c r="AX619" s="118"/>
      <c r="AY619" s="117"/>
      <c r="AZ619" s="118"/>
      <c r="BI619" s="117"/>
      <c r="BJ619" s="118"/>
      <c r="BK619" s="118"/>
      <c r="BL619" s="118"/>
      <c r="BM619" s="118"/>
      <c r="BN619" s="118"/>
      <c r="BO619" s="118"/>
      <c r="BP619" s="119"/>
      <c r="BX619" s="117"/>
    </row>
    <row r="620" spans="2:157" x14ac:dyDescent="0.15">
      <c r="E620" s="1" t="s">
        <v>152</v>
      </c>
      <c r="F620" s="88">
        <v>10</v>
      </c>
      <c r="I620" s="88">
        <v>1</v>
      </c>
      <c r="O620" s="31"/>
      <c r="Q620" s="31">
        <v>-0.34000000357627869</v>
      </c>
      <c r="R620" s="40">
        <v>-6.3299999237060547</v>
      </c>
      <c r="S620" s="31"/>
      <c r="T620" s="40"/>
      <c r="U620" s="31"/>
      <c r="V620" s="40"/>
      <c r="W620" s="31"/>
      <c r="X620" s="40"/>
      <c r="Y620" s="31"/>
      <c r="Z620" s="40"/>
      <c r="AA620" s="59">
        <v>0.82999998331069946</v>
      </c>
      <c r="AB620" s="60">
        <v>-12.239999771118164</v>
      </c>
      <c r="AC620" s="59">
        <v>-0.73000001907348633</v>
      </c>
      <c r="AD620" s="60">
        <v>13.260000228881836</v>
      </c>
      <c r="AE620" s="19" t="s">
        <v>95</v>
      </c>
      <c r="AF620" s="114"/>
      <c r="AG620" s="117"/>
      <c r="AH620" s="118"/>
      <c r="AI620" s="118"/>
      <c r="AJ620" s="118"/>
      <c r="AK620" s="113"/>
      <c r="AL620" s="118"/>
      <c r="AM620" s="118"/>
      <c r="AN620" s="117"/>
      <c r="AO620" s="118"/>
      <c r="AT620" s="118"/>
      <c r="AU620" s="118"/>
      <c r="AV620" s="118"/>
      <c r="AW620" s="118"/>
      <c r="AX620" s="118"/>
      <c r="AY620" s="117"/>
      <c r="AZ620" s="118"/>
      <c r="BI620" s="117"/>
      <c r="BJ620" s="118"/>
      <c r="BK620" s="118"/>
      <c r="BL620" s="118"/>
      <c r="BM620" s="118"/>
      <c r="BN620" s="118"/>
      <c r="BO620" s="118"/>
      <c r="BP620" s="119"/>
      <c r="BX620" s="117"/>
    </row>
    <row r="621" spans="2:157" x14ac:dyDescent="0.15">
      <c r="E621" s="1" t="s">
        <v>152</v>
      </c>
      <c r="F621" s="86">
        <v>11</v>
      </c>
      <c r="I621" s="88">
        <v>1</v>
      </c>
      <c r="O621" s="31"/>
      <c r="Q621" s="31">
        <v>-1.1100000143051147</v>
      </c>
      <c r="R621" s="40">
        <v>7.7300000190734863</v>
      </c>
      <c r="S621" s="31"/>
      <c r="T621" s="40"/>
      <c r="U621" s="31"/>
      <c r="V621" s="40"/>
      <c r="W621" s="31"/>
      <c r="X621" s="40"/>
      <c r="Y621" s="31"/>
      <c r="Z621" s="40"/>
      <c r="AA621" s="59">
        <v>-1.4600000381469727</v>
      </c>
      <c r="AB621" s="60">
        <v>13.069999694824219</v>
      </c>
      <c r="AC621" s="59">
        <v>0.15000000596046448</v>
      </c>
      <c r="AD621" s="60">
        <v>-12.340000152587891</v>
      </c>
      <c r="AE621" s="19" t="s">
        <v>78</v>
      </c>
      <c r="AF621" s="114"/>
      <c r="AG621" s="117"/>
      <c r="AH621" s="118"/>
      <c r="AI621" s="118"/>
      <c r="AJ621" s="118"/>
      <c r="AK621" s="113"/>
      <c r="AL621" s="118"/>
      <c r="AM621" s="118"/>
      <c r="AN621" s="117"/>
      <c r="AO621" s="118"/>
      <c r="AT621" s="118"/>
      <c r="AU621" s="118"/>
      <c r="AV621" s="118"/>
      <c r="AW621" s="118"/>
      <c r="AX621" s="118"/>
      <c r="AY621" s="117"/>
      <c r="AZ621" s="118"/>
      <c r="BI621" s="117"/>
      <c r="BJ621" s="118"/>
      <c r="BK621" s="118"/>
      <c r="BL621" s="118"/>
      <c r="BM621" s="118"/>
      <c r="BN621" s="118"/>
      <c r="BO621" s="118"/>
      <c r="BP621" s="119"/>
      <c r="BX621" s="117"/>
    </row>
    <row r="622" spans="2:157" x14ac:dyDescent="0.15">
      <c r="E622" s="1" t="s">
        <v>152</v>
      </c>
      <c r="F622" s="86">
        <v>12</v>
      </c>
      <c r="I622" s="88">
        <v>1</v>
      </c>
      <c r="O622" s="31"/>
      <c r="Q622" s="31">
        <v>2.2200000286102295</v>
      </c>
      <c r="R622" s="40">
        <v>-10.579999923706055</v>
      </c>
      <c r="S622" s="31"/>
      <c r="T622" s="40"/>
      <c r="U622" s="31"/>
      <c r="V622" s="40"/>
      <c r="W622" s="31"/>
      <c r="X622" s="40"/>
      <c r="Y622" s="31"/>
      <c r="Z622" s="40"/>
      <c r="AA622" s="59">
        <v>1.6100000143051147</v>
      </c>
      <c r="AB622" s="60">
        <v>-12.189999580383301</v>
      </c>
      <c r="AC622" s="59">
        <v>-1.1699999570846558</v>
      </c>
      <c r="AD622" s="60">
        <v>12.729999542236328</v>
      </c>
      <c r="AE622" s="19" t="s">
        <v>84</v>
      </c>
      <c r="AF622" s="114"/>
      <c r="AG622" s="117"/>
      <c r="AH622" s="118"/>
      <c r="AI622" s="118"/>
      <c r="AJ622" s="118"/>
      <c r="AK622" s="113"/>
      <c r="AL622" s="118"/>
      <c r="AM622" s="118"/>
      <c r="AN622" s="117"/>
      <c r="AO622" s="118"/>
      <c r="AT622" s="118"/>
      <c r="AU622" s="118"/>
      <c r="AV622" s="118"/>
      <c r="AW622" s="118"/>
      <c r="AX622" s="118"/>
      <c r="AY622" s="117"/>
      <c r="AZ622" s="118"/>
      <c r="BI622" s="117"/>
      <c r="BJ622" s="118"/>
      <c r="BK622" s="118"/>
      <c r="BL622" s="118"/>
      <c r="BM622" s="118"/>
      <c r="BN622" s="118"/>
      <c r="BO622" s="118"/>
      <c r="BP622" s="119"/>
      <c r="BX622" s="117"/>
    </row>
    <row r="623" spans="2:157" x14ac:dyDescent="0.15">
      <c r="E623" s="1" t="s">
        <v>152</v>
      </c>
      <c r="F623" s="86">
        <v>13</v>
      </c>
      <c r="I623" s="88">
        <v>1</v>
      </c>
      <c r="O623" s="31"/>
      <c r="Q623" s="31">
        <v>2.7100000381469727</v>
      </c>
      <c r="R623" s="40">
        <v>5.75</v>
      </c>
      <c r="S623" s="31"/>
      <c r="T623" s="40"/>
      <c r="U623" s="31"/>
      <c r="V623" s="40"/>
      <c r="W623" s="31"/>
      <c r="X623" s="40"/>
      <c r="Y623" s="31"/>
      <c r="Z623" s="40"/>
      <c r="AA623" s="59">
        <v>2.0999999046325684</v>
      </c>
      <c r="AB623" s="60">
        <v>11.560000419616699</v>
      </c>
      <c r="AC623" s="59">
        <v>-0.43999999761581421</v>
      </c>
      <c r="AD623" s="60">
        <v>-12.819999694824219</v>
      </c>
      <c r="AE623" s="19" t="s">
        <v>81</v>
      </c>
      <c r="AF623" s="114"/>
      <c r="AG623" s="117"/>
      <c r="AH623" s="118"/>
      <c r="AI623" s="118"/>
      <c r="AJ623" s="118"/>
      <c r="AK623" s="113"/>
      <c r="AL623" s="118"/>
      <c r="AM623" s="118"/>
      <c r="AN623" s="117"/>
      <c r="AO623" s="118"/>
      <c r="AT623" s="118"/>
      <c r="AU623" s="118"/>
      <c r="AV623" s="118"/>
      <c r="AW623" s="118"/>
      <c r="AX623" s="118"/>
      <c r="AY623" s="117"/>
      <c r="AZ623" s="118"/>
      <c r="BI623" s="117"/>
      <c r="BJ623" s="118"/>
      <c r="BK623" s="118"/>
      <c r="BL623" s="118"/>
      <c r="BM623" s="118"/>
      <c r="BN623" s="118"/>
      <c r="BO623" s="118"/>
      <c r="BP623" s="119"/>
      <c r="BX623" s="117"/>
    </row>
    <row r="624" spans="2:157" x14ac:dyDescent="0.15">
      <c r="E624" s="1" t="s">
        <v>152</v>
      </c>
      <c r="F624" s="86">
        <v>14</v>
      </c>
      <c r="I624" s="88">
        <v>1</v>
      </c>
      <c r="O624" s="31"/>
      <c r="Q624" s="31">
        <v>-1.5499999523162842</v>
      </c>
      <c r="R624" s="40">
        <v>-6.9600000381469727</v>
      </c>
      <c r="S624" s="31"/>
      <c r="T624" s="40"/>
      <c r="U624" s="31"/>
      <c r="V624" s="40"/>
      <c r="W624" s="31"/>
      <c r="X624" s="40"/>
      <c r="Y624" s="31"/>
      <c r="Z624" s="40"/>
      <c r="AA624" s="59">
        <v>-2.4900000095367432</v>
      </c>
      <c r="AB624" s="60">
        <v>-12.970000267028809</v>
      </c>
      <c r="AC624" s="59">
        <v>0.43999999761581421</v>
      </c>
      <c r="AD624" s="60">
        <v>11.510000228881836</v>
      </c>
      <c r="AE624" s="19" t="s">
        <v>81</v>
      </c>
      <c r="AF624" s="114"/>
      <c r="AG624" s="117"/>
      <c r="AH624" s="118"/>
      <c r="AI624" s="118"/>
      <c r="AJ624" s="118"/>
      <c r="AK624" s="113"/>
      <c r="AL624" s="118"/>
      <c r="AM624" s="118"/>
      <c r="AN624" s="117"/>
      <c r="AO624" s="118"/>
      <c r="AT624" s="118"/>
      <c r="AU624" s="118"/>
      <c r="AV624" s="118"/>
      <c r="AW624" s="118"/>
      <c r="AX624" s="118"/>
      <c r="AY624" s="117"/>
      <c r="AZ624" s="118"/>
      <c r="BI624" s="117"/>
      <c r="BJ624" s="118"/>
      <c r="BK624" s="118"/>
      <c r="BL624" s="118"/>
      <c r="BM624" s="118"/>
      <c r="BN624" s="118"/>
      <c r="BO624" s="118"/>
      <c r="BP624" s="119"/>
      <c r="BX624" s="117"/>
    </row>
    <row r="625" spans="2:157" x14ac:dyDescent="0.15">
      <c r="E625" s="1" t="s">
        <v>152</v>
      </c>
      <c r="F625" s="88">
        <v>15</v>
      </c>
      <c r="I625" s="88">
        <v>1</v>
      </c>
      <c r="O625" s="31"/>
      <c r="Q625" s="31">
        <v>1.9800000190734863</v>
      </c>
      <c r="R625" s="40">
        <v>4.4499998092651367</v>
      </c>
      <c r="S625" s="31"/>
      <c r="T625" s="40"/>
      <c r="U625" s="31"/>
      <c r="V625" s="40"/>
      <c r="W625" s="31"/>
      <c r="X625" s="40"/>
      <c r="Y625" s="31"/>
      <c r="Z625" s="40"/>
      <c r="AA625" s="59">
        <v>4.0500001907348633</v>
      </c>
      <c r="AB625" s="60">
        <v>10.680000305175781</v>
      </c>
      <c r="AC625" s="59">
        <v>-1.2699999809265137</v>
      </c>
      <c r="AD625" s="60">
        <v>-13.069999694824219</v>
      </c>
      <c r="AE625" s="19" t="s">
        <v>81</v>
      </c>
      <c r="AF625" s="114"/>
      <c r="AG625" s="117"/>
      <c r="AH625" s="118"/>
      <c r="AI625" s="118"/>
      <c r="AJ625" s="118"/>
      <c r="AK625" s="113"/>
      <c r="AL625" s="118"/>
      <c r="AM625" s="118"/>
      <c r="AN625" s="117"/>
      <c r="AO625" s="118"/>
      <c r="AT625" s="118"/>
      <c r="AU625" s="118"/>
      <c r="AV625" s="118"/>
      <c r="AW625" s="118"/>
      <c r="AX625" s="118"/>
      <c r="AY625" s="117"/>
      <c r="AZ625" s="118"/>
      <c r="BI625" s="117"/>
      <c r="BJ625" s="118"/>
      <c r="BK625" s="118"/>
      <c r="BL625" s="118"/>
      <c r="BM625" s="118"/>
      <c r="BN625" s="118"/>
      <c r="BO625" s="118"/>
      <c r="BP625" s="119"/>
      <c r="BX625" s="117"/>
    </row>
    <row r="626" spans="2:157" x14ac:dyDescent="0.15">
      <c r="E626" s="1" t="s">
        <v>152</v>
      </c>
      <c r="F626" s="88">
        <v>16</v>
      </c>
      <c r="I626" s="88">
        <v>1</v>
      </c>
      <c r="J626" s="88">
        <v>1</v>
      </c>
      <c r="O626" s="31"/>
      <c r="Q626" s="31">
        <v>-2.6600000858306885</v>
      </c>
      <c r="R626" s="40">
        <v>-10.340000152587891</v>
      </c>
      <c r="S626" s="31"/>
      <c r="T626" s="40"/>
      <c r="U626" s="31"/>
      <c r="V626" s="40"/>
      <c r="W626" s="31"/>
      <c r="X626" s="40" t="s">
        <v>103</v>
      </c>
      <c r="Y626" s="31">
        <v>1</v>
      </c>
      <c r="Z626" s="40"/>
      <c r="AA626" s="59">
        <v>-3.7100000381469727</v>
      </c>
      <c r="AB626" s="60">
        <v>-12.770000457763672</v>
      </c>
      <c r="AC626" s="59">
        <v>3.2200000286102295</v>
      </c>
      <c r="AD626" s="60">
        <v>11.75</v>
      </c>
      <c r="AE626" s="19" t="s">
        <v>82</v>
      </c>
      <c r="AF626" s="114">
        <v>1</v>
      </c>
      <c r="AG626" s="117"/>
      <c r="AH626" s="118"/>
      <c r="AI626" s="118"/>
      <c r="AJ626" s="118"/>
      <c r="AK626" s="113"/>
      <c r="AL626" s="118"/>
      <c r="AM626" s="118"/>
      <c r="AN626" s="117"/>
      <c r="AO626" s="118"/>
      <c r="AT626" s="118"/>
      <c r="AU626" s="118"/>
      <c r="AV626" s="118"/>
      <c r="AW626" s="118"/>
      <c r="AX626" s="118"/>
      <c r="AY626" s="117"/>
      <c r="AZ626" s="118"/>
      <c r="BI626" s="117"/>
      <c r="BJ626" s="118"/>
      <c r="BK626" s="118"/>
      <c r="BL626" s="118"/>
      <c r="BM626" s="118"/>
      <c r="BN626" s="118"/>
      <c r="BO626" s="118"/>
      <c r="BP626" s="119"/>
      <c r="BX626" s="117"/>
    </row>
    <row r="627" spans="2:157" x14ac:dyDescent="0.15">
      <c r="E627" s="1" t="s">
        <v>152</v>
      </c>
      <c r="O627" s="31"/>
      <c r="Q627" s="31"/>
      <c r="R627" s="40"/>
      <c r="S627" s="31"/>
      <c r="T627" s="40"/>
      <c r="U627" s="31">
        <v>-3</v>
      </c>
      <c r="V627" s="40">
        <v>12.520000457763672</v>
      </c>
      <c r="W627" s="31"/>
      <c r="X627" s="40"/>
      <c r="Y627" s="31"/>
      <c r="Z627" s="40"/>
      <c r="AG627" s="117"/>
      <c r="AH627" s="118"/>
      <c r="AI627" s="118"/>
      <c r="AJ627" s="118"/>
      <c r="AK627" s="113"/>
      <c r="AL627" s="118"/>
      <c r="AN627" s="117"/>
      <c r="AO627" s="118"/>
      <c r="AT627" s="118"/>
      <c r="AU627" s="118"/>
      <c r="AV627" s="118"/>
      <c r="AW627" s="118"/>
      <c r="AY627" s="117"/>
      <c r="AZ627" s="118"/>
      <c r="BI627" s="117"/>
      <c r="BJ627" s="118"/>
      <c r="BK627" s="118"/>
      <c r="BL627" s="118"/>
      <c r="BM627" s="118"/>
      <c r="BN627" s="118"/>
      <c r="BO627" s="118"/>
    </row>
    <row r="628" spans="2:157" s="89" customFormat="1" x14ac:dyDescent="0.15">
      <c r="B628" s="30"/>
      <c r="C628" s="16"/>
      <c r="D628" s="13" t="s">
        <v>29</v>
      </c>
      <c r="E628" s="16">
        <v>133</v>
      </c>
      <c r="F628" s="89">
        <v>1</v>
      </c>
      <c r="G628" s="16">
        <v>1</v>
      </c>
      <c r="K628" s="16">
        <v>1</v>
      </c>
      <c r="M628" s="16"/>
      <c r="N628" s="89">
        <v>1</v>
      </c>
      <c r="O628" s="20" t="s">
        <v>91</v>
      </c>
      <c r="P628" s="16">
        <v>93</v>
      </c>
      <c r="Q628" s="32"/>
      <c r="R628" s="90"/>
      <c r="S628" s="32"/>
      <c r="T628" s="90"/>
      <c r="U628" s="32"/>
      <c r="V628" s="90"/>
      <c r="W628" s="32"/>
      <c r="X628" s="90"/>
      <c r="Y628" s="32"/>
      <c r="Z628" s="90"/>
      <c r="AA628" s="57">
        <v>-1.0199999809265137</v>
      </c>
      <c r="AB628" s="58">
        <v>12.039999961853027</v>
      </c>
      <c r="AC628" s="57">
        <v>3.1700000762939453</v>
      </c>
      <c r="AD628" s="58">
        <v>-12.039999961853027</v>
      </c>
      <c r="AE628" s="16"/>
      <c r="AF628" s="112"/>
      <c r="AG628" s="117"/>
      <c r="AH628" s="118"/>
      <c r="AI628" s="118"/>
      <c r="AJ628" s="118"/>
      <c r="AK628" s="113"/>
      <c r="AL628" s="118"/>
      <c r="AM628" s="99"/>
      <c r="AN628" s="117"/>
      <c r="AO628" s="118"/>
      <c r="AP628" s="99"/>
      <c r="AQ628" s="99"/>
      <c r="AR628" s="99"/>
      <c r="AS628" s="99"/>
      <c r="AT628" s="118"/>
      <c r="AU628" s="118"/>
      <c r="AV628" s="118"/>
      <c r="AW628" s="118"/>
      <c r="AX628" s="99"/>
      <c r="AY628" s="117"/>
      <c r="AZ628" s="118"/>
      <c r="BA628" s="99"/>
      <c r="BB628" s="99"/>
      <c r="BC628" s="99"/>
      <c r="BD628" s="99"/>
      <c r="BE628" s="84"/>
      <c r="BF628" s="84"/>
      <c r="BI628" s="117"/>
      <c r="BJ628" s="118"/>
      <c r="BK628" s="118"/>
      <c r="BL628" s="118"/>
      <c r="BM628" s="118"/>
      <c r="BN628" s="118"/>
      <c r="BO628" s="118"/>
      <c r="BP628" s="121"/>
      <c r="BX628" s="94"/>
      <c r="CE628" s="95"/>
      <c r="CF628" s="95"/>
      <c r="CG628" s="95"/>
      <c r="CH628" s="95"/>
      <c r="CI628" s="95"/>
      <c r="CJ628" s="95"/>
      <c r="CK628" s="95"/>
      <c r="CL628" s="95"/>
      <c r="CM628" s="95"/>
      <c r="CN628" s="95"/>
      <c r="CO628" s="95"/>
      <c r="CP628" s="95"/>
      <c r="CQ628" s="95"/>
      <c r="EX628" s="88"/>
      <c r="EY628" s="88"/>
      <c r="FA628" s="88"/>
    </row>
    <row r="629" spans="2:157" x14ac:dyDescent="0.15">
      <c r="E629" s="1" t="s">
        <v>152</v>
      </c>
      <c r="F629" s="88">
        <v>2</v>
      </c>
      <c r="H629" s="88">
        <v>1</v>
      </c>
      <c r="O629" s="31"/>
      <c r="Q629" s="31">
        <v>1.8999999761581421</v>
      </c>
      <c r="R629" s="40">
        <v>-5.070000171661377</v>
      </c>
      <c r="S629" s="31"/>
      <c r="T629" s="40"/>
      <c r="U629" s="31"/>
      <c r="V629" s="40"/>
      <c r="W629" s="31"/>
      <c r="X629" s="40"/>
      <c r="Y629" s="31"/>
      <c r="Z629" s="40"/>
      <c r="AA629" s="59">
        <v>2.9700000286102295</v>
      </c>
      <c r="AB629" s="60">
        <v>-11.560000419616699</v>
      </c>
      <c r="AC629" s="59">
        <v>-0.62999999523162842</v>
      </c>
      <c r="AD629" s="60">
        <v>11.600000381469727</v>
      </c>
      <c r="AE629" s="19" t="s">
        <v>83</v>
      </c>
      <c r="AF629" s="114"/>
      <c r="AG629" s="117"/>
      <c r="AH629" s="118"/>
      <c r="AI629" s="118"/>
      <c r="AJ629" s="118"/>
      <c r="AK629" s="113"/>
      <c r="AL629" s="118"/>
      <c r="AM629" s="118"/>
      <c r="AN629" s="117"/>
      <c r="AO629" s="118"/>
      <c r="AT629" s="118"/>
      <c r="AU629" s="118"/>
      <c r="AV629" s="118"/>
      <c r="AW629" s="118"/>
      <c r="AX629" s="118"/>
      <c r="AY629" s="117"/>
      <c r="AZ629" s="118"/>
      <c r="BI629" s="117"/>
      <c r="BJ629" s="118"/>
      <c r="BK629" s="118"/>
      <c r="BL629" s="118"/>
      <c r="BM629" s="118"/>
      <c r="BN629" s="118"/>
      <c r="BO629" s="118"/>
      <c r="BP629" s="119"/>
      <c r="BX629" s="117"/>
    </row>
    <row r="630" spans="2:157" x14ac:dyDescent="0.15">
      <c r="E630" s="1" t="s">
        <v>152</v>
      </c>
      <c r="F630" s="88">
        <v>3</v>
      </c>
      <c r="I630" s="88">
        <v>1</v>
      </c>
      <c r="O630" s="31"/>
      <c r="Q630" s="31">
        <v>-2.1500000953674316</v>
      </c>
      <c r="R630" s="40">
        <v>6.9200000762939453</v>
      </c>
      <c r="S630" s="31"/>
      <c r="T630" s="40"/>
      <c r="U630" s="31"/>
      <c r="V630" s="40"/>
      <c r="W630" s="31"/>
      <c r="X630" s="40"/>
      <c r="Y630" s="31"/>
      <c r="Z630" s="40"/>
      <c r="AA630" s="59">
        <v>-4.5799999237060547</v>
      </c>
      <c r="AB630" s="60">
        <v>11.560000419616699</v>
      </c>
      <c r="AC630" s="59">
        <v>0.20000000298023224</v>
      </c>
      <c r="AD630" s="60">
        <v>-12.630000114440918</v>
      </c>
      <c r="AE630" s="19" t="s">
        <v>96</v>
      </c>
      <c r="AF630" s="114"/>
      <c r="AG630" s="117"/>
      <c r="AH630" s="118"/>
      <c r="AI630" s="118"/>
      <c r="AJ630" s="118"/>
      <c r="AK630" s="113"/>
      <c r="AL630" s="118"/>
      <c r="AM630" s="118"/>
      <c r="AN630" s="117"/>
      <c r="AO630" s="118"/>
      <c r="AT630" s="118"/>
      <c r="AU630" s="118"/>
      <c r="AV630" s="118"/>
      <c r="AW630" s="118"/>
      <c r="AX630" s="118"/>
      <c r="AY630" s="117"/>
      <c r="AZ630" s="118"/>
      <c r="BI630" s="117"/>
      <c r="BJ630" s="118"/>
      <c r="BK630" s="118"/>
      <c r="BL630" s="118"/>
      <c r="BM630" s="118"/>
      <c r="BN630" s="118"/>
      <c r="BO630" s="118"/>
      <c r="BP630" s="119"/>
      <c r="BX630" s="117"/>
    </row>
    <row r="631" spans="2:157" x14ac:dyDescent="0.15">
      <c r="E631" s="1" t="s">
        <v>152</v>
      </c>
      <c r="F631" s="86">
        <v>4</v>
      </c>
      <c r="I631" s="88">
        <v>1</v>
      </c>
      <c r="O631" s="31"/>
      <c r="Q631" s="31">
        <v>2.0499999523162842</v>
      </c>
      <c r="R631" s="40">
        <v>-10.579999923706055</v>
      </c>
      <c r="S631" s="31"/>
      <c r="T631" s="40"/>
      <c r="U631" s="31"/>
      <c r="V631" s="40"/>
      <c r="W631" s="31"/>
      <c r="X631" s="40"/>
      <c r="Y631" s="31"/>
      <c r="Z631" s="40"/>
      <c r="AA631" s="59">
        <v>2</v>
      </c>
      <c r="AB631" s="60">
        <v>-12.239999771118164</v>
      </c>
      <c r="AC631" s="59">
        <v>-3.4100000858306885</v>
      </c>
      <c r="AD631" s="60">
        <v>12.090000152587891</v>
      </c>
      <c r="AE631" s="19" t="s">
        <v>84</v>
      </c>
      <c r="AF631" s="114"/>
      <c r="AG631" s="117"/>
      <c r="AH631" s="118"/>
      <c r="AI631" s="118"/>
      <c r="AJ631" s="118"/>
      <c r="AK631" s="113"/>
      <c r="AL631" s="118"/>
      <c r="AM631" s="118"/>
      <c r="AN631" s="117"/>
      <c r="AO631" s="118"/>
      <c r="AT631" s="118"/>
      <c r="AU631" s="118"/>
      <c r="AV631" s="118"/>
      <c r="AW631" s="118"/>
      <c r="AX631" s="118"/>
      <c r="AY631" s="117"/>
      <c r="AZ631" s="118"/>
      <c r="BI631" s="117"/>
      <c r="BJ631" s="118"/>
      <c r="BK631" s="118"/>
      <c r="BL631" s="118"/>
      <c r="BM631" s="118"/>
      <c r="BN631" s="118"/>
      <c r="BO631" s="118"/>
      <c r="BP631" s="119"/>
      <c r="BX631" s="117"/>
    </row>
    <row r="632" spans="2:157" x14ac:dyDescent="0.15">
      <c r="E632" s="1" t="s">
        <v>152</v>
      </c>
      <c r="F632" s="86">
        <v>5</v>
      </c>
      <c r="I632" s="88">
        <v>1</v>
      </c>
      <c r="O632" s="31"/>
      <c r="Q632" s="31">
        <v>2</v>
      </c>
      <c r="R632" s="40">
        <v>8.2899999618530273</v>
      </c>
      <c r="S632" s="31"/>
      <c r="T632" s="40"/>
      <c r="U632" s="31"/>
      <c r="V632" s="40"/>
      <c r="W632" s="31"/>
      <c r="X632" s="40"/>
      <c r="Y632" s="31"/>
      <c r="Z632" s="40"/>
      <c r="AA632" s="59">
        <v>0.23999999463558197</v>
      </c>
      <c r="AB632" s="60">
        <v>12.920000076293945</v>
      </c>
      <c r="AC632" s="59">
        <v>0.43999999761581421</v>
      </c>
      <c r="AD632" s="60">
        <v>-13.069999694824219</v>
      </c>
      <c r="AE632" s="19" t="s">
        <v>82</v>
      </c>
      <c r="AF632" s="114"/>
      <c r="AG632" s="117"/>
      <c r="AH632" s="118"/>
      <c r="AI632" s="118"/>
      <c r="AJ632" s="118"/>
      <c r="AK632" s="113"/>
      <c r="AL632" s="118"/>
      <c r="AM632" s="118"/>
      <c r="AN632" s="117"/>
      <c r="AO632" s="118"/>
      <c r="AT632" s="118"/>
      <c r="AU632" s="118"/>
      <c r="AV632" s="118"/>
      <c r="AW632" s="118"/>
      <c r="AX632" s="118"/>
      <c r="AY632" s="117"/>
      <c r="AZ632" s="118"/>
      <c r="BI632" s="117"/>
      <c r="BJ632" s="118"/>
      <c r="BK632" s="118"/>
      <c r="BL632" s="118"/>
      <c r="BM632" s="118"/>
      <c r="BN632" s="118"/>
      <c r="BO632" s="118"/>
      <c r="BP632" s="119"/>
      <c r="BX632" s="117"/>
    </row>
    <row r="633" spans="2:157" x14ac:dyDescent="0.15">
      <c r="E633" s="1" t="s">
        <v>152</v>
      </c>
      <c r="F633" s="86">
        <v>6</v>
      </c>
      <c r="I633" s="88">
        <v>1</v>
      </c>
      <c r="O633" s="31"/>
      <c r="Q633" s="31">
        <v>2.4900000095367432</v>
      </c>
      <c r="R633" s="40">
        <v>-6.7800002098083496</v>
      </c>
      <c r="S633" s="31"/>
      <c r="T633" s="40"/>
      <c r="U633" s="31"/>
      <c r="V633" s="40"/>
      <c r="W633" s="31"/>
      <c r="X633" s="40"/>
      <c r="Y633" s="31"/>
      <c r="Z633" s="40"/>
      <c r="AA633" s="59">
        <v>2.2899999618530273</v>
      </c>
      <c r="AB633" s="60">
        <v>-12.340000152587891</v>
      </c>
      <c r="AC633" s="59">
        <v>-1.0199999809265137</v>
      </c>
      <c r="AD633" s="60">
        <v>13.119999885559082</v>
      </c>
      <c r="AE633" s="19" t="s">
        <v>83</v>
      </c>
      <c r="AF633" s="114"/>
      <c r="AG633" s="117"/>
      <c r="AH633" s="118"/>
      <c r="AI633" s="118"/>
      <c r="AJ633" s="118"/>
      <c r="AK633" s="113"/>
      <c r="AL633" s="118"/>
      <c r="AM633" s="118"/>
      <c r="AN633" s="117"/>
      <c r="AO633" s="118"/>
      <c r="AT633" s="118"/>
      <c r="AU633" s="118"/>
      <c r="AV633" s="118"/>
      <c r="AW633" s="118"/>
      <c r="AX633" s="118"/>
      <c r="AY633" s="117"/>
      <c r="AZ633" s="118"/>
      <c r="BI633" s="117"/>
      <c r="BJ633" s="118"/>
      <c r="BK633" s="118"/>
      <c r="BL633" s="118"/>
      <c r="BM633" s="118"/>
      <c r="BN633" s="118"/>
      <c r="BO633" s="118"/>
      <c r="BP633" s="119"/>
      <c r="BX633" s="117"/>
    </row>
    <row r="634" spans="2:157" x14ac:dyDescent="0.15">
      <c r="E634" s="1" t="s">
        <v>152</v>
      </c>
      <c r="F634" s="86">
        <v>7</v>
      </c>
      <c r="I634" s="88">
        <v>1</v>
      </c>
      <c r="O634" s="31"/>
      <c r="Q634" s="31">
        <v>-1.6599999666213989</v>
      </c>
      <c r="R634" s="40">
        <v>8.2899999618530273</v>
      </c>
      <c r="S634" s="31"/>
      <c r="T634" s="40"/>
      <c r="U634" s="31"/>
      <c r="V634" s="40"/>
      <c r="W634" s="31"/>
      <c r="X634" s="40"/>
      <c r="Y634" s="31"/>
      <c r="Z634" s="40"/>
      <c r="AA634" s="59">
        <v>-2.2899999618530273</v>
      </c>
      <c r="AB634" s="60">
        <v>11.899999618530273</v>
      </c>
      <c r="AC634" s="59">
        <v>0.38999998569488525</v>
      </c>
      <c r="AD634" s="60">
        <v>-12.430000305175781</v>
      </c>
      <c r="AE634" s="19" t="s">
        <v>78</v>
      </c>
      <c r="AF634" s="114"/>
      <c r="AG634" s="117"/>
      <c r="AH634" s="118"/>
      <c r="AI634" s="118"/>
      <c r="AJ634" s="118"/>
      <c r="AK634" s="113"/>
      <c r="AL634" s="118"/>
      <c r="AM634" s="118"/>
      <c r="AN634" s="117"/>
      <c r="AO634" s="118"/>
      <c r="AT634" s="118"/>
      <c r="AU634" s="118"/>
      <c r="AV634" s="118"/>
      <c r="AW634" s="118"/>
      <c r="AX634" s="118"/>
      <c r="AY634" s="117"/>
      <c r="AZ634" s="118"/>
      <c r="BI634" s="117"/>
      <c r="BJ634" s="118"/>
      <c r="BK634" s="118"/>
      <c r="BL634" s="118"/>
      <c r="BM634" s="118"/>
      <c r="BN634" s="118"/>
      <c r="BO634" s="118"/>
      <c r="BP634" s="119"/>
      <c r="BX634" s="117"/>
    </row>
    <row r="635" spans="2:157" x14ac:dyDescent="0.15">
      <c r="E635" s="1" t="s">
        <v>152</v>
      </c>
      <c r="F635" s="86">
        <v>8</v>
      </c>
      <c r="I635" s="88">
        <v>1</v>
      </c>
      <c r="O635" s="31"/>
      <c r="Q635" s="31">
        <v>3.7100000381469727</v>
      </c>
      <c r="R635" s="40">
        <v>-11.510000228881836</v>
      </c>
      <c r="S635" s="31"/>
      <c r="T635" s="40"/>
      <c r="U635" s="31"/>
      <c r="V635" s="40"/>
      <c r="W635" s="31"/>
      <c r="X635" s="40"/>
      <c r="Y635" s="31"/>
      <c r="Z635" s="40"/>
      <c r="AA635" s="59">
        <v>3.2699999809265137</v>
      </c>
      <c r="AB635" s="60">
        <v>-12.140000343322754</v>
      </c>
      <c r="AC635" s="59">
        <v>-2.2899999618530273</v>
      </c>
      <c r="AD635" s="60">
        <v>12.680000305175781</v>
      </c>
      <c r="AE635" s="19" t="s">
        <v>88</v>
      </c>
      <c r="AF635" s="114"/>
      <c r="AG635" s="117"/>
      <c r="AH635" s="118"/>
      <c r="AI635" s="118"/>
      <c r="AJ635" s="118"/>
      <c r="AK635" s="113"/>
      <c r="AL635" s="118"/>
      <c r="AM635" s="118"/>
      <c r="AN635" s="117"/>
      <c r="AO635" s="118"/>
      <c r="AT635" s="118"/>
      <c r="AU635" s="118"/>
      <c r="AV635" s="118"/>
      <c r="AW635" s="118"/>
      <c r="AX635" s="118"/>
      <c r="AY635" s="117"/>
      <c r="AZ635" s="118"/>
      <c r="BI635" s="117"/>
      <c r="BJ635" s="118"/>
      <c r="BK635" s="118"/>
      <c r="BL635" s="118"/>
      <c r="BM635" s="118"/>
      <c r="BN635" s="118"/>
      <c r="BO635" s="118"/>
      <c r="BP635" s="119"/>
      <c r="BX635" s="117"/>
    </row>
    <row r="636" spans="2:157" x14ac:dyDescent="0.15">
      <c r="E636" s="1" t="s">
        <v>152</v>
      </c>
      <c r="F636" s="86">
        <v>9</v>
      </c>
      <c r="I636" s="88">
        <v>1</v>
      </c>
      <c r="J636" s="88">
        <v>1</v>
      </c>
      <c r="O636" s="31"/>
      <c r="Q636" s="31">
        <v>0.77999997138977051</v>
      </c>
      <c r="R636" s="40">
        <v>7.8000001907348633</v>
      </c>
      <c r="S636" s="31"/>
      <c r="T636" s="40"/>
      <c r="U636" s="31"/>
      <c r="V636" s="40"/>
      <c r="W636" s="31" t="s">
        <v>85</v>
      </c>
      <c r="X636" s="40"/>
      <c r="Y636" s="31">
        <v>1</v>
      </c>
      <c r="Z636" s="40"/>
      <c r="AA636" s="59">
        <v>-0.82999998331069946</v>
      </c>
      <c r="AB636" s="60">
        <v>12.380000114440918</v>
      </c>
      <c r="AC636" s="59">
        <v>0.68000000715255737</v>
      </c>
      <c r="AD636" s="60">
        <v>-13.119999885559082</v>
      </c>
      <c r="AE636" s="19" t="s">
        <v>93</v>
      </c>
      <c r="AF636" s="114"/>
      <c r="AG636" s="117"/>
      <c r="AH636" s="118"/>
      <c r="AI636" s="118"/>
      <c r="AJ636" s="118"/>
      <c r="AK636" s="113"/>
      <c r="AL636" s="118"/>
      <c r="AM636" s="118"/>
      <c r="AN636" s="117"/>
      <c r="AO636" s="118"/>
      <c r="AT636" s="118"/>
      <c r="AU636" s="118"/>
      <c r="AV636" s="118"/>
      <c r="AW636" s="118"/>
      <c r="AX636" s="118"/>
      <c r="AY636" s="117"/>
      <c r="AZ636" s="118"/>
      <c r="BI636" s="117"/>
      <c r="BJ636" s="118"/>
      <c r="BK636" s="118"/>
      <c r="BO636" s="118"/>
      <c r="BP636" s="119"/>
      <c r="BX636" s="117"/>
    </row>
    <row r="637" spans="2:157" x14ac:dyDescent="0.15">
      <c r="B637" s="26"/>
      <c r="C637" s="22"/>
      <c r="D637" s="12"/>
      <c r="E637" s="1" t="s">
        <v>152</v>
      </c>
      <c r="O637" s="31"/>
      <c r="Q637" s="31"/>
      <c r="R637" s="40"/>
      <c r="S637" s="31">
        <v>2.9300000667572021</v>
      </c>
      <c r="T637" s="40">
        <v>-9.9899997711181641</v>
      </c>
      <c r="U637" s="31"/>
      <c r="V637" s="40"/>
      <c r="W637" s="31"/>
      <c r="X637" s="40"/>
      <c r="Y637" s="31"/>
      <c r="Z637" s="40"/>
      <c r="AF637" s="140">
        <v>1</v>
      </c>
      <c r="AG637" s="117"/>
      <c r="AH637" s="118"/>
      <c r="AI637" s="118"/>
      <c r="AJ637" s="118"/>
      <c r="AK637" s="113"/>
      <c r="AL637" s="118"/>
      <c r="AN637" s="117"/>
      <c r="AO637" s="118"/>
      <c r="AT637" s="118"/>
      <c r="AU637" s="118"/>
      <c r="AV637" s="118"/>
      <c r="AW637" s="118"/>
      <c r="AY637" s="117"/>
      <c r="AZ637" s="118"/>
      <c r="BI637" s="117"/>
      <c r="BJ637" s="118"/>
      <c r="BK637" s="118"/>
      <c r="BL637" s="118"/>
      <c r="BM637" s="118"/>
      <c r="BN637" s="118"/>
      <c r="BO637" s="118"/>
    </row>
    <row r="638" spans="2:157" s="89" customFormat="1" x14ac:dyDescent="0.15">
      <c r="B638" s="30"/>
      <c r="C638" s="24" t="s">
        <v>26</v>
      </c>
      <c r="D638" s="13" t="s">
        <v>11</v>
      </c>
      <c r="E638" s="16">
        <v>134</v>
      </c>
      <c r="F638" s="90">
        <v>1</v>
      </c>
      <c r="G638" s="16">
        <v>1</v>
      </c>
      <c r="K638" s="16"/>
      <c r="L638" s="89">
        <v>1</v>
      </c>
      <c r="M638" s="16">
        <v>1</v>
      </c>
      <c r="O638" s="32" t="s">
        <v>75</v>
      </c>
      <c r="P638" s="16">
        <v>127</v>
      </c>
      <c r="Q638" s="32"/>
      <c r="R638" s="90"/>
      <c r="S638" s="32"/>
      <c r="T638" s="90"/>
      <c r="U638" s="32"/>
      <c r="V638" s="90"/>
      <c r="W638" s="32"/>
      <c r="X638" s="90"/>
      <c r="Y638" s="32"/>
      <c r="Z638" s="90"/>
      <c r="AA638" s="57">
        <v>-0.93000000715255737</v>
      </c>
      <c r="AB638" s="58">
        <v>-12.090000152587891</v>
      </c>
      <c r="AC638" s="57">
        <v>3.7999999523162842</v>
      </c>
      <c r="AD638" s="58">
        <v>13.260000228881836</v>
      </c>
      <c r="AE638" s="20"/>
      <c r="AF638" s="114">
        <v>1</v>
      </c>
      <c r="AG638" s="117"/>
      <c r="AH638" s="118"/>
      <c r="AI638" s="118"/>
      <c r="AJ638" s="118"/>
      <c r="AK638" s="113"/>
      <c r="AL638" s="118"/>
      <c r="AM638" s="118"/>
      <c r="AN638" s="117"/>
      <c r="AO638" s="118"/>
      <c r="AP638" s="99"/>
      <c r="AQ638" s="99"/>
      <c r="AR638" s="99"/>
      <c r="AS638" s="99"/>
      <c r="AT638" s="118"/>
      <c r="AU638" s="118"/>
      <c r="AV638" s="118"/>
      <c r="AW638" s="118"/>
      <c r="AX638" s="118"/>
      <c r="AY638" s="117"/>
      <c r="AZ638" s="118"/>
      <c r="BA638" s="99"/>
      <c r="BB638" s="99"/>
      <c r="BC638" s="99"/>
      <c r="BD638" s="99"/>
      <c r="BE638" s="84"/>
      <c r="BF638" s="84"/>
      <c r="BI638" s="117"/>
      <c r="BJ638" s="118"/>
      <c r="BK638" s="118"/>
      <c r="BL638" s="118"/>
      <c r="BM638" s="118"/>
      <c r="BN638" s="118"/>
      <c r="BO638" s="118"/>
      <c r="BP638" s="122"/>
      <c r="BX638" s="120"/>
      <c r="CE638" s="95"/>
      <c r="CF638" s="95"/>
      <c r="CG638" s="95"/>
      <c r="CH638" s="95"/>
      <c r="CI638" s="95"/>
      <c r="CJ638" s="95"/>
      <c r="CK638" s="95"/>
      <c r="CL638" s="95"/>
      <c r="CM638" s="95"/>
      <c r="CN638" s="95"/>
      <c r="CO638" s="95"/>
      <c r="CP638" s="95"/>
      <c r="CQ638" s="95"/>
      <c r="EX638" s="88"/>
      <c r="EY638" s="88"/>
      <c r="FA638" s="88"/>
    </row>
    <row r="639" spans="2:157" x14ac:dyDescent="0.15">
      <c r="E639" s="1" t="s">
        <v>152</v>
      </c>
      <c r="F639" s="86">
        <v>2</v>
      </c>
      <c r="H639" s="88">
        <v>1</v>
      </c>
      <c r="J639" s="88">
        <v>1</v>
      </c>
      <c r="O639" s="31"/>
      <c r="Q639" s="31">
        <v>0.68000000715255737</v>
      </c>
      <c r="R639" s="40">
        <v>5.8499999046325684</v>
      </c>
      <c r="S639" s="31"/>
      <c r="T639" s="40"/>
      <c r="U639" s="31"/>
      <c r="V639" s="40"/>
      <c r="W639" s="31"/>
      <c r="X639" s="40" t="s">
        <v>62</v>
      </c>
      <c r="Y639" s="31"/>
      <c r="Z639" s="40">
        <v>1</v>
      </c>
      <c r="AA639" s="59">
        <v>2.2899999618530273</v>
      </c>
      <c r="AB639" s="60">
        <v>13.069999694824219</v>
      </c>
      <c r="AC639" s="59">
        <v>0</v>
      </c>
      <c r="AD639" s="60">
        <v>-8.9200000762939453</v>
      </c>
      <c r="AE639" s="19" t="s">
        <v>76</v>
      </c>
      <c r="AF639" s="114"/>
      <c r="AG639" s="117"/>
      <c r="AH639" s="118"/>
      <c r="AI639" s="118"/>
      <c r="AJ639" s="118"/>
      <c r="AK639" s="113"/>
      <c r="AL639" s="118"/>
      <c r="AM639" s="118"/>
      <c r="AN639" s="117"/>
      <c r="AO639" s="118"/>
      <c r="AT639" s="118"/>
      <c r="AU639" s="118"/>
      <c r="AV639" s="118"/>
      <c r="AW639" s="118"/>
      <c r="AX639" s="118"/>
      <c r="AY639" s="117"/>
      <c r="AZ639" s="118"/>
      <c r="BI639" s="142"/>
      <c r="BJ639" s="148"/>
      <c r="BK639" s="148"/>
      <c r="BL639" s="148"/>
      <c r="BM639" s="148"/>
      <c r="BN639" s="148"/>
      <c r="BO639" s="148"/>
      <c r="BP639" s="119"/>
      <c r="BX639" s="117"/>
    </row>
    <row r="640" spans="2:157" s="89" customFormat="1" x14ac:dyDescent="0.15">
      <c r="B640" s="30"/>
      <c r="C640" s="16"/>
      <c r="D640" s="13" t="s">
        <v>17</v>
      </c>
      <c r="E640" s="16">
        <v>135</v>
      </c>
      <c r="F640" s="89">
        <v>1</v>
      </c>
      <c r="G640" s="16">
        <v>1</v>
      </c>
      <c r="K640" s="16"/>
      <c r="L640" s="89">
        <v>1</v>
      </c>
      <c r="M640" s="16">
        <v>1</v>
      </c>
      <c r="O640" s="32" t="s">
        <v>77</v>
      </c>
      <c r="P640" s="16">
        <v>85</v>
      </c>
      <c r="Q640" s="32"/>
      <c r="R640" s="90"/>
      <c r="S640" s="32"/>
      <c r="T640" s="90"/>
      <c r="U640" s="32"/>
      <c r="V640" s="90"/>
      <c r="W640" s="32"/>
      <c r="X640" s="90"/>
      <c r="Y640" s="32"/>
      <c r="Z640" s="90"/>
      <c r="AA640" s="57">
        <v>0.73000001907348633</v>
      </c>
      <c r="AB640" s="58">
        <v>-12.090000152587891</v>
      </c>
      <c r="AC640" s="57">
        <v>-3.7999999523162842</v>
      </c>
      <c r="AD640" s="58">
        <v>13.069999694824219</v>
      </c>
      <c r="AE640" s="16"/>
      <c r="AF640" s="112"/>
      <c r="AG640" s="117"/>
      <c r="AH640" s="118"/>
      <c r="AI640" s="118"/>
      <c r="AJ640" s="118"/>
      <c r="AK640" s="113"/>
      <c r="AL640" s="118"/>
      <c r="AM640" s="99"/>
      <c r="AN640" s="117"/>
      <c r="AO640" s="118"/>
      <c r="AP640" s="99"/>
      <c r="AQ640" s="99"/>
      <c r="AR640" s="99"/>
      <c r="AS640" s="99"/>
      <c r="AT640" s="118"/>
      <c r="AU640" s="118"/>
      <c r="AV640" s="118"/>
      <c r="AW640" s="118"/>
      <c r="AX640" s="99"/>
      <c r="AY640" s="117"/>
      <c r="AZ640" s="118"/>
      <c r="BA640" s="99"/>
      <c r="BB640" s="99"/>
      <c r="BC640" s="99"/>
      <c r="BD640" s="99"/>
      <c r="BE640" s="84"/>
      <c r="BF640" s="84"/>
      <c r="BI640" s="117"/>
      <c r="BJ640" s="118"/>
      <c r="BK640" s="118"/>
      <c r="BL640" s="118"/>
      <c r="BM640" s="118"/>
      <c r="BN640" s="118"/>
      <c r="BO640" s="118"/>
      <c r="BP640" s="121"/>
      <c r="BX640" s="94"/>
      <c r="CE640" s="95"/>
      <c r="CF640" s="95"/>
      <c r="CG640" s="95"/>
      <c r="CH640" s="95"/>
      <c r="CI640" s="95"/>
      <c r="CJ640" s="95"/>
      <c r="CK640" s="95"/>
      <c r="CL640" s="95"/>
      <c r="CM640" s="95"/>
      <c r="CN640" s="95"/>
      <c r="CO640" s="95"/>
      <c r="CP640" s="95"/>
      <c r="CQ640" s="95"/>
      <c r="EX640" s="88"/>
      <c r="EY640" s="88"/>
      <c r="FA640" s="88"/>
    </row>
    <row r="641" spans="2:157" x14ac:dyDescent="0.15">
      <c r="E641" s="1" t="s">
        <v>152</v>
      </c>
      <c r="F641" s="86">
        <v>2</v>
      </c>
      <c r="H641" s="88">
        <v>1</v>
      </c>
      <c r="O641" s="31"/>
      <c r="Q641" s="31">
        <v>-3.4100000858306885</v>
      </c>
      <c r="R641" s="40">
        <v>5.5100002288818359</v>
      </c>
      <c r="S641" s="31"/>
      <c r="T641" s="40"/>
      <c r="U641" s="31"/>
      <c r="V641" s="40"/>
      <c r="W641" s="31"/>
      <c r="X641" s="40"/>
      <c r="Y641" s="31"/>
      <c r="Z641" s="40"/>
      <c r="AA641" s="59">
        <v>-5.1700000762939453</v>
      </c>
      <c r="AB641" s="60">
        <v>12.869999885559082</v>
      </c>
      <c r="AC641" s="59">
        <v>1.1200000047683716</v>
      </c>
      <c r="AD641" s="60">
        <v>-11.899999618530273</v>
      </c>
      <c r="AE641" s="19" t="s">
        <v>78</v>
      </c>
      <c r="AF641" s="114"/>
      <c r="AG641" s="117"/>
      <c r="AH641" s="118"/>
      <c r="AI641" s="118"/>
      <c r="AJ641" s="118"/>
      <c r="AK641" s="113"/>
      <c r="AL641" s="118"/>
      <c r="AM641" s="118"/>
      <c r="AN641" s="117"/>
      <c r="AO641" s="118"/>
      <c r="AT641" s="118"/>
      <c r="AU641" s="118"/>
      <c r="AV641" s="118"/>
      <c r="AW641" s="118"/>
      <c r="AX641" s="118"/>
      <c r="AY641" s="117"/>
      <c r="AZ641" s="118"/>
      <c r="BI641" s="117"/>
      <c r="BJ641" s="118"/>
      <c r="BK641" s="118"/>
      <c r="BL641" s="118"/>
      <c r="BM641" s="118"/>
      <c r="BN641" s="118"/>
      <c r="BO641" s="118"/>
      <c r="BP641" s="119"/>
      <c r="BX641" s="117"/>
    </row>
    <row r="642" spans="2:157" x14ac:dyDescent="0.15">
      <c r="E642" s="1" t="s">
        <v>152</v>
      </c>
      <c r="F642" s="86">
        <v>3</v>
      </c>
      <c r="I642" s="88">
        <v>1</v>
      </c>
      <c r="O642" s="31"/>
      <c r="Q642" s="31">
        <v>1.4099999666213989</v>
      </c>
      <c r="R642" s="40">
        <v>-11.899999618530273</v>
      </c>
      <c r="S642" s="31"/>
      <c r="T642" s="40"/>
      <c r="U642" s="31"/>
      <c r="V642" s="40"/>
      <c r="W642" s="31"/>
      <c r="X642" s="40"/>
      <c r="Y642" s="31"/>
      <c r="Z642" s="40"/>
      <c r="AA642" s="59">
        <v>2.8299999237060547</v>
      </c>
      <c r="AB642" s="60">
        <v>-13.359999656677246</v>
      </c>
      <c r="AC642" s="59">
        <v>-2.440000057220459</v>
      </c>
      <c r="AD642" s="60">
        <v>13.310000419616699</v>
      </c>
      <c r="AE642" s="19" t="s">
        <v>79</v>
      </c>
      <c r="AF642" s="114"/>
      <c r="AG642" s="117"/>
      <c r="AH642" s="118"/>
      <c r="AI642" s="118"/>
      <c r="AJ642" s="118"/>
      <c r="AK642" s="113"/>
      <c r="AL642" s="118"/>
      <c r="AM642" s="118"/>
      <c r="AN642" s="117"/>
      <c r="AO642" s="118"/>
      <c r="AT642" s="118"/>
      <c r="AU642" s="118"/>
      <c r="AV642" s="118"/>
      <c r="AW642" s="118"/>
      <c r="AX642" s="118"/>
      <c r="AY642" s="117"/>
      <c r="AZ642" s="118"/>
      <c r="BI642" s="117"/>
      <c r="BJ642" s="118"/>
      <c r="BK642" s="118"/>
      <c r="BL642" s="118"/>
      <c r="BM642" s="118"/>
      <c r="BN642" s="118"/>
      <c r="BO642" s="118"/>
      <c r="BP642" s="119"/>
      <c r="BX642" s="117"/>
    </row>
    <row r="643" spans="2:157" x14ac:dyDescent="0.15">
      <c r="E643" s="1" t="s">
        <v>152</v>
      </c>
      <c r="F643" s="86">
        <v>4</v>
      </c>
      <c r="I643" s="88">
        <v>1</v>
      </c>
      <c r="O643" s="31"/>
      <c r="Q643" s="31">
        <v>-2.9700000286102295</v>
      </c>
      <c r="R643" s="40">
        <v>6.3400001525878906</v>
      </c>
      <c r="S643" s="31"/>
      <c r="T643" s="40"/>
      <c r="U643" s="31"/>
      <c r="V643" s="40"/>
      <c r="W643" s="31"/>
      <c r="X643" s="40"/>
      <c r="Y643" s="31"/>
      <c r="Z643" s="40"/>
      <c r="AA643" s="59">
        <v>-4.3400001525878906</v>
      </c>
      <c r="AB643" s="60">
        <v>12.729999542236328</v>
      </c>
      <c r="AC643" s="59">
        <v>2.3900001049041748</v>
      </c>
      <c r="AD643" s="60">
        <v>-13.159999847412109</v>
      </c>
      <c r="AE643" s="19" t="s">
        <v>78</v>
      </c>
      <c r="AF643" s="114"/>
      <c r="AG643" s="117"/>
      <c r="AH643" s="118"/>
      <c r="AI643" s="118"/>
      <c r="AJ643" s="118"/>
      <c r="AK643" s="113"/>
      <c r="AL643" s="118"/>
      <c r="AM643" s="118"/>
      <c r="AN643" s="117"/>
      <c r="AO643" s="118"/>
      <c r="AT643" s="118"/>
      <c r="AU643" s="118"/>
      <c r="AV643" s="118"/>
      <c r="AW643" s="118"/>
      <c r="AX643" s="118"/>
      <c r="AY643" s="117"/>
      <c r="AZ643" s="118"/>
      <c r="BI643" s="117"/>
      <c r="BJ643" s="118"/>
      <c r="BK643" s="118"/>
      <c r="BL643" s="118"/>
      <c r="BM643" s="118"/>
      <c r="BN643" s="118"/>
      <c r="BO643" s="118"/>
      <c r="BP643" s="119"/>
      <c r="BX643" s="117"/>
    </row>
    <row r="644" spans="2:157" x14ac:dyDescent="0.15">
      <c r="E644" s="1" t="s">
        <v>152</v>
      </c>
      <c r="F644" s="86">
        <v>5</v>
      </c>
      <c r="I644" s="88">
        <v>1</v>
      </c>
      <c r="O644" s="31"/>
      <c r="Q644" s="31">
        <v>0.62999999523162842</v>
      </c>
      <c r="R644" s="40">
        <v>-6.4800000190734863</v>
      </c>
      <c r="S644" s="31"/>
      <c r="T644" s="40"/>
      <c r="U644" s="31"/>
      <c r="V644" s="40"/>
      <c r="W644" s="31"/>
      <c r="X644" s="40"/>
      <c r="Y644" s="31"/>
      <c r="Z644" s="40"/>
      <c r="AA644" s="59">
        <v>3.5099999904632568</v>
      </c>
      <c r="AB644" s="60">
        <v>-12.189999580383301</v>
      </c>
      <c r="AC644" s="59">
        <v>-2.0999999046325684</v>
      </c>
      <c r="AD644" s="60">
        <v>13.310000419616699</v>
      </c>
      <c r="AE644" s="19" t="s">
        <v>80</v>
      </c>
      <c r="AF644" s="114"/>
      <c r="AG644" s="117"/>
      <c r="AH644" s="118"/>
      <c r="AI644" s="118"/>
      <c r="AJ644" s="118"/>
      <c r="AK644" s="113"/>
      <c r="AL644" s="118"/>
      <c r="AM644" s="118"/>
      <c r="AN644" s="117"/>
      <c r="AO644" s="118"/>
      <c r="AT644" s="118"/>
      <c r="AU644" s="118"/>
      <c r="AV644" s="118"/>
      <c r="AW644" s="118"/>
      <c r="AX644" s="118"/>
      <c r="AY644" s="117"/>
      <c r="AZ644" s="118"/>
      <c r="BI644" s="117"/>
      <c r="BJ644" s="118"/>
      <c r="BK644" s="118"/>
      <c r="BL644" s="118"/>
      <c r="BM644" s="118"/>
      <c r="BN644" s="118"/>
      <c r="BO644" s="118"/>
      <c r="BP644" s="119"/>
      <c r="BX644" s="117"/>
    </row>
    <row r="645" spans="2:157" x14ac:dyDescent="0.15">
      <c r="E645" s="1" t="s">
        <v>152</v>
      </c>
      <c r="F645" s="86">
        <v>6</v>
      </c>
      <c r="I645" s="88">
        <v>1</v>
      </c>
      <c r="O645" s="31"/>
      <c r="Q645" s="31">
        <v>2.440000057220459</v>
      </c>
      <c r="R645" s="40">
        <v>9.4099998474121094</v>
      </c>
      <c r="S645" s="31"/>
      <c r="T645" s="40"/>
      <c r="U645" s="31"/>
      <c r="V645" s="40"/>
      <c r="W645" s="31"/>
      <c r="X645" s="40"/>
      <c r="Y645" s="31"/>
      <c r="Z645" s="40"/>
      <c r="AA645" s="59">
        <v>2.630000114440918</v>
      </c>
      <c r="AB645" s="60">
        <v>13.460000038146973</v>
      </c>
      <c r="AC645" s="59">
        <v>1.6100000143051147</v>
      </c>
      <c r="AD645" s="60">
        <v>-12.039999961853027</v>
      </c>
      <c r="AE645" s="19" t="s">
        <v>81</v>
      </c>
      <c r="AF645" s="114"/>
      <c r="AG645" s="117"/>
      <c r="AH645" s="118"/>
      <c r="AI645" s="118"/>
      <c r="AJ645" s="118"/>
      <c r="AK645" s="113"/>
      <c r="AL645" s="118"/>
      <c r="AM645" s="118"/>
      <c r="AN645" s="117"/>
      <c r="AO645" s="118"/>
      <c r="AT645" s="118"/>
      <c r="AU645" s="118"/>
      <c r="AV645" s="118"/>
      <c r="AW645" s="118"/>
      <c r="AX645" s="118"/>
      <c r="AY645" s="117"/>
      <c r="AZ645" s="118"/>
      <c r="BI645" s="117"/>
      <c r="BJ645" s="118"/>
      <c r="BK645" s="118"/>
      <c r="BL645" s="118"/>
      <c r="BM645" s="118"/>
      <c r="BN645" s="118"/>
      <c r="BO645" s="118"/>
      <c r="BP645" s="119"/>
      <c r="BX645" s="117"/>
    </row>
    <row r="646" spans="2:157" x14ac:dyDescent="0.15">
      <c r="E646" s="1" t="s">
        <v>152</v>
      </c>
      <c r="F646" s="86">
        <v>7</v>
      </c>
      <c r="I646" s="88">
        <v>1</v>
      </c>
      <c r="O646" s="31"/>
      <c r="Q646" s="31">
        <v>-2</v>
      </c>
      <c r="R646" s="40">
        <v>-6.5799999237060547</v>
      </c>
      <c r="S646" s="31"/>
      <c r="T646" s="40"/>
      <c r="U646" s="31"/>
      <c r="V646" s="40"/>
      <c r="W646" s="31"/>
      <c r="X646" s="40"/>
      <c r="Y646" s="31"/>
      <c r="Z646" s="40"/>
      <c r="AA646" s="59">
        <v>-3.4100000858306885</v>
      </c>
      <c r="AB646" s="60">
        <v>-12.090000152587891</v>
      </c>
      <c r="AC646" s="59">
        <v>2.0999999046325684</v>
      </c>
      <c r="AD646" s="60">
        <v>13.510000228881836</v>
      </c>
      <c r="AE646" s="19" t="s">
        <v>81</v>
      </c>
      <c r="AF646" s="114"/>
      <c r="AG646" s="117"/>
      <c r="AH646" s="118"/>
      <c r="AI646" s="118"/>
      <c r="AJ646" s="118"/>
      <c r="AK646" s="113"/>
      <c r="AL646" s="118"/>
      <c r="AM646" s="118"/>
      <c r="AN646" s="117"/>
      <c r="AO646" s="118"/>
      <c r="AT646" s="118"/>
      <c r="AU646" s="118"/>
      <c r="AV646" s="118"/>
      <c r="AW646" s="118"/>
      <c r="AX646" s="118"/>
      <c r="AY646" s="117"/>
      <c r="AZ646" s="118"/>
      <c r="BI646" s="117"/>
      <c r="BJ646" s="118"/>
      <c r="BK646" s="118"/>
      <c r="BL646" s="118"/>
      <c r="BM646" s="118"/>
      <c r="BN646" s="118"/>
      <c r="BO646" s="118"/>
      <c r="BP646" s="119"/>
      <c r="BX646" s="117"/>
    </row>
    <row r="647" spans="2:157" x14ac:dyDescent="0.15">
      <c r="E647" s="1" t="s">
        <v>152</v>
      </c>
      <c r="F647" s="86">
        <v>8</v>
      </c>
      <c r="I647" s="88">
        <v>1</v>
      </c>
      <c r="O647" s="31"/>
      <c r="Q647" s="31">
        <v>0.93000000715255737</v>
      </c>
      <c r="R647" s="40">
        <v>6.4800000190734863</v>
      </c>
      <c r="S647" s="31"/>
      <c r="T647" s="40"/>
      <c r="U647" s="31"/>
      <c r="V647" s="40"/>
      <c r="W647" s="31"/>
      <c r="X647" s="40"/>
      <c r="Y647" s="31"/>
      <c r="Z647" s="40"/>
      <c r="AA647" s="59">
        <v>3.75</v>
      </c>
      <c r="AB647" s="60">
        <v>13.210000038146973</v>
      </c>
      <c r="AC647" s="59">
        <v>-3.0699999332427979</v>
      </c>
      <c r="AD647" s="60">
        <v>-12.189999580383301</v>
      </c>
      <c r="AE647" s="19" t="s">
        <v>82</v>
      </c>
      <c r="AF647" s="114"/>
      <c r="AG647" s="117"/>
      <c r="AH647" s="118"/>
      <c r="AI647" s="118"/>
      <c r="AJ647" s="118"/>
      <c r="AK647" s="113"/>
      <c r="AL647" s="118"/>
      <c r="AM647" s="118"/>
      <c r="AN647" s="117"/>
      <c r="AO647" s="118"/>
      <c r="AT647" s="118"/>
      <c r="AU647" s="118"/>
      <c r="AV647" s="118"/>
      <c r="AW647" s="118"/>
      <c r="AX647" s="118"/>
      <c r="AY647" s="117"/>
      <c r="AZ647" s="118"/>
      <c r="BI647" s="117"/>
      <c r="BJ647" s="118"/>
      <c r="BK647" s="118"/>
      <c r="BL647" s="118"/>
      <c r="BM647" s="118"/>
      <c r="BN647" s="118"/>
      <c r="BO647" s="118"/>
      <c r="BP647" s="119"/>
      <c r="BX647" s="117"/>
    </row>
    <row r="648" spans="2:157" x14ac:dyDescent="0.15">
      <c r="E648" s="1" t="s">
        <v>152</v>
      </c>
      <c r="F648" s="86">
        <v>9</v>
      </c>
      <c r="I648" s="88">
        <v>1</v>
      </c>
      <c r="O648" s="31"/>
      <c r="Q648" s="31">
        <v>3.0199999809265137</v>
      </c>
      <c r="R648" s="40">
        <v>-6.0500001907348633</v>
      </c>
      <c r="S648" s="31"/>
      <c r="T648" s="40"/>
      <c r="U648" s="31"/>
      <c r="V648" s="40"/>
      <c r="W648" s="31"/>
      <c r="X648" s="40"/>
      <c r="Y648" s="31"/>
      <c r="Z648" s="40"/>
      <c r="AA648" s="59">
        <v>1.9500000476837158</v>
      </c>
      <c r="AB648" s="60">
        <v>-11.949999809265137</v>
      </c>
      <c r="AC648" s="59">
        <v>1.1200000047683716</v>
      </c>
      <c r="AD648" s="60">
        <v>13.260000228881836</v>
      </c>
      <c r="AE648" s="19" t="s">
        <v>83</v>
      </c>
      <c r="AF648" s="114"/>
      <c r="AG648" s="117"/>
      <c r="AH648" s="118"/>
      <c r="AI648" s="118"/>
      <c r="AJ648" s="118"/>
      <c r="AK648" s="113"/>
      <c r="AL648" s="118"/>
      <c r="AM648" s="118"/>
      <c r="AN648" s="117"/>
      <c r="AO648" s="118"/>
      <c r="AT648" s="118"/>
      <c r="AU648" s="118"/>
      <c r="AV648" s="118"/>
      <c r="AW648" s="118"/>
      <c r="AX648" s="118"/>
      <c r="AY648" s="117"/>
      <c r="AZ648" s="118"/>
      <c r="BI648" s="117"/>
      <c r="BJ648" s="118"/>
      <c r="BK648" s="118"/>
      <c r="BL648" s="118"/>
      <c r="BM648" s="118"/>
      <c r="BN648" s="118"/>
      <c r="BO648" s="118"/>
      <c r="BP648" s="119"/>
      <c r="BX648" s="117"/>
    </row>
    <row r="649" spans="2:157" x14ac:dyDescent="0.15">
      <c r="E649" s="1" t="s">
        <v>152</v>
      </c>
      <c r="F649" s="86">
        <v>10</v>
      </c>
      <c r="I649" s="86">
        <v>1</v>
      </c>
      <c r="J649" s="88">
        <v>1</v>
      </c>
      <c r="O649" s="31"/>
      <c r="Q649" s="31">
        <v>-1.5099999904632568</v>
      </c>
      <c r="R649" s="40">
        <v>10.680000305175781</v>
      </c>
      <c r="S649" s="31"/>
      <c r="T649" s="40"/>
      <c r="U649" s="31"/>
      <c r="V649" s="40"/>
      <c r="W649" s="31" t="s">
        <v>85</v>
      </c>
      <c r="X649" s="40"/>
      <c r="Y649" s="31"/>
      <c r="Z649" s="40">
        <v>1</v>
      </c>
      <c r="AA649" s="59">
        <v>-2.5799999237060547</v>
      </c>
      <c r="AB649" s="60">
        <v>13.119999885559082</v>
      </c>
      <c r="AC649" s="59">
        <v>0.62999999523162842</v>
      </c>
      <c r="AD649" s="60">
        <v>-6.3400001525878906</v>
      </c>
      <c r="AE649" s="19" t="s">
        <v>84</v>
      </c>
      <c r="AF649" s="114"/>
      <c r="AG649" s="117"/>
      <c r="AH649" s="118"/>
      <c r="AI649" s="118"/>
      <c r="AJ649" s="118"/>
      <c r="AK649" s="113"/>
      <c r="AL649" s="118"/>
      <c r="AM649" s="118"/>
      <c r="AN649" s="117"/>
      <c r="AO649" s="118"/>
      <c r="AT649" s="118"/>
      <c r="AU649" s="118"/>
      <c r="AV649" s="118"/>
      <c r="AW649" s="118"/>
      <c r="AX649" s="118"/>
      <c r="AY649" s="117"/>
      <c r="AZ649" s="118"/>
      <c r="BI649" s="117"/>
      <c r="BJ649" s="118"/>
      <c r="BK649" s="118"/>
      <c r="BO649" s="118"/>
      <c r="BP649" s="119"/>
      <c r="BX649" s="117"/>
    </row>
    <row r="650" spans="2:157" x14ac:dyDescent="0.15">
      <c r="E650" s="1" t="s">
        <v>152</v>
      </c>
      <c r="O650" s="31"/>
      <c r="Q650" s="31"/>
      <c r="R650" s="40"/>
      <c r="S650" s="31">
        <v>-3.3599998950958252</v>
      </c>
      <c r="T650" s="40">
        <v>-11.069999694824219</v>
      </c>
      <c r="U650" s="31"/>
      <c r="V650" s="40"/>
      <c r="W650" s="31"/>
      <c r="X650" s="40"/>
      <c r="Y650" s="31"/>
      <c r="Z650" s="40"/>
      <c r="AE650" s="19"/>
      <c r="AF650" s="141">
        <v>1</v>
      </c>
      <c r="AG650" s="117"/>
      <c r="AH650" s="118"/>
      <c r="AI650" s="118"/>
      <c r="AJ650" s="118"/>
      <c r="AK650" s="113"/>
      <c r="AL650" s="118"/>
      <c r="AM650" s="118"/>
      <c r="AN650" s="117"/>
      <c r="AO650" s="118"/>
      <c r="AT650" s="118"/>
      <c r="AU650" s="118"/>
      <c r="AV650" s="118"/>
      <c r="AW650" s="118"/>
      <c r="AX650" s="118"/>
      <c r="AY650" s="117"/>
      <c r="AZ650" s="118"/>
      <c r="BI650" s="117"/>
      <c r="BJ650" s="118"/>
      <c r="BK650" s="118"/>
      <c r="BL650" s="118"/>
      <c r="BM650" s="118"/>
      <c r="BN650" s="118"/>
      <c r="BO650" s="118"/>
      <c r="BP650" s="119"/>
      <c r="BX650" s="117"/>
    </row>
    <row r="651" spans="2:157" s="89" customFormat="1" x14ac:dyDescent="0.15">
      <c r="B651" s="30"/>
      <c r="C651" s="16"/>
      <c r="D651" s="13" t="s">
        <v>22</v>
      </c>
      <c r="E651" s="16">
        <v>136</v>
      </c>
      <c r="F651" s="90">
        <v>1</v>
      </c>
      <c r="G651" s="16">
        <v>1</v>
      </c>
      <c r="K651" s="16"/>
      <c r="L651" s="89">
        <v>1</v>
      </c>
      <c r="M651" s="16"/>
      <c r="N651" s="89">
        <v>1</v>
      </c>
      <c r="O651" s="32" t="s">
        <v>85</v>
      </c>
      <c r="P651" s="16">
        <v>103</v>
      </c>
      <c r="Q651" s="32"/>
      <c r="R651" s="90"/>
      <c r="S651" s="32"/>
      <c r="T651" s="90"/>
      <c r="U651" s="32"/>
      <c r="V651" s="90"/>
      <c r="W651" s="32"/>
      <c r="X651" s="90"/>
      <c r="Y651" s="32"/>
      <c r="Z651" s="90"/>
      <c r="AA651" s="57">
        <v>-1.0700000524520874</v>
      </c>
      <c r="AB651" s="58">
        <v>-12.090000152587891</v>
      </c>
      <c r="AC651" s="57">
        <v>3.2200000286102295</v>
      </c>
      <c r="AD651" s="58">
        <v>12.039999961853027</v>
      </c>
      <c r="AE651" s="20"/>
      <c r="AF651" s="114">
        <v>1</v>
      </c>
      <c r="AG651" s="117"/>
      <c r="AH651" s="118"/>
      <c r="AI651" s="118"/>
      <c r="AJ651" s="118"/>
      <c r="AK651" s="113"/>
      <c r="AL651" s="118"/>
      <c r="AM651" s="118"/>
      <c r="AN651" s="117"/>
      <c r="AO651" s="118"/>
      <c r="AP651" s="99"/>
      <c r="AQ651" s="99"/>
      <c r="AR651" s="99"/>
      <c r="AS651" s="99"/>
      <c r="AT651" s="118"/>
      <c r="AU651" s="118"/>
      <c r="AV651" s="118"/>
      <c r="AW651" s="118"/>
      <c r="AX651" s="118"/>
      <c r="AY651" s="117"/>
      <c r="AZ651" s="118"/>
      <c r="BA651" s="99"/>
      <c r="BB651" s="99"/>
      <c r="BC651" s="99"/>
      <c r="BD651" s="99"/>
      <c r="BE651" s="84"/>
      <c r="BF651" s="84"/>
      <c r="BI651" s="117"/>
      <c r="BJ651" s="118"/>
      <c r="BK651" s="118"/>
      <c r="BL651" s="118"/>
      <c r="BM651" s="118"/>
      <c r="BN651" s="118"/>
      <c r="BO651" s="118"/>
      <c r="BP651" s="122"/>
      <c r="BX651" s="120"/>
      <c r="CE651" s="95"/>
      <c r="CF651" s="95"/>
      <c r="CG651" s="95"/>
      <c r="CH651" s="95"/>
      <c r="CI651" s="95"/>
      <c r="CJ651" s="95"/>
      <c r="CK651" s="95"/>
      <c r="CL651" s="95"/>
      <c r="CM651" s="95"/>
      <c r="CN651" s="95"/>
      <c r="CO651" s="95"/>
      <c r="CP651" s="95"/>
      <c r="CQ651" s="95"/>
      <c r="EX651" s="88"/>
      <c r="EY651" s="88"/>
      <c r="FA651" s="88"/>
    </row>
    <row r="652" spans="2:157" x14ac:dyDescent="0.15">
      <c r="E652" s="1" t="s">
        <v>152</v>
      </c>
      <c r="F652" s="86">
        <v>2</v>
      </c>
      <c r="H652" s="88">
        <v>1</v>
      </c>
      <c r="J652" s="88">
        <v>1</v>
      </c>
      <c r="O652" s="31"/>
      <c r="Q652" s="31">
        <v>2.9700000286102295</v>
      </c>
      <c r="R652" s="40">
        <v>5.070000171661377</v>
      </c>
      <c r="S652" s="31"/>
      <c r="T652" s="40"/>
      <c r="U652" s="31"/>
      <c r="V652" s="40"/>
      <c r="W652" s="31"/>
      <c r="X652" s="40" t="s">
        <v>62</v>
      </c>
      <c r="Y652" s="31"/>
      <c r="Z652" s="40">
        <v>1</v>
      </c>
      <c r="AA652" s="59">
        <v>3.7999999523162842</v>
      </c>
      <c r="AB652" s="60">
        <v>11.75</v>
      </c>
      <c r="AC652" s="59">
        <v>-0.49000000953674316</v>
      </c>
      <c r="AD652" s="60">
        <v>-11.75</v>
      </c>
      <c r="AE652" s="19" t="s">
        <v>86</v>
      </c>
      <c r="AF652" s="114"/>
      <c r="AG652" s="117"/>
      <c r="AH652" s="118"/>
      <c r="AI652" s="118"/>
      <c r="AJ652" s="118"/>
      <c r="AK652" s="113"/>
      <c r="AL652" s="118"/>
      <c r="AM652" s="118"/>
      <c r="AN652" s="117"/>
      <c r="AO652" s="118"/>
      <c r="AT652" s="118"/>
      <c r="AU652" s="118"/>
      <c r="AV652" s="118"/>
      <c r="AW652" s="118"/>
      <c r="AX652" s="118"/>
      <c r="AY652" s="117"/>
      <c r="AZ652" s="118"/>
      <c r="BI652" s="142"/>
      <c r="BJ652" s="148"/>
      <c r="BK652" s="148"/>
      <c r="BL652" s="148"/>
      <c r="BM652" s="148"/>
      <c r="BN652" s="148"/>
      <c r="BO652" s="148"/>
      <c r="BP652" s="119"/>
      <c r="BX652" s="117"/>
    </row>
    <row r="653" spans="2:157" s="89" customFormat="1" x14ac:dyDescent="0.15">
      <c r="B653" s="30"/>
      <c r="C653" s="16"/>
      <c r="D653" s="13" t="s">
        <v>23</v>
      </c>
      <c r="E653" s="16">
        <v>137</v>
      </c>
      <c r="F653" s="89">
        <v>1</v>
      </c>
      <c r="G653" s="16">
        <v>1</v>
      </c>
      <c r="J653" s="89">
        <v>1</v>
      </c>
      <c r="K653" s="16"/>
      <c r="L653" s="89">
        <v>1</v>
      </c>
      <c r="M653" s="16">
        <v>1</v>
      </c>
      <c r="O653" s="32" t="s">
        <v>85</v>
      </c>
      <c r="P653" s="16">
        <v>120</v>
      </c>
      <c r="Q653" s="32"/>
      <c r="R653" s="90"/>
      <c r="S653" s="32"/>
      <c r="T653" s="90"/>
      <c r="U653" s="32"/>
      <c r="V653" s="90"/>
      <c r="W653" s="32"/>
      <c r="X653" s="90" t="s">
        <v>57</v>
      </c>
      <c r="Y653" s="32"/>
      <c r="Z653" s="90">
        <v>1</v>
      </c>
      <c r="AA653" s="57">
        <v>0.62999999523162842</v>
      </c>
      <c r="AB653" s="58">
        <v>-12.090000152587891</v>
      </c>
      <c r="AC653" s="57">
        <v>-3.7100000381469727</v>
      </c>
      <c r="AD653" s="58">
        <v>13.159999847412109</v>
      </c>
      <c r="AE653" s="20"/>
      <c r="AF653" s="114">
        <v>1</v>
      </c>
      <c r="AG653" s="117"/>
      <c r="AH653" s="124"/>
      <c r="AI653" s="124"/>
      <c r="AJ653" s="124"/>
      <c r="AK653" s="113"/>
      <c r="AL653" s="118"/>
      <c r="AM653" s="118"/>
      <c r="AN653" s="117"/>
      <c r="AO653" s="118"/>
      <c r="AP653" s="99"/>
      <c r="AQ653" s="99"/>
      <c r="AR653" s="99"/>
      <c r="AS653" s="99"/>
      <c r="AT653" s="118"/>
      <c r="AU653" s="118"/>
      <c r="AV653" s="118"/>
      <c r="AW653" s="118"/>
      <c r="AX653" s="118"/>
      <c r="AY653" s="117"/>
      <c r="AZ653" s="118"/>
      <c r="BA653" s="99"/>
      <c r="BB653" s="99"/>
      <c r="BC653" s="99"/>
      <c r="BD653" s="99"/>
      <c r="BE653" s="84"/>
      <c r="BF653" s="84"/>
      <c r="BI653" s="117"/>
      <c r="BJ653" s="118"/>
      <c r="BK653" s="118"/>
      <c r="BL653" s="118"/>
      <c r="BM653" s="118"/>
      <c r="BN653" s="118"/>
      <c r="BO653" s="118"/>
      <c r="BP653" s="122"/>
      <c r="BX653" s="120"/>
      <c r="CE653" s="95"/>
      <c r="CF653" s="95"/>
      <c r="CG653" s="95"/>
      <c r="CH653" s="95"/>
      <c r="CI653" s="95"/>
      <c r="CJ653" s="95"/>
      <c r="CK653" s="95"/>
      <c r="CL653" s="95"/>
      <c r="CM653" s="95"/>
      <c r="CN653" s="95"/>
      <c r="CO653" s="95"/>
      <c r="CP653" s="95"/>
      <c r="CQ653" s="95"/>
      <c r="EX653" s="88"/>
      <c r="EY653" s="88"/>
      <c r="FA653" s="88"/>
    </row>
    <row r="654" spans="2:157" x14ac:dyDescent="0.15">
      <c r="E654" s="1" t="s">
        <v>152</v>
      </c>
      <c r="O654" s="31"/>
      <c r="Q654" s="31">
        <v>-3.6600000858306885</v>
      </c>
      <c r="R654" s="40">
        <v>6.3400001525878906</v>
      </c>
      <c r="S654" s="31"/>
      <c r="T654" s="40"/>
      <c r="U654" s="31"/>
      <c r="V654" s="40"/>
      <c r="W654" s="31"/>
      <c r="X654" s="40"/>
      <c r="Y654" s="31"/>
      <c r="Z654" s="40"/>
      <c r="AG654" s="117"/>
      <c r="AH654" s="118"/>
      <c r="AI654" s="118"/>
      <c r="AJ654" s="118"/>
      <c r="AK654" s="113"/>
      <c r="AL654" s="118"/>
      <c r="AN654" s="117"/>
      <c r="AO654" s="118"/>
      <c r="AT654" s="118"/>
      <c r="AU654" s="118"/>
      <c r="AV654" s="118"/>
      <c r="AW654" s="118"/>
      <c r="AY654" s="117"/>
      <c r="AZ654" s="118"/>
      <c r="BI654" s="117"/>
      <c r="BJ654" s="118"/>
      <c r="BK654" s="118"/>
      <c r="BL654" s="118"/>
      <c r="BM654" s="118"/>
      <c r="BN654" s="118"/>
      <c r="BO654" s="118"/>
    </row>
    <row r="655" spans="2:157" s="89" customFormat="1" x14ac:dyDescent="0.15">
      <c r="B655" s="30"/>
      <c r="C655" s="16"/>
      <c r="D655" s="13" t="s">
        <v>15</v>
      </c>
      <c r="E655" s="16">
        <v>138</v>
      </c>
      <c r="F655" s="89">
        <v>1</v>
      </c>
      <c r="G655" s="16">
        <v>1</v>
      </c>
      <c r="K655" s="16"/>
      <c r="L655" s="89">
        <v>1</v>
      </c>
      <c r="M655" s="16"/>
      <c r="N655" s="89">
        <v>1</v>
      </c>
      <c r="O655" s="32" t="s">
        <v>87</v>
      </c>
      <c r="P655" s="16">
        <v>91</v>
      </c>
      <c r="Q655" s="32"/>
      <c r="R655" s="90"/>
      <c r="S655" s="32"/>
      <c r="T655" s="90"/>
      <c r="U655" s="32"/>
      <c r="V655" s="90"/>
      <c r="W655" s="32"/>
      <c r="X655" s="90"/>
      <c r="Y655" s="32"/>
      <c r="Z655" s="90"/>
      <c r="AA655" s="57">
        <v>-1.1200000047683716</v>
      </c>
      <c r="AB655" s="58">
        <v>-12.090000152587891</v>
      </c>
      <c r="AC655" s="57">
        <v>3.6099998950958252</v>
      </c>
      <c r="AD655" s="58">
        <v>12.140000343322754</v>
      </c>
      <c r="AE655" s="20"/>
      <c r="AF655" s="114">
        <v>1</v>
      </c>
      <c r="AG655" s="117"/>
      <c r="AH655" s="118"/>
      <c r="AI655" s="118"/>
      <c r="AJ655" s="118"/>
      <c r="AK655" s="113"/>
      <c r="AL655" s="118"/>
      <c r="AM655" s="118"/>
      <c r="AN655" s="117"/>
      <c r="AO655" s="118"/>
      <c r="AP655" s="99"/>
      <c r="AQ655" s="99"/>
      <c r="AR655" s="99"/>
      <c r="AS655" s="99"/>
      <c r="AT655" s="118"/>
      <c r="AU655" s="118"/>
      <c r="AV655" s="118"/>
      <c r="AW655" s="118"/>
      <c r="AX655" s="118"/>
      <c r="AY655" s="117"/>
      <c r="AZ655" s="118"/>
      <c r="BA655" s="99"/>
      <c r="BB655" s="99"/>
      <c r="BC655" s="99"/>
      <c r="BD655" s="99"/>
      <c r="BE655" s="84"/>
      <c r="BF655" s="84"/>
      <c r="BI655" s="117"/>
      <c r="BJ655" s="118"/>
      <c r="BK655" s="118"/>
      <c r="BL655" s="118"/>
      <c r="BM655" s="118"/>
      <c r="BN655" s="118"/>
      <c r="BO655" s="118"/>
      <c r="BP655" s="122"/>
      <c r="BX655" s="120"/>
      <c r="CE655" s="95"/>
      <c r="CF655" s="95"/>
      <c r="CG655" s="95"/>
      <c r="CH655" s="95"/>
      <c r="CI655" s="95"/>
      <c r="CJ655" s="95"/>
      <c r="CK655" s="95"/>
      <c r="CL655" s="95"/>
      <c r="CM655" s="95"/>
      <c r="CN655" s="95"/>
      <c r="CO655" s="95"/>
      <c r="CP655" s="95"/>
      <c r="CQ655" s="95"/>
      <c r="EX655" s="88"/>
      <c r="EY655" s="88"/>
      <c r="FA655" s="88"/>
    </row>
    <row r="656" spans="2:157" x14ac:dyDescent="0.15">
      <c r="B656" s="26"/>
      <c r="C656" s="22"/>
      <c r="D656" s="12"/>
      <c r="E656" s="1" t="s">
        <v>152</v>
      </c>
      <c r="F656" s="88">
        <v>2</v>
      </c>
      <c r="H656" s="88">
        <v>1</v>
      </c>
      <c r="J656" s="88">
        <v>1</v>
      </c>
      <c r="O656" s="31"/>
      <c r="Q656" s="31">
        <v>0</v>
      </c>
      <c r="R656" s="40">
        <v>5.119999885559082</v>
      </c>
      <c r="S656" s="31"/>
      <c r="T656" s="40"/>
      <c r="U656" s="31"/>
      <c r="V656" s="40"/>
      <c r="W656" s="31"/>
      <c r="X656" s="40" t="s">
        <v>62</v>
      </c>
      <c r="Y656" s="31"/>
      <c r="Z656" s="40">
        <v>1</v>
      </c>
      <c r="AA656" s="59">
        <v>1.7599999904632568</v>
      </c>
      <c r="AB656" s="60">
        <v>12.140000343322754</v>
      </c>
      <c r="AC656" s="59">
        <v>-0.23999999463558197</v>
      </c>
      <c r="AD656" s="60">
        <v>-11.600000381469727</v>
      </c>
      <c r="AE656" s="19" t="s">
        <v>88</v>
      </c>
      <c r="AF656" s="114"/>
      <c r="AG656" s="117"/>
      <c r="AH656" s="118"/>
      <c r="AI656" s="118"/>
      <c r="AJ656" s="118"/>
      <c r="AK656" s="113"/>
      <c r="AL656" s="118"/>
      <c r="AM656" s="118"/>
      <c r="AN656" s="117"/>
      <c r="AO656" s="118"/>
      <c r="AT656" s="118"/>
      <c r="AU656" s="118"/>
      <c r="AV656" s="118"/>
      <c r="AW656" s="118"/>
      <c r="AX656" s="118"/>
      <c r="AY656" s="117"/>
      <c r="AZ656" s="118"/>
      <c r="BI656" s="142"/>
      <c r="BJ656" s="148"/>
      <c r="BK656" s="148"/>
      <c r="BL656" s="148"/>
      <c r="BM656" s="148"/>
      <c r="BN656" s="148"/>
      <c r="BO656" s="148"/>
      <c r="BP656" s="119"/>
      <c r="BX656" s="117"/>
    </row>
    <row r="657" spans="1:157" s="89" customFormat="1" x14ac:dyDescent="0.15">
      <c r="A657" s="15">
        <v>0.24600694444444446</v>
      </c>
      <c r="B657" s="30"/>
      <c r="C657" s="24" t="s">
        <v>27</v>
      </c>
      <c r="D657" s="13" t="s">
        <v>11</v>
      </c>
      <c r="E657" s="16">
        <v>139</v>
      </c>
      <c r="F657" s="89">
        <v>1</v>
      </c>
      <c r="G657" s="16">
        <v>1</v>
      </c>
      <c r="K657" s="16">
        <v>1</v>
      </c>
      <c r="M657" s="16">
        <v>1</v>
      </c>
      <c r="O657" s="20" t="s">
        <v>87</v>
      </c>
      <c r="P657" s="16">
        <v>126</v>
      </c>
      <c r="Q657" s="32"/>
      <c r="R657" s="90"/>
      <c r="S657" s="32"/>
      <c r="T657" s="90"/>
      <c r="U657" s="32"/>
      <c r="V657" s="90"/>
      <c r="W657" s="32"/>
      <c r="X657" s="90"/>
      <c r="Y657" s="32"/>
      <c r="Z657" s="90"/>
      <c r="AA657" s="57">
        <v>-0.98000001907348633</v>
      </c>
      <c r="AB657" s="58">
        <v>-12.039999961853027</v>
      </c>
      <c r="AC657" s="57">
        <v>3.6099998950958252</v>
      </c>
      <c r="AD657" s="58">
        <v>12.140000343322754</v>
      </c>
      <c r="AE657" s="16"/>
      <c r="AF657" s="112">
        <v>1</v>
      </c>
      <c r="AG657" s="117"/>
      <c r="AH657" s="118"/>
      <c r="AI657" s="118"/>
      <c r="AJ657" s="118"/>
      <c r="AK657" s="113"/>
      <c r="AL657" s="118"/>
      <c r="AM657" s="99"/>
      <c r="AN657" s="117"/>
      <c r="AO657" s="118"/>
      <c r="AP657" s="99"/>
      <c r="AQ657" s="99"/>
      <c r="AR657" s="99"/>
      <c r="AS657" s="99"/>
      <c r="AT657" s="118"/>
      <c r="AU657" s="118"/>
      <c r="AV657" s="118"/>
      <c r="AW657" s="118"/>
      <c r="AX657" s="99"/>
      <c r="AY657" s="117"/>
      <c r="AZ657" s="118"/>
      <c r="BA657" s="99"/>
      <c r="BB657" s="99"/>
      <c r="BC657" s="99"/>
      <c r="BD657" s="99"/>
      <c r="BE657" s="84"/>
      <c r="BF657" s="84"/>
      <c r="BI657" s="117"/>
      <c r="BJ657" s="118"/>
      <c r="BK657" s="118"/>
      <c r="BL657" s="118"/>
      <c r="BM657" s="118"/>
      <c r="BN657" s="118"/>
      <c r="BO657" s="118"/>
      <c r="BP657" s="121"/>
      <c r="BX657" s="94"/>
      <c r="CE657" s="95"/>
      <c r="CF657" s="95"/>
      <c r="CG657" s="95"/>
      <c r="CH657" s="95"/>
      <c r="CI657" s="95"/>
      <c r="CJ657" s="95"/>
      <c r="CK657" s="95"/>
      <c r="CL657" s="95"/>
      <c r="CM657" s="95"/>
      <c r="CN657" s="95"/>
      <c r="CO657" s="95"/>
      <c r="CP657" s="95"/>
      <c r="CQ657" s="95"/>
      <c r="EX657" s="88"/>
      <c r="EY657" s="88"/>
      <c r="FA657" s="88"/>
    </row>
    <row r="658" spans="1:157" x14ac:dyDescent="0.15">
      <c r="E658" s="1" t="s">
        <v>152</v>
      </c>
      <c r="F658" s="86">
        <v>2</v>
      </c>
      <c r="H658" s="88">
        <v>1</v>
      </c>
      <c r="J658" s="88">
        <v>1</v>
      </c>
      <c r="O658" s="31"/>
      <c r="Q658" s="31">
        <v>0.43999999761581421</v>
      </c>
      <c r="R658" s="40">
        <v>5.6999998092651367</v>
      </c>
      <c r="S658" s="31"/>
      <c r="T658" s="40"/>
      <c r="U658" s="31"/>
      <c r="V658" s="40"/>
      <c r="W658" s="31" t="s">
        <v>62</v>
      </c>
      <c r="X658" s="40"/>
      <c r="Y658" s="31">
        <v>1</v>
      </c>
      <c r="Z658" s="40"/>
      <c r="AA658" s="59">
        <v>1.9500000476837158</v>
      </c>
      <c r="AB658" s="60">
        <v>12.039999961853027</v>
      </c>
      <c r="AC658" s="59">
        <v>-0.10000000149011612</v>
      </c>
      <c r="AD658" s="60">
        <v>-11.460000038146973</v>
      </c>
      <c r="AE658" s="19" t="s">
        <v>106</v>
      </c>
      <c r="AF658" s="114"/>
      <c r="AG658" s="117"/>
      <c r="AH658" s="118"/>
      <c r="AI658" s="118"/>
      <c r="AJ658" s="118"/>
      <c r="AK658" s="113"/>
      <c r="AL658" s="118"/>
      <c r="AM658" s="118"/>
      <c r="AN658" s="117"/>
      <c r="AO658" s="118"/>
      <c r="AT658" s="118"/>
      <c r="AU658" s="118"/>
      <c r="AV658" s="118"/>
      <c r="AW658" s="118"/>
      <c r="AX658" s="118"/>
      <c r="AY658" s="117"/>
      <c r="AZ658" s="118"/>
      <c r="BI658" s="142"/>
      <c r="BJ658" s="148"/>
      <c r="BK658" s="148"/>
      <c r="BL658" s="148"/>
      <c r="BM658" s="148"/>
      <c r="BN658" s="148"/>
      <c r="BO658" s="148"/>
      <c r="BP658" s="119"/>
      <c r="BX658" s="117"/>
    </row>
    <row r="659" spans="1:157" s="89" customFormat="1" x14ac:dyDescent="0.15">
      <c r="B659" s="30"/>
      <c r="C659" s="16"/>
      <c r="D659" s="13" t="s">
        <v>17</v>
      </c>
      <c r="E659" s="16">
        <v>140</v>
      </c>
      <c r="F659" s="89">
        <v>1</v>
      </c>
      <c r="G659" s="16">
        <v>1</v>
      </c>
      <c r="K659" s="16">
        <v>1</v>
      </c>
      <c r="M659" s="16"/>
      <c r="O659" s="20" t="s">
        <v>87</v>
      </c>
      <c r="P659" s="16"/>
      <c r="Q659" s="32"/>
      <c r="R659" s="90"/>
      <c r="S659" s="32"/>
      <c r="T659" s="90"/>
      <c r="U659" s="32"/>
      <c r="V659" s="90"/>
      <c r="W659" s="32"/>
      <c r="X659" s="90"/>
      <c r="Y659" s="32"/>
      <c r="Z659" s="90"/>
      <c r="AA659" s="57">
        <v>0.82999998331069946</v>
      </c>
      <c r="AB659" s="58">
        <v>-12.039999961853027</v>
      </c>
      <c r="AC659" s="57">
        <v>-3.5099999904632568</v>
      </c>
      <c r="AD659" s="58">
        <v>12.770000457763672</v>
      </c>
      <c r="AE659" s="16"/>
      <c r="AF659" s="112"/>
      <c r="AG659" s="117"/>
      <c r="AH659" s="118"/>
      <c r="AI659" s="118"/>
      <c r="AJ659" s="118"/>
      <c r="AK659" s="113"/>
      <c r="AL659" s="118"/>
      <c r="AM659" s="99"/>
      <c r="AN659" s="117"/>
      <c r="AO659" s="118"/>
      <c r="AP659" s="99"/>
      <c r="AQ659" s="99"/>
      <c r="AR659" s="99"/>
      <c r="AS659" s="99"/>
      <c r="AT659" s="118"/>
      <c r="AU659" s="118"/>
      <c r="AV659" s="118"/>
      <c r="AW659" s="118"/>
      <c r="AX659" s="99"/>
      <c r="AY659" s="117"/>
      <c r="AZ659" s="118"/>
      <c r="BA659" s="99"/>
      <c r="BB659" s="99"/>
      <c r="BC659" s="99"/>
      <c r="BD659" s="99"/>
      <c r="BE659" s="84"/>
      <c r="BF659" s="84"/>
      <c r="BI659" s="117"/>
      <c r="BJ659" s="118"/>
      <c r="BK659" s="118"/>
      <c r="BL659" s="118"/>
      <c r="BM659" s="118"/>
      <c r="BN659" s="118"/>
      <c r="BO659" s="118"/>
      <c r="BP659" s="121"/>
      <c r="BX659" s="94"/>
      <c r="CE659" s="95"/>
      <c r="CF659" s="95"/>
      <c r="CG659" s="95"/>
      <c r="CH659" s="95"/>
      <c r="CI659" s="95"/>
      <c r="CJ659" s="95"/>
      <c r="CK659" s="95"/>
      <c r="CL659" s="95"/>
      <c r="CM659" s="95"/>
      <c r="CN659" s="95"/>
      <c r="CO659" s="95"/>
      <c r="CP659" s="95"/>
      <c r="CQ659" s="95"/>
      <c r="EX659" s="88"/>
      <c r="EY659" s="88"/>
      <c r="FA659" s="88"/>
    </row>
    <row r="660" spans="1:157" x14ac:dyDescent="0.15">
      <c r="E660" s="1" t="s">
        <v>152</v>
      </c>
      <c r="F660" s="86">
        <v>2</v>
      </c>
      <c r="H660" s="88">
        <v>1</v>
      </c>
      <c r="O660" s="31"/>
      <c r="Q660" s="31">
        <v>-0.87999999523162842</v>
      </c>
      <c r="R660" s="40">
        <v>5.2199997901916504</v>
      </c>
      <c r="S660" s="31"/>
      <c r="T660" s="40"/>
      <c r="U660" s="31"/>
      <c r="V660" s="40"/>
      <c r="W660" s="31"/>
      <c r="X660" s="40"/>
      <c r="Y660" s="31"/>
      <c r="Z660" s="40"/>
      <c r="AA660" s="59">
        <v>-2.880000114440918</v>
      </c>
      <c r="AB660" s="60">
        <v>12.289999961853027</v>
      </c>
      <c r="AC660" s="59">
        <v>0.5899999737739563</v>
      </c>
      <c r="AD660" s="60">
        <v>-11.600000381469727</v>
      </c>
      <c r="AE660" s="19" t="s">
        <v>95</v>
      </c>
      <c r="AF660" s="114"/>
      <c r="AG660" s="117"/>
      <c r="AH660" s="118"/>
      <c r="AI660" s="118"/>
      <c r="AJ660" s="118"/>
      <c r="AK660" s="113"/>
      <c r="AL660" s="118"/>
      <c r="AM660" s="118"/>
      <c r="AN660" s="117"/>
      <c r="AO660" s="118"/>
      <c r="AT660" s="118"/>
      <c r="AU660" s="118"/>
      <c r="AV660" s="118"/>
      <c r="AW660" s="118"/>
      <c r="AX660" s="118"/>
      <c r="AY660" s="117"/>
      <c r="AZ660" s="118"/>
      <c r="BI660" s="117"/>
      <c r="BJ660" s="118"/>
      <c r="BK660" s="118"/>
      <c r="BL660" s="118"/>
      <c r="BM660" s="118"/>
      <c r="BN660" s="118"/>
      <c r="BO660" s="118"/>
      <c r="BP660" s="119"/>
      <c r="BX660" s="117"/>
    </row>
    <row r="661" spans="1:157" x14ac:dyDescent="0.15">
      <c r="E661" s="1" t="s">
        <v>152</v>
      </c>
      <c r="F661" s="86">
        <v>3</v>
      </c>
      <c r="I661" s="88">
        <v>1</v>
      </c>
      <c r="O661" s="31"/>
      <c r="Q661" s="31">
        <v>0.73000001907348633</v>
      </c>
      <c r="R661" s="40">
        <v>-6.2399997711181641</v>
      </c>
      <c r="S661" s="31"/>
      <c r="T661" s="40"/>
      <c r="U661" s="31"/>
      <c r="V661" s="40"/>
      <c r="W661" s="31"/>
      <c r="X661" s="40"/>
      <c r="Y661" s="31"/>
      <c r="Z661" s="40"/>
      <c r="AA661" s="59">
        <v>1.7999999523162842</v>
      </c>
      <c r="AB661" s="60">
        <v>-11.119999885559082</v>
      </c>
      <c r="AC661" s="59">
        <v>-0.98000001907348633</v>
      </c>
      <c r="AD661" s="60">
        <v>13.020000457763672</v>
      </c>
      <c r="AE661" s="19" t="s">
        <v>93</v>
      </c>
      <c r="AF661" s="114"/>
      <c r="AG661" s="117"/>
      <c r="AH661" s="118"/>
      <c r="AI661" s="118"/>
      <c r="AJ661" s="118"/>
      <c r="AK661" s="113"/>
      <c r="AL661" s="118"/>
      <c r="AM661" s="118"/>
      <c r="AN661" s="117"/>
      <c r="AO661" s="118"/>
      <c r="AT661" s="118"/>
      <c r="AU661" s="118"/>
      <c r="AV661" s="118"/>
      <c r="AW661" s="118"/>
      <c r="AX661" s="118"/>
      <c r="AY661" s="117"/>
      <c r="AZ661" s="118"/>
      <c r="BI661" s="117"/>
      <c r="BJ661" s="118"/>
      <c r="BK661" s="118"/>
      <c r="BL661" s="118"/>
      <c r="BM661" s="118"/>
      <c r="BN661" s="118"/>
      <c r="BO661" s="118"/>
      <c r="BP661" s="119"/>
      <c r="BX661" s="117"/>
    </row>
    <row r="662" spans="1:157" x14ac:dyDescent="0.15">
      <c r="E662" s="1" t="s">
        <v>152</v>
      </c>
      <c r="F662" s="86">
        <v>4</v>
      </c>
      <c r="I662" s="88">
        <v>1</v>
      </c>
      <c r="O662" s="31"/>
      <c r="Q662" s="31">
        <v>-2.3399999141693115</v>
      </c>
      <c r="R662" s="40">
        <v>6.5799999237060547</v>
      </c>
      <c r="S662" s="31"/>
      <c r="T662" s="40"/>
      <c r="U662" s="31"/>
      <c r="V662" s="40"/>
      <c r="W662" s="31"/>
      <c r="X662" s="40"/>
      <c r="Y662" s="31"/>
      <c r="Z662" s="40"/>
      <c r="AA662" s="59">
        <v>-2.2899999618530273</v>
      </c>
      <c r="AB662" s="60">
        <v>12.039999961853027</v>
      </c>
      <c r="AC662" s="59">
        <v>1.1699999570846558</v>
      </c>
      <c r="AD662" s="60">
        <v>-12.140000343322754</v>
      </c>
      <c r="AE662" s="19" t="s">
        <v>84</v>
      </c>
      <c r="AF662" s="114"/>
      <c r="AG662" s="117"/>
      <c r="AH662" s="118"/>
      <c r="AI662" s="118"/>
      <c r="AJ662" s="118"/>
      <c r="AK662" s="113"/>
      <c r="AL662" s="118"/>
      <c r="AM662" s="118"/>
      <c r="AN662" s="117"/>
      <c r="AO662" s="118"/>
      <c r="AT662" s="118"/>
      <c r="AU662" s="118"/>
      <c r="AV662" s="118"/>
      <c r="AW662" s="118"/>
      <c r="AX662" s="118"/>
      <c r="AY662" s="117"/>
      <c r="AZ662" s="118"/>
      <c r="BI662" s="117"/>
      <c r="BJ662" s="118"/>
      <c r="BK662" s="118"/>
      <c r="BL662" s="118"/>
      <c r="BM662" s="118"/>
      <c r="BN662" s="118"/>
      <c r="BO662" s="118"/>
      <c r="BP662" s="119"/>
      <c r="BX662" s="117"/>
    </row>
    <row r="663" spans="1:157" x14ac:dyDescent="0.15">
      <c r="E663" s="1" t="s">
        <v>152</v>
      </c>
      <c r="F663" s="86">
        <v>5</v>
      </c>
      <c r="I663" s="88">
        <v>1</v>
      </c>
      <c r="O663" s="31"/>
      <c r="Q663" s="31">
        <v>-2.9700000286102295</v>
      </c>
      <c r="R663" s="40">
        <v>-9.8000001907348633</v>
      </c>
      <c r="S663" s="31"/>
      <c r="T663" s="40"/>
      <c r="U663" s="31"/>
      <c r="V663" s="40"/>
      <c r="W663" s="31"/>
      <c r="X663" s="40"/>
      <c r="Y663" s="31"/>
      <c r="Z663" s="40"/>
      <c r="AA663" s="59">
        <v>-2.630000114440918</v>
      </c>
      <c r="AB663" s="60">
        <v>-12.189999580383301</v>
      </c>
      <c r="AC663" s="59">
        <v>-0.77999997138977051</v>
      </c>
      <c r="AD663" s="60">
        <v>11.850000381469727</v>
      </c>
      <c r="AE663" s="19" t="s">
        <v>82</v>
      </c>
      <c r="AF663" s="114"/>
      <c r="AG663" s="117"/>
      <c r="AH663" s="118"/>
      <c r="AI663" s="118"/>
      <c r="AJ663" s="118"/>
      <c r="AK663" s="113"/>
      <c r="AL663" s="118"/>
      <c r="AM663" s="118"/>
      <c r="AN663" s="117"/>
      <c r="AO663" s="118"/>
      <c r="AT663" s="118"/>
      <c r="AU663" s="118"/>
      <c r="AV663" s="118"/>
      <c r="AW663" s="118"/>
      <c r="AX663" s="118"/>
      <c r="AY663" s="117"/>
      <c r="AZ663" s="118"/>
      <c r="BI663" s="117"/>
      <c r="BJ663" s="118"/>
      <c r="BK663" s="118"/>
      <c r="BL663" s="118"/>
      <c r="BM663" s="118"/>
      <c r="BN663" s="118"/>
      <c r="BO663" s="118"/>
      <c r="BP663" s="119"/>
      <c r="BX663" s="117"/>
    </row>
    <row r="664" spans="1:157" x14ac:dyDescent="0.15">
      <c r="E664" s="1" t="s">
        <v>152</v>
      </c>
      <c r="F664" s="86">
        <v>6</v>
      </c>
      <c r="I664" s="88">
        <v>1</v>
      </c>
      <c r="O664" s="31"/>
      <c r="Q664" s="31">
        <v>-3.2699999809265137</v>
      </c>
      <c r="R664" s="40">
        <v>7.6500000953674316</v>
      </c>
      <c r="S664" s="31"/>
      <c r="T664" s="40"/>
      <c r="U664" s="31"/>
      <c r="V664" s="40"/>
      <c r="W664" s="31"/>
      <c r="X664" s="40"/>
      <c r="Y664" s="31"/>
      <c r="Z664" s="40"/>
      <c r="AA664" s="59">
        <v>-3.119999885559082</v>
      </c>
      <c r="AB664" s="60">
        <v>11.899999618530273</v>
      </c>
      <c r="AC664" s="59">
        <v>-5.000000074505806E-2</v>
      </c>
      <c r="AD664" s="60">
        <v>-12.529999732971191</v>
      </c>
      <c r="AE664" s="19" t="s">
        <v>78</v>
      </c>
      <c r="AF664" s="114"/>
      <c r="AG664" s="117"/>
      <c r="AH664" s="118"/>
      <c r="AI664" s="118"/>
      <c r="AJ664" s="118"/>
      <c r="AK664" s="113"/>
      <c r="AL664" s="118"/>
      <c r="AM664" s="118"/>
      <c r="AN664" s="117"/>
      <c r="AO664" s="118"/>
      <c r="AT664" s="118"/>
      <c r="AU664" s="118"/>
      <c r="AV664" s="118"/>
      <c r="AW664" s="118"/>
      <c r="AX664" s="118"/>
      <c r="AY664" s="117"/>
      <c r="AZ664" s="118"/>
      <c r="BI664" s="117"/>
      <c r="BJ664" s="118"/>
      <c r="BK664" s="118"/>
      <c r="BL664" s="118"/>
      <c r="BM664" s="118"/>
      <c r="BN664" s="118"/>
      <c r="BO664" s="118"/>
      <c r="BP664" s="119"/>
      <c r="BX664" s="117"/>
    </row>
    <row r="665" spans="1:157" x14ac:dyDescent="0.15">
      <c r="E665" s="1" t="s">
        <v>152</v>
      </c>
      <c r="F665" s="86">
        <v>7</v>
      </c>
      <c r="I665" s="88">
        <v>1</v>
      </c>
      <c r="O665" s="31"/>
      <c r="Q665" s="31">
        <v>1.4600000381469727</v>
      </c>
      <c r="R665" s="40">
        <v>-6.190000057220459</v>
      </c>
      <c r="S665" s="31"/>
      <c r="T665" s="40"/>
      <c r="U665" s="31"/>
      <c r="V665" s="40"/>
      <c r="W665" s="31"/>
      <c r="X665" s="40"/>
      <c r="Y665" s="31"/>
      <c r="Z665" s="40"/>
      <c r="AA665" s="59">
        <v>3.3199999332427979</v>
      </c>
      <c r="AB665" s="60">
        <v>-12.430000305175781</v>
      </c>
      <c r="AC665" s="59">
        <v>-2.4900000095367432</v>
      </c>
      <c r="AD665" s="60">
        <v>12.289999961853027</v>
      </c>
      <c r="AE665" s="19" t="s">
        <v>78</v>
      </c>
      <c r="AF665" s="114"/>
      <c r="AG665" s="117"/>
      <c r="AH665" s="118"/>
      <c r="AI665" s="118"/>
      <c r="AJ665" s="118"/>
      <c r="AK665" s="113"/>
      <c r="AL665" s="118"/>
      <c r="AM665" s="118"/>
      <c r="AN665" s="117"/>
      <c r="AO665" s="118"/>
      <c r="AT665" s="118"/>
      <c r="AU665" s="118"/>
      <c r="AV665" s="118"/>
      <c r="AW665" s="118"/>
      <c r="AX665" s="118"/>
      <c r="AY665" s="117"/>
      <c r="AZ665" s="118"/>
      <c r="BI665" s="117"/>
      <c r="BJ665" s="118"/>
      <c r="BK665" s="118"/>
      <c r="BL665" s="118"/>
      <c r="BM665" s="118"/>
      <c r="BN665" s="118"/>
      <c r="BO665" s="118"/>
      <c r="BP665" s="119"/>
      <c r="BX665" s="117"/>
    </row>
    <row r="666" spans="1:157" x14ac:dyDescent="0.15">
      <c r="E666" s="1" t="s">
        <v>152</v>
      </c>
      <c r="F666" s="86">
        <v>8</v>
      </c>
      <c r="I666" s="88">
        <v>1</v>
      </c>
      <c r="J666" s="88">
        <v>1</v>
      </c>
      <c r="O666" s="31"/>
      <c r="Q666" s="31">
        <v>-1.4099999666213989</v>
      </c>
      <c r="R666" s="40">
        <v>5.9499998092651367</v>
      </c>
      <c r="S666" s="31"/>
      <c r="T666" s="40"/>
      <c r="U666" s="31"/>
      <c r="V666" s="40"/>
      <c r="W666" s="31"/>
      <c r="X666" s="40" t="s">
        <v>85</v>
      </c>
      <c r="Y666" s="31"/>
      <c r="Z666" s="40">
        <v>1</v>
      </c>
      <c r="AA666" s="59">
        <v>-4.0500001907348633</v>
      </c>
      <c r="AB666" s="60">
        <v>11.949999809265137</v>
      </c>
      <c r="AC666" s="59">
        <v>0.98000001907348633</v>
      </c>
      <c r="AD666" s="60">
        <v>-12.579999923706055</v>
      </c>
      <c r="AE666" s="19" t="s">
        <v>96</v>
      </c>
      <c r="AF666" s="114"/>
      <c r="AG666" s="117"/>
      <c r="AH666" s="118"/>
      <c r="AI666" s="118"/>
      <c r="AJ666" s="118"/>
      <c r="AK666" s="113"/>
      <c r="AL666" s="118"/>
      <c r="AM666" s="118"/>
      <c r="AN666" s="117"/>
      <c r="AO666" s="118"/>
      <c r="AT666" s="118"/>
      <c r="AU666" s="118"/>
      <c r="AV666" s="118"/>
      <c r="AW666" s="118"/>
      <c r="AX666" s="118"/>
      <c r="AY666" s="117"/>
      <c r="AZ666" s="118"/>
      <c r="BI666" s="117"/>
      <c r="BJ666" s="118"/>
      <c r="BK666" s="118"/>
      <c r="BO666" s="118"/>
      <c r="BP666" s="119"/>
      <c r="BX666" s="117"/>
    </row>
    <row r="667" spans="1:157" x14ac:dyDescent="0.15">
      <c r="E667" s="1" t="s">
        <v>152</v>
      </c>
      <c r="O667" s="31"/>
      <c r="Q667" s="31"/>
      <c r="R667" s="40"/>
      <c r="S667" s="31">
        <v>2.880000114440918</v>
      </c>
      <c r="T667" s="40">
        <v>-7.119999885559082</v>
      </c>
      <c r="U667" s="31"/>
      <c r="V667" s="40"/>
      <c r="W667" s="31"/>
      <c r="X667" s="40"/>
      <c r="Y667" s="31"/>
      <c r="Z667" s="40"/>
      <c r="AF667" s="140">
        <v>1</v>
      </c>
      <c r="AG667" s="117"/>
      <c r="AH667" s="118"/>
      <c r="AI667" s="118"/>
      <c r="AJ667" s="118"/>
      <c r="AK667" s="113"/>
      <c r="AL667" s="118"/>
      <c r="AN667" s="117"/>
      <c r="AO667" s="118"/>
      <c r="AT667" s="118"/>
      <c r="AU667" s="118"/>
      <c r="AV667" s="118"/>
      <c r="AW667" s="118"/>
      <c r="AY667" s="117"/>
      <c r="AZ667" s="118"/>
      <c r="BI667" s="117"/>
      <c r="BJ667" s="118"/>
      <c r="BK667" s="118"/>
      <c r="BL667" s="118"/>
      <c r="BM667" s="118"/>
      <c r="BN667" s="118"/>
      <c r="BO667" s="118"/>
    </row>
    <row r="668" spans="1:157" s="89" customFormat="1" x14ac:dyDescent="0.15">
      <c r="B668" s="30"/>
      <c r="C668" s="16"/>
      <c r="D668" s="12" t="s">
        <v>22</v>
      </c>
      <c r="E668" s="16">
        <v>141</v>
      </c>
      <c r="F668" s="90">
        <v>1</v>
      </c>
      <c r="G668" s="16">
        <v>1</v>
      </c>
      <c r="K668" s="16">
        <v>1</v>
      </c>
      <c r="M668" s="16"/>
      <c r="N668" s="89">
        <v>1</v>
      </c>
      <c r="O668" s="20" t="s">
        <v>91</v>
      </c>
      <c r="P668" s="16">
        <v>102</v>
      </c>
      <c r="Q668" s="32"/>
      <c r="R668" s="90"/>
      <c r="S668" s="32"/>
      <c r="T668" s="90"/>
      <c r="U668" s="32"/>
      <c r="V668" s="90"/>
      <c r="W668" s="32"/>
      <c r="X668" s="90"/>
      <c r="Y668" s="32"/>
      <c r="Z668" s="90"/>
      <c r="AA668" s="57">
        <v>-0.98000001907348633</v>
      </c>
      <c r="AB668" s="58">
        <v>-12.039999961853027</v>
      </c>
      <c r="AC668" s="57">
        <v>3.2699999809265137</v>
      </c>
      <c r="AD668" s="58">
        <v>11.75</v>
      </c>
      <c r="AE668" s="16"/>
      <c r="AF668" s="112"/>
      <c r="AG668" s="117"/>
      <c r="AH668" s="118"/>
      <c r="AI668" s="118"/>
      <c r="AJ668" s="118"/>
      <c r="AK668" s="113"/>
      <c r="AL668" s="118"/>
      <c r="AM668" s="99"/>
      <c r="AN668" s="117"/>
      <c r="AO668" s="118"/>
      <c r="AP668" s="99"/>
      <c r="AQ668" s="99"/>
      <c r="AR668" s="99"/>
      <c r="AS668" s="99"/>
      <c r="AT668" s="118"/>
      <c r="AU668" s="118"/>
      <c r="AV668" s="118"/>
      <c r="AW668" s="118"/>
      <c r="AX668" s="99"/>
      <c r="AY668" s="117"/>
      <c r="AZ668" s="118"/>
      <c r="BA668" s="99"/>
      <c r="BB668" s="99"/>
      <c r="BC668" s="99"/>
      <c r="BD668" s="99"/>
      <c r="BE668" s="84"/>
      <c r="BF668" s="84"/>
      <c r="BI668" s="117"/>
      <c r="BJ668" s="118"/>
      <c r="BK668" s="118"/>
      <c r="BL668" s="118"/>
      <c r="BM668" s="118"/>
      <c r="BN668" s="118"/>
      <c r="BO668" s="118"/>
      <c r="BP668" s="121"/>
      <c r="BX668" s="94"/>
      <c r="CE668" s="95"/>
      <c r="CF668" s="95"/>
      <c r="CG668" s="95"/>
      <c r="CH668" s="95"/>
      <c r="CI668" s="95"/>
      <c r="CJ668" s="95"/>
      <c r="CK668" s="95"/>
      <c r="CL668" s="95"/>
      <c r="CM668" s="95"/>
      <c r="CN668" s="95"/>
      <c r="CO668" s="95"/>
      <c r="CP668" s="95"/>
      <c r="CQ668" s="95"/>
      <c r="EX668" s="88"/>
      <c r="EY668" s="88"/>
      <c r="FA668" s="88"/>
    </row>
    <row r="669" spans="1:157" x14ac:dyDescent="0.15">
      <c r="B669" s="88"/>
      <c r="C669" s="88"/>
      <c r="E669" s="88" t="s">
        <v>152</v>
      </c>
      <c r="F669" s="88">
        <v>2</v>
      </c>
      <c r="H669" s="88">
        <v>1</v>
      </c>
      <c r="K669" s="88"/>
      <c r="M669" s="88"/>
      <c r="O669" s="40"/>
      <c r="P669" s="88"/>
      <c r="Q669" s="31">
        <v>2.9700000286102295</v>
      </c>
      <c r="R669" s="40">
        <v>5.2199997901916504</v>
      </c>
      <c r="S669" s="31"/>
      <c r="T669" s="40"/>
      <c r="U669" s="40"/>
      <c r="V669" s="40"/>
      <c r="W669" s="31"/>
      <c r="X669" s="40"/>
      <c r="Y669" s="31"/>
      <c r="Z669" s="40"/>
      <c r="AA669" s="60">
        <v>3.2699999809265137</v>
      </c>
      <c r="AB669" s="60">
        <v>11.020000457763672</v>
      </c>
      <c r="AC669" s="60">
        <v>-0.54000002145767212</v>
      </c>
      <c r="AD669" s="60">
        <v>-11.949999809265137</v>
      </c>
      <c r="AE669" s="41" t="s">
        <v>82</v>
      </c>
      <c r="AF669" s="114"/>
      <c r="AG669" s="117"/>
      <c r="AH669" s="118"/>
      <c r="AI669" s="118"/>
      <c r="AJ669" s="118"/>
      <c r="AK669" s="113"/>
      <c r="AL669" s="118"/>
      <c r="AM669" s="118"/>
      <c r="AN669" s="117"/>
      <c r="AO669" s="118"/>
      <c r="AT669" s="118"/>
      <c r="AU669" s="118"/>
      <c r="AV669" s="118"/>
      <c r="AW669" s="118"/>
      <c r="AX669" s="118"/>
      <c r="AY669" s="117"/>
      <c r="AZ669" s="118"/>
      <c r="BI669" s="117"/>
      <c r="BJ669" s="118"/>
      <c r="BK669" s="118"/>
      <c r="BL669" s="118"/>
      <c r="BM669" s="118"/>
      <c r="BN669" s="118"/>
      <c r="BO669" s="118"/>
      <c r="BP669" s="119"/>
      <c r="BX669" s="117"/>
    </row>
    <row r="670" spans="1:157" x14ac:dyDescent="0.15">
      <c r="E670" s="1" t="s">
        <v>152</v>
      </c>
      <c r="F670" s="86">
        <v>3</v>
      </c>
      <c r="I670" s="88">
        <v>1</v>
      </c>
      <c r="O670" s="31"/>
      <c r="Q670" s="31">
        <v>2.630000114440918</v>
      </c>
      <c r="R670" s="40">
        <v>-6.7300000190734863</v>
      </c>
      <c r="S670" s="31"/>
      <c r="T670" s="40"/>
      <c r="U670" s="31"/>
      <c r="V670" s="40"/>
      <c r="W670" s="31"/>
      <c r="X670" s="40"/>
      <c r="Y670" s="31"/>
      <c r="Z670" s="40"/>
      <c r="AA670" s="59">
        <v>1.2200000286102295</v>
      </c>
      <c r="AB670" s="60">
        <v>-12.140000343322754</v>
      </c>
      <c r="AC670" s="59">
        <v>0.20000000298023224</v>
      </c>
      <c r="AD670" s="60">
        <v>11.949999809265137</v>
      </c>
      <c r="AE670" s="19" t="s">
        <v>78</v>
      </c>
      <c r="AF670" s="114"/>
      <c r="AG670" s="117"/>
      <c r="AH670" s="118"/>
      <c r="AI670" s="118"/>
      <c r="AJ670" s="118"/>
      <c r="AK670" s="113"/>
      <c r="AL670" s="118"/>
      <c r="AM670" s="118"/>
      <c r="AN670" s="117"/>
      <c r="AO670" s="118"/>
      <c r="AT670" s="118"/>
      <c r="AU670" s="118"/>
      <c r="AV670" s="118"/>
      <c r="AW670" s="118"/>
      <c r="AX670" s="118"/>
      <c r="AY670" s="117"/>
      <c r="AZ670" s="118"/>
      <c r="BI670" s="117"/>
      <c r="BJ670" s="118"/>
      <c r="BK670" s="118"/>
      <c r="BL670" s="118"/>
      <c r="BM670" s="118"/>
      <c r="BN670" s="118"/>
      <c r="BO670" s="118"/>
      <c r="BP670" s="119"/>
      <c r="BX670" s="117"/>
    </row>
    <row r="671" spans="1:157" x14ac:dyDescent="0.15">
      <c r="E671" s="1" t="s">
        <v>152</v>
      </c>
      <c r="F671" s="86">
        <v>4</v>
      </c>
      <c r="I671" s="88">
        <v>1</v>
      </c>
      <c r="O671" s="31"/>
      <c r="Q671" s="31">
        <v>-2</v>
      </c>
      <c r="R671" s="40">
        <v>9.6999998092651367</v>
      </c>
      <c r="S671" s="31"/>
      <c r="T671" s="40"/>
      <c r="U671" s="31"/>
      <c r="V671" s="40"/>
      <c r="W671" s="31"/>
      <c r="X671" s="40"/>
      <c r="Y671" s="31"/>
      <c r="Z671" s="40"/>
      <c r="AA671" s="59">
        <v>-2.190000057220459</v>
      </c>
      <c r="AB671" s="60">
        <v>13.069999694824219</v>
      </c>
      <c r="AC671" s="59">
        <v>1.3700000047683716</v>
      </c>
      <c r="AD671" s="60">
        <v>-11.989999771118164</v>
      </c>
      <c r="AE671" s="19" t="s">
        <v>88</v>
      </c>
      <c r="AF671" s="114"/>
      <c r="AG671" s="117"/>
      <c r="AH671" s="118"/>
      <c r="AI671" s="118"/>
      <c r="AJ671" s="118"/>
      <c r="AK671" s="113"/>
      <c r="AL671" s="118"/>
      <c r="AM671" s="118"/>
      <c r="AN671" s="117"/>
      <c r="AO671" s="118"/>
      <c r="AT671" s="118"/>
      <c r="AU671" s="118"/>
      <c r="AV671" s="118"/>
      <c r="AW671" s="118"/>
      <c r="AX671" s="118"/>
      <c r="AY671" s="117"/>
      <c r="AZ671" s="118"/>
      <c r="BI671" s="117"/>
      <c r="BJ671" s="118"/>
      <c r="BK671" s="118"/>
      <c r="BL671" s="118"/>
      <c r="BM671" s="118"/>
      <c r="BN671" s="118"/>
      <c r="BO671" s="118"/>
      <c r="BP671" s="119"/>
      <c r="BX671" s="117"/>
    </row>
    <row r="672" spans="1:157" x14ac:dyDescent="0.15">
      <c r="E672" s="1" t="s">
        <v>152</v>
      </c>
      <c r="F672" s="86">
        <v>5</v>
      </c>
      <c r="I672" s="88">
        <v>1</v>
      </c>
      <c r="J672" s="88">
        <v>1</v>
      </c>
      <c r="O672" s="31"/>
      <c r="Q672" s="31">
        <v>-0.87999999523162842</v>
      </c>
      <c r="R672" s="40">
        <v>-5.9499998092651367</v>
      </c>
      <c r="S672" s="31"/>
      <c r="T672" s="40"/>
      <c r="U672" s="31"/>
      <c r="V672" s="40"/>
      <c r="W672" s="31" t="s">
        <v>60</v>
      </c>
      <c r="X672" s="40"/>
      <c r="Y672" s="31"/>
      <c r="Z672" s="40">
        <v>1</v>
      </c>
      <c r="AA672" s="59">
        <v>0.73000001907348633</v>
      </c>
      <c r="AB672" s="60">
        <v>-11.800000190734863</v>
      </c>
      <c r="AC672" s="59">
        <v>-0.23999999463558197</v>
      </c>
      <c r="AD672" s="60">
        <v>13.649999618530273</v>
      </c>
      <c r="AE672" s="19" t="s">
        <v>93</v>
      </c>
      <c r="AF672" s="114">
        <v>1</v>
      </c>
      <c r="AG672" s="117"/>
      <c r="AH672" s="118"/>
      <c r="AI672" s="118"/>
      <c r="AJ672" s="118"/>
      <c r="AK672" s="113"/>
      <c r="AL672" s="118"/>
      <c r="AM672" s="118"/>
      <c r="AN672" s="117"/>
      <c r="AO672" s="118"/>
      <c r="AT672" s="118"/>
      <c r="AU672" s="118"/>
      <c r="AV672" s="118"/>
      <c r="AW672" s="118"/>
      <c r="AX672" s="118"/>
      <c r="AY672" s="117"/>
      <c r="AZ672" s="118"/>
      <c r="BI672" s="117"/>
      <c r="BJ672" s="118"/>
      <c r="BK672" s="118"/>
      <c r="BL672" s="118"/>
      <c r="BM672" s="118"/>
      <c r="BN672" s="118"/>
      <c r="BO672" s="118"/>
      <c r="BP672" s="119"/>
      <c r="BX672" s="117"/>
    </row>
    <row r="673" spans="2:157" x14ac:dyDescent="0.15">
      <c r="E673" s="1" t="s">
        <v>152</v>
      </c>
      <c r="O673" s="31"/>
      <c r="Q673" s="31"/>
      <c r="R673" s="40"/>
      <c r="S673" s="31"/>
      <c r="T673" s="40"/>
      <c r="U673" s="31">
        <v>-3.9000000953674316</v>
      </c>
      <c r="V673" s="40">
        <v>13.119999885559082</v>
      </c>
      <c r="W673" s="31"/>
      <c r="X673" s="40"/>
      <c r="Y673" s="31"/>
      <c r="Z673" s="40"/>
      <c r="AG673" s="117"/>
      <c r="AH673" s="118"/>
      <c r="AI673" s="118"/>
      <c r="AJ673" s="118"/>
      <c r="AK673" s="113"/>
      <c r="AL673" s="118"/>
      <c r="AN673" s="117"/>
      <c r="AO673" s="118"/>
      <c r="AT673" s="118"/>
      <c r="AU673" s="118"/>
      <c r="AV673" s="118"/>
      <c r="AW673" s="118"/>
      <c r="AY673" s="117"/>
      <c r="AZ673" s="118"/>
      <c r="BI673" s="117"/>
      <c r="BJ673" s="118"/>
      <c r="BK673" s="118"/>
      <c r="BL673" s="118"/>
      <c r="BM673" s="118"/>
      <c r="BN673" s="118"/>
      <c r="BO673" s="118"/>
    </row>
    <row r="674" spans="2:157" s="89" customFormat="1" x14ac:dyDescent="0.15">
      <c r="D674" s="12" t="s">
        <v>23</v>
      </c>
      <c r="E674" s="89">
        <v>142</v>
      </c>
      <c r="F674" s="86">
        <v>1</v>
      </c>
      <c r="G674" s="16">
        <v>1</v>
      </c>
      <c r="K674" s="89">
        <v>1</v>
      </c>
      <c r="M674" s="89">
        <v>1</v>
      </c>
      <c r="O674" s="14" t="s">
        <v>85</v>
      </c>
      <c r="P674" s="89">
        <v>126</v>
      </c>
      <c r="Q674" s="32"/>
      <c r="R674" s="90"/>
      <c r="S674" s="32"/>
      <c r="T674" s="90"/>
      <c r="U674" s="90"/>
      <c r="V674" s="90"/>
      <c r="W674" s="32"/>
      <c r="X674" s="90"/>
      <c r="Y674" s="32"/>
      <c r="Z674" s="90"/>
      <c r="AA674" s="58">
        <v>0.87999999523162842</v>
      </c>
      <c r="AB674" s="58">
        <v>-12.039999961853027</v>
      </c>
      <c r="AC674" s="58">
        <v>-3.2699999809265137</v>
      </c>
      <c r="AD674" s="58">
        <v>12.819999694824219</v>
      </c>
      <c r="AF674" s="112">
        <v>1</v>
      </c>
      <c r="AG674" s="117"/>
      <c r="AH674" s="118"/>
      <c r="AI674" s="118"/>
      <c r="AJ674" s="118"/>
      <c r="AK674" s="113"/>
      <c r="AL674" s="118"/>
      <c r="AM674" s="99"/>
      <c r="AN674" s="117"/>
      <c r="AO674" s="118"/>
      <c r="AP674" s="99"/>
      <c r="AQ674" s="99"/>
      <c r="AR674" s="99"/>
      <c r="AS674" s="99"/>
      <c r="AT674" s="118"/>
      <c r="AU674" s="118"/>
      <c r="AV674" s="118"/>
      <c r="AW674" s="118"/>
      <c r="AX674" s="99"/>
      <c r="AY674" s="117"/>
      <c r="AZ674" s="118"/>
      <c r="BA674" s="99"/>
      <c r="BB674" s="99"/>
      <c r="BC674" s="99"/>
      <c r="BD674" s="99"/>
      <c r="BE674" s="84"/>
      <c r="BF674" s="84"/>
      <c r="BI674" s="117"/>
      <c r="BJ674" s="118"/>
      <c r="BK674" s="118"/>
      <c r="BL674" s="118"/>
      <c r="BM674" s="118"/>
      <c r="BN674" s="118"/>
      <c r="BO674" s="118"/>
      <c r="BP674" s="121"/>
      <c r="BX674" s="94"/>
      <c r="CE674" s="95"/>
      <c r="CF674" s="95"/>
      <c r="CG674" s="95"/>
      <c r="CH674" s="95"/>
      <c r="CI674" s="95"/>
      <c r="CJ674" s="95"/>
      <c r="CK674" s="95"/>
      <c r="CL674" s="95"/>
      <c r="CM674" s="95"/>
      <c r="CN674" s="95"/>
      <c r="CO674" s="95"/>
      <c r="CP674" s="95"/>
      <c r="CQ674" s="95"/>
      <c r="EX674" s="88"/>
      <c r="EY674" s="88"/>
      <c r="FA674" s="88"/>
    </row>
    <row r="675" spans="2:157" x14ac:dyDescent="0.15">
      <c r="E675" s="1" t="s">
        <v>152</v>
      </c>
      <c r="F675" s="86">
        <v>2</v>
      </c>
      <c r="H675" s="88">
        <v>1</v>
      </c>
      <c r="J675" s="88">
        <v>1</v>
      </c>
      <c r="Q675" s="31">
        <v>-3.0199999809265137</v>
      </c>
      <c r="R675" s="40">
        <v>5.070000171661377</v>
      </c>
      <c r="S675" s="31"/>
      <c r="T675" s="40"/>
      <c r="U675" s="31"/>
      <c r="V675" s="40"/>
      <c r="W675" s="31" t="s">
        <v>62</v>
      </c>
      <c r="X675" s="40"/>
      <c r="Y675" s="31">
        <v>1</v>
      </c>
      <c r="Z675" s="40"/>
      <c r="AA675" s="59">
        <v>-3.7100000381469727</v>
      </c>
      <c r="AB675" s="60">
        <v>12.189999580383301</v>
      </c>
      <c r="AC675" s="59">
        <v>0.73000001907348633</v>
      </c>
      <c r="AD675" s="60">
        <v>-11.800000190734863</v>
      </c>
      <c r="AE675" s="19" t="s">
        <v>106</v>
      </c>
      <c r="AF675" s="114"/>
      <c r="AG675" s="117"/>
      <c r="AH675" s="118"/>
      <c r="AI675" s="118"/>
      <c r="AJ675" s="118"/>
      <c r="AK675" s="113"/>
      <c r="AL675" s="118"/>
      <c r="AM675" s="118"/>
      <c r="AN675" s="117"/>
      <c r="AO675" s="118"/>
      <c r="AT675" s="118"/>
      <c r="AU675" s="118"/>
      <c r="AV675" s="118"/>
      <c r="AW675" s="118"/>
      <c r="AX675" s="118"/>
      <c r="AY675" s="117"/>
      <c r="AZ675" s="118"/>
      <c r="BI675" s="142"/>
      <c r="BJ675" s="148"/>
      <c r="BK675" s="148"/>
      <c r="BL675" s="148"/>
      <c r="BM675" s="148"/>
      <c r="BN675" s="148"/>
      <c r="BO675" s="148"/>
      <c r="BP675" s="119"/>
      <c r="BX675" s="117"/>
    </row>
    <row r="676" spans="2:157" x14ac:dyDescent="0.15">
      <c r="E676" s="1" t="s">
        <v>152</v>
      </c>
      <c r="O676" s="31"/>
      <c r="Q676" s="31"/>
      <c r="R676" s="40"/>
      <c r="S676" s="31"/>
      <c r="T676" s="40"/>
      <c r="U676" s="31">
        <v>3.119999885559082</v>
      </c>
      <c r="V676" s="40">
        <v>-12.770000457763672</v>
      </c>
      <c r="W676" s="31"/>
      <c r="X676" s="40"/>
      <c r="Y676" s="31"/>
      <c r="Z676" s="40"/>
      <c r="AG676" s="117"/>
      <c r="AH676" s="118"/>
      <c r="AI676" s="118"/>
      <c r="AJ676" s="118"/>
      <c r="AK676" s="113"/>
      <c r="AL676" s="118"/>
      <c r="AN676" s="117"/>
      <c r="AO676" s="118"/>
      <c r="AT676" s="118"/>
      <c r="AU676" s="118"/>
      <c r="AV676" s="118"/>
      <c r="AW676" s="118"/>
      <c r="AY676" s="117"/>
      <c r="AZ676" s="118"/>
      <c r="BI676" s="117"/>
      <c r="BJ676" s="118"/>
      <c r="BK676" s="118"/>
      <c r="BL676" s="118"/>
      <c r="BM676" s="118"/>
      <c r="BN676" s="118"/>
      <c r="BO676" s="118"/>
    </row>
    <row r="677" spans="2:157" s="89" customFormat="1" x14ac:dyDescent="0.15">
      <c r="B677" s="30"/>
      <c r="C677" s="16"/>
      <c r="D677" s="13" t="s">
        <v>28</v>
      </c>
      <c r="E677" s="16">
        <v>143</v>
      </c>
      <c r="F677" s="89">
        <v>1</v>
      </c>
      <c r="G677" s="16">
        <v>1</v>
      </c>
      <c r="K677" s="16">
        <v>1</v>
      </c>
      <c r="M677" s="16">
        <v>1</v>
      </c>
      <c r="O677" s="32" t="s">
        <v>87</v>
      </c>
      <c r="P677" s="16">
        <v>132</v>
      </c>
      <c r="Q677" s="32"/>
      <c r="R677" s="90"/>
      <c r="S677" s="32"/>
      <c r="T677" s="90"/>
      <c r="U677" s="32"/>
      <c r="V677" s="90"/>
      <c r="W677" s="32"/>
      <c r="X677" s="90"/>
      <c r="Y677" s="32"/>
      <c r="Z677" s="90"/>
      <c r="AA677" s="57">
        <v>-0.77999997138977051</v>
      </c>
      <c r="AB677" s="58">
        <v>-12.090000152587891</v>
      </c>
      <c r="AC677" s="57">
        <v>3.559999942779541</v>
      </c>
      <c r="AD677" s="58">
        <v>12.729999542236328</v>
      </c>
      <c r="AE677" s="16"/>
      <c r="AF677" s="112">
        <v>1</v>
      </c>
      <c r="AG677" s="117"/>
      <c r="AH677" s="118"/>
      <c r="AI677" s="118"/>
      <c r="AJ677" s="118"/>
      <c r="AK677" s="113"/>
      <c r="AL677" s="118"/>
      <c r="AM677" s="99"/>
      <c r="AN677" s="117"/>
      <c r="AO677" s="118"/>
      <c r="AP677" s="99"/>
      <c r="AQ677" s="99"/>
      <c r="AR677" s="99"/>
      <c r="AS677" s="99"/>
      <c r="AT677" s="118"/>
      <c r="AU677" s="118"/>
      <c r="AV677" s="118"/>
      <c r="AW677" s="118"/>
      <c r="AX677" s="99"/>
      <c r="AY677" s="117"/>
      <c r="AZ677" s="118"/>
      <c r="BA677" s="99"/>
      <c r="BB677" s="99"/>
      <c r="BC677" s="99"/>
      <c r="BD677" s="99"/>
      <c r="BE677" s="84"/>
      <c r="BF677" s="84"/>
      <c r="BI677" s="117"/>
      <c r="BJ677" s="118"/>
      <c r="BK677" s="118"/>
      <c r="BL677" s="118"/>
      <c r="BM677" s="118"/>
      <c r="BN677" s="118"/>
      <c r="BO677" s="118"/>
      <c r="BP677" s="121"/>
      <c r="BX677" s="94"/>
      <c r="CE677" s="95"/>
      <c r="CF677" s="95"/>
      <c r="CG677" s="95"/>
      <c r="CH677" s="95"/>
      <c r="CI677" s="95"/>
      <c r="CJ677" s="95"/>
      <c r="CK677" s="95"/>
      <c r="CL677" s="95"/>
      <c r="CM677" s="95"/>
      <c r="CN677" s="95"/>
      <c r="CO677" s="95"/>
      <c r="CP677" s="95"/>
      <c r="CQ677" s="95"/>
      <c r="EX677" s="88"/>
      <c r="EY677" s="88"/>
      <c r="FA677" s="88"/>
    </row>
    <row r="678" spans="2:157" s="87" customFormat="1" x14ac:dyDescent="0.15">
      <c r="B678" s="29"/>
      <c r="C678" s="17"/>
      <c r="E678" s="17" t="s">
        <v>152</v>
      </c>
      <c r="F678" s="43">
        <v>2</v>
      </c>
      <c r="G678" s="1"/>
      <c r="H678" s="88">
        <v>1</v>
      </c>
      <c r="J678" s="87">
        <v>1</v>
      </c>
      <c r="K678" s="17"/>
      <c r="M678" s="17"/>
      <c r="O678" s="35"/>
      <c r="P678" s="17"/>
      <c r="Q678" s="35">
        <v>0.93000000715255737</v>
      </c>
      <c r="R678" s="44">
        <v>5.4600000381469727</v>
      </c>
      <c r="S678" s="35"/>
      <c r="T678" s="44"/>
      <c r="U678" s="35"/>
      <c r="V678" s="44"/>
      <c r="W678" s="35" t="s">
        <v>62</v>
      </c>
      <c r="X678" s="44"/>
      <c r="Y678" s="35">
        <v>1</v>
      </c>
      <c r="Z678" s="44"/>
      <c r="AA678" s="73">
        <v>3.3199999332427979</v>
      </c>
      <c r="AB678" s="74">
        <v>12.140000343322754</v>
      </c>
      <c r="AC678" s="73">
        <v>-0.49000000953674316</v>
      </c>
      <c r="AD678" s="74">
        <v>-11.600000381469727</v>
      </c>
      <c r="AE678" s="21" t="s">
        <v>106</v>
      </c>
      <c r="AF678" s="114"/>
      <c r="AG678" s="117"/>
      <c r="AH678" s="118"/>
      <c r="AI678" s="118"/>
      <c r="AJ678" s="118"/>
      <c r="AK678" s="113"/>
      <c r="AL678" s="118"/>
      <c r="AM678" s="118"/>
      <c r="AN678" s="117"/>
      <c r="AO678" s="118"/>
      <c r="AP678" s="99"/>
      <c r="AQ678" s="99"/>
      <c r="AR678" s="99"/>
      <c r="AS678" s="99"/>
      <c r="AT678" s="118"/>
      <c r="AU678" s="118"/>
      <c r="AV678" s="118"/>
      <c r="AW678" s="118"/>
      <c r="AX678" s="118"/>
      <c r="AY678" s="117"/>
      <c r="AZ678" s="118"/>
      <c r="BA678" s="99"/>
      <c r="BB678" s="99"/>
      <c r="BC678" s="99"/>
      <c r="BD678" s="99"/>
      <c r="BE678" s="84"/>
      <c r="BF678" s="84"/>
      <c r="BI678" s="142"/>
      <c r="BJ678" s="148"/>
      <c r="BK678" s="148"/>
      <c r="BL678" s="148"/>
      <c r="BM678" s="148"/>
      <c r="BN678" s="148"/>
      <c r="BO678" s="148"/>
      <c r="BP678" s="130"/>
      <c r="BX678" s="128"/>
      <c r="CE678" s="129"/>
      <c r="CF678" s="129"/>
      <c r="CG678" s="129"/>
      <c r="CH678" s="129"/>
      <c r="CI678" s="129"/>
      <c r="CJ678" s="129"/>
      <c r="CK678" s="129"/>
      <c r="CL678" s="129"/>
      <c r="CM678" s="129"/>
      <c r="CN678" s="129"/>
      <c r="CO678" s="129"/>
      <c r="CP678" s="129"/>
      <c r="CQ678" s="129"/>
      <c r="EX678" s="88"/>
      <c r="EY678" s="88"/>
      <c r="FA678" s="88"/>
    </row>
    <row r="679" spans="2:157" s="89" customFormat="1" x14ac:dyDescent="0.15">
      <c r="B679" s="30"/>
      <c r="C679" s="16"/>
      <c r="D679" s="13" t="s">
        <v>29</v>
      </c>
      <c r="E679" s="16">
        <v>144</v>
      </c>
      <c r="F679" s="89">
        <v>1</v>
      </c>
      <c r="G679" s="16">
        <v>1</v>
      </c>
      <c r="K679" s="16">
        <v>1</v>
      </c>
      <c r="M679" s="16"/>
      <c r="N679" s="89">
        <v>1</v>
      </c>
      <c r="O679" s="20" t="s">
        <v>85</v>
      </c>
      <c r="P679" s="16">
        <v>86</v>
      </c>
      <c r="Q679" s="32"/>
      <c r="R679" s="90"/>
      <c r="S679" s="32"/>
      <c r="T679" s="90"/>
      <c r="U679" s="32"/>
      <c r="V679" s="90"/>
      <c r="W679" s="32"/>
      <c r="X679" s="90"/>
      <c r="Y679" s="32"/>
      <c r="Z679" s="90"/>
      <c r="AA679" s="57">
        <v>0.73000001907348633</v>
      </c>
      <c r="AB679" s="58">
        <v>-12.140000343322754</v>
      </c>
      <c r="AC679" s="57">
        <v>-3.6099998950958252</v>
      </c>
      <c r="AD679" s="58">
        <v>12.479999542236328</v>
      </c>
      <c r="AE679" s="16"/>
      <c r="AF679" s="112"/>
      <c r="AG679" s="117"/>
      <c r="AH679" s="118"/>
      <c r="AI679" s="118"/>
      <c r="AJ679" s="118"/>
      <c r="AK679" s="113"/>
      <c r="AL679" s="118"/>
      <c r="AM679" s="99"/>
      <c r="AN679" s="117"/>
      <c r="AO679" s="118"/>
      <c r="AP679" s="99"/>
      <c r="AQ679" s="99"/>
      <c r="AR679" s="99"/>
      <c r="AS679" s="99"/>
      <c r="AT679" s="118"/>
      <c r="AU679" s="118"/>
      <c r="AV679" s="118"/>
      <c r="AW679" s="118"/>
      <c r="AX679" s="99"/>
      <c r="AY679" s="117"/>
      <c r="AZ679" s="118"/>
      <c r="BA679" s="99"/>
      <c r="BB679" s="99"/>
      <c r="BC679" s="99"/>
      <c r="BD679" s="99"/>
      <c r="BE679" s="84"/>
      <c r="BF679" s="84"/>
      <c r="BI679" s="117"/>
      <c r="BJ679" s="118"/>
      <c r="BK679" s="118"/>
      <c r="BL679" s="118"/>
      <c r="BM679" s="118"/>
      <c r="BN679" s="118"/>
      <c r="BO679" s="118"/>
      <c r="BP679" s="121"/>
      <c r="BX679" s="94"/>
      <c r="CE679" s="95"/>
      <c r="CF679" s="95"/>
      <c r="CG679" s="95"/>
      <c r="CH679" s="95"/>
      <c r="CI679" s="95"/>
      <c r="CJ679" s="95"/>
      <c r="CK679" s="95"/>
      <c r="CL679" s="95"/>
      <c r="CM679" s="95"/>
      <c r="CN679" s="95"/>
      <c r="CO679" s="95"/>
      <c r="CP679" s="95"/>
      <c r="CQ679" s="95"/>
      <c r="EX679" s="88"/>
      <c r="EY679" s="88"/>
      <c r="FA679" s="88"/>
    </row>
    <row r="680" spans="2:157" x14ac:dyDescent="0.15">
      <c r="E680" s="1" t="s">
        <v>152</v>
      </c>
      <c r="F680" s="86">
        <v>2</v>
      </c>
      <c r="H680" s="88">
        <v>1</v>
      </c>
      <c r="O680" s="31"/>
      <c r="Q680" s="31">
        <v>-3.0199999809265137</v>
      </c>
      <c r="R680" s="40">
        <v>4.440000057220459</v>
      </c>
      <c r="S680" s="31"/>
      <c r="T680" s="40"/>
      <c r="U680" s="31"/>
      <c r="V680" s="40"/>
      <c r="W680" s="31"/>
      <c r="X680" s="40"/>
      <c r="Y680" s="31"/>
      <c r="Z680" s="40"/>
      <c r="AA680" s="59">
        <v>-4.1399998664855957</v>
      </c>
      <c r="AB680" s="60">
        <v>11.649999618530273</v>
      </c>
      <c r="AC680" s="59">
        <v>1.3200000524520874</v>
      </c>
      <c r="AD680" s="60">
        <v>-11.989999771118164</v>
      </c>
      <c r="AE680" s="19" t="s">
        <v>78</v>
      </c>
      <c r="AF680" s="114"/>
      <c r="AG680" s="117"/>
      <c r="AH680" s="118"/>
      <c r="AI680" s="118"/>
      <c r="AJ680" s="118"/>
      <c r="AK680" s="113"/>
      <c r="AL680" s="118"/>
      <c r="AM680" s="118"/>
      <c r="AN680" s="117"/>
      <c r="AO680" s="118"/>
      <c r="AT680" s="118"/>
      <c r="AU680" s="118"/>
      <c r="AV680" s="118"/>
      <c r="AW680" s="118"/>
      <c r="AX680" s="118"/>
      <c r="AY680" s="117"/>
      <c r="AZ680" s="118"/>
      <c r="BI680" s="117"/>
      <c r="BJ680" s="118"/>
      <c r="BK680" s="118"/>
      <c r="BL680" s="118"/>
      <c r="BM680" s="118"/>
      <c r="BN680" s="118"/>
      <c r="BO680" s="118"/>
      <c r="BP680" s="119"/>
      <c r="BX680" s="117"/>
    </row>
    <row r="681" spans="2:157" x14ac:dyDescent="0.15">
      <c r="E681" s="1" t="s">
        <v>152</v>
      </c>
      <c r="F681" s="86">
        <v>3</v>
      </c>
      <c r="I681" s="88">
        <v>1</v>
      </c>
      <c r="O681" s="31"/>
      <c r="Q681" s="31">
        <v>1.3200000524520874</v>
      </c>
      <c r="R681" s="40">
        <v>-7.2199997901916504</v>
      </c>
      <c r="S681" s="31"/>
      <c r="T681" s="40"/>
      <c r="U681" s="31"/>
      <c r="V681" s="40"/>
      <c r="W681" s="31"/>
      <c r="X681" s="40"/>
      <c r="Y681" s="31"/>
      <c r="Z681" s="40"/>
      <c r="AA681" s="59">
        <v>2.440000057220459</v>
      </c>
      <c r="AB681" s="60">
        <v>-12.090000152587891</v>
      </c>
      <c r="AC681" s="59">
        <v>-3.0699999332427979</v>
      </c>
      <c r="AD681" s="60">
        <v>12.039999961853027</v>
      </c>
      <c r="AE681" s="19" t="s">
        <v>88</v>
      </c>
      <c r="AF681" s="114"/>
      <c r="AG681" s="117"/>
      <c r="AH681" s="118"/>
      <c r="AI681" s="118"/>
      <c r="AJ681" s="118"/>
      <c r="AK681" s="113"/>
      <c r="AL681" s="118"/>
      <c r="AM681" s="118"/>
      <c r="AN681" s="117"/>
      <c r="AO681" s="118"/>
      <c r="AT681" s="118"/>
      <c r="AU681" s="118"/>
      <c r="AV681" s="118"/>
      <c r="AW681" s="118"/>
      <c r="AX681" s="118"/>
      <c r="AY681" s="117"/>
      <c r="AZ681" s="118"/>
      <c r="BI681" s="117"/>
      <c r="BJ681" s="118"/>
      <c r="BK681" s="118"/>
      <c r="BL681" s="118"/>
      <c r="BM681" s="118"/>
      <c r="BN681" s="118"/>
      <c r="BO681" s="118"/>
      <c r="BP681" s="119"/>
      <c r="BX681" s="117"/>
    </row>
    <row r="682" spans="2:157" x14ac:dyDescent="0.15">
      <c r="B682" s="26"/>
      <c r="C682" s="22"/>
      <c r="D682" s="12"/>
      <c r="E682" s="1" t="s">
        <v>152</v>
      </c>
      <c r="F682" s="86">
        <v>4</v>
      </c>
      <c r="I682" s="88">
        <v>1</v>
      </c>
      <c r="J682" s="88">
        <v>1</v>
      </c>
      <c r="O682" s="31"/>
      <c r="Q682" s="31">
        <v>1.2200000286102295</v>
      </c>
      <c r="R682" s="40">
        <v>6.2399997711181641</v>
      </c>
      <c r="S682" s="31"/>
      <c r="T682" s="40"/>
      <c r="U682" s="31"/>
      <c r="V682" s="40"/>
      <c r="W682" s="31"/>
      <c r="X682" s="40" t="s">
        <v>90</v>
      </c>
      <c r="Y682" s="31">
        <v>1</v>
      </c>
      <c r="Z682" s="40"/>
      <c r="AA682" s="59">
        <v>-0.87999999523162842</v>
      </c>
      <c r="AB682" s="60">
        <v>11.560000419616699</v>
      </c>
      <c r="AC682" s="59">
        <v>0.5899999737739563</v>
      </c>
      <c r="AD682" s="60">
        <v>-12.479999542236328</v>
      </c>
      <c r="AE682" s="19" t="s">
        <v>93</v>
      </c>
      <c r="AF682" s="114">
        <v>1</v>
      </c>
      <c r="AG682" s="117"/>
      <c r="AH682" s="118"/>
      <c r="AI682" s="118"/>
      <c r="AJ682" s="118"/>
      <c r="AK682" s="113"/>
      <c r="AL682" s="118"/>
      <c r="AM682" s="118"/>
      <c r="AN682" s="117"/>
      <c r="AO682" s="118"/>
      <c r="AT682" s="118"/>
      <c r="AU682" s="118"/>
      <c r="AV682" s="118"/>
      <c r="AW682" s="118"/>
      <c r="AX682" s="118"/>
      <c r="AY682" s="117"/>
      <c r="AZ682" s="118"/>
      <c r="BI682" s="117"/>
      <c r="BJ682" s="118"/>
      <c r="BK682" s="118"/>
      <c r="BL682" s="118"/>
      <c r="BM682" s="118"/>
      <c r="BN682" s="118"/>
      <c r="BO682" s="118"/>
      <c r="BP682" s="119"/>
      <c r="BX682" s="117"/>
    </row>
    <row r="683" spans="2:157" s="89" customFormat="1" x14ac:dyDescent="0.15">
      <c r="B683" s="30"/>
      <c r="C683" s="24" t="s">
        <v>30</v>
      </c>
      <c r="D683" s="13" t="s">
        <v>11</v>
      </c>
      <c r="E683" s="16">
        <v>145</v>
      </c>
      <c r="F683" s="89">
        <v>1</v>
      </c>
      <c r="G683" s="16">
        <v>1</v>
      </c>
      <c r="K683" s="16"/>
      <c r="L683" s="89">
        <v>1</v>
      </c>
      <c r="M683" s="16">
        <v>1</v>
      </c>
      <c r="O683" s="20" t="s">
        <v>87</v>
      </c>
      <c r="P683" s="16">
        <v>122</v>
      </c>
      <c r="Q683" s="32"/>
      <c r="R683" s="90"/>
      <c r="S683" s="32"/>
      <c r="T683" s="90"/>
      <c r="U683" s="32"/>
      <c r="V683" s="90"/>
      <c r="W683" s="32"/>
      <c r="X683" s="90"/>
      <c r="Y683" s="32"/>
      <c r="Z683" s="90"/>
      <c r="AA683" s="57">
        <v>0.93000000715255737</v>
      </c>
      <c r="AB683" s="58">
        <v>12.090000152587891</v>
      </c>
      <c r="AC683" s="57">
        <v>-3.75</v>
      </c>
      <c r="AD683" s="58">
        <v>-12.920000076293945</v>
      </c>
      <c r="AE683" s="16"/>
      <c r="AF683" s="112"/>
      <c r="AG683" s="117"/>
      <c r="AH683" s="118"/>
      <c r="AI683" s="118"/>
      <c r="AJ683" s="118"/>
      <c r="AK683" s="113"/>
      <c r="AL683" s="118"/>
      <c r="AM683" s="99"/>
      <c r="AN683" s="117"/>
      <c r="AO683" s="118"/>
      <c r="AP683" s="99"/>
      <c r="AQ683" s="99"/>
      <c r="AR683" s="99"/>
      <c r="AS683" s="99"/>
      <c r="AT683" s="118"/>
      <c r="AU683" s="118"/>
      <c r="AV683" s="118"/>
      <c r="AW683" s="118"/>
      <c r="AX683" s="99"/>
      <c r="AY683" s="117"/>
      <c r="AZ683" s="118"/>
      <c r="BA683" s="99"/>
      <c r="BB683" s="99"/>
      <c r="BC683" s="99"/>
      <c r="BD683" s="99"/>
      <c r="BE683" s="84"/>
      <c r="BF683" s="84"/>
      <c r="BI683" s="117"/>
      <c r="BJ683" s="118"/>
      <c r="BK683" s="118"/>
      <c r="BL683" s="118"/>
      <c r="BM683" s="118"/>
      <c r="BN683" s="118"/>
      <c r="BO683" s="118"/>
      <c r="BP683" s="121"/>
      <c r="BX683" s="94"/>
      <c r="CE683" s="95"/>
      <c r="CF683" s="95"/>
      <c r="CG683" s="95"/>
      <c r="CH683" s="95"/>
      <c r="CI683" s="95"/>
      <c r="CJ683" s="95"/>
      <c r="CK683" s="95"/>
      <c r="CL683" s="95"/>
      <c r="CM683" s="95"/>
      <c r="CN683" s="95"/>
      <c r="CO683" s="95"/>
      <c r="CP683" s="95"/>
      <c r="CQ683" s="95"/>
      <c r="EX683" s="88"/>
      <c r="EY683" s="88"/>
      <c r="FA683" s="88"/>
    </row>
    <row r="684" spans="2:157" x14ac:dyDescent="0.15">
      <c r="E684" s="1" t="s">
        <v>152</v>
      </c>
      <c r="F684" s="86">
        <v>2</v>
      </c>
      <c r="H684" s="88">
        <v>1</v>
      </c>
      <c r="O684" s="31"/>
      <c r="Q684" s="31">
        <v>-0.34000000357627869</v>
      </c>
      <c r="R684" s="40">
        <v>-4.880000114440918</v>
      </c>
      <c r="S684" s="31"/>
      <c r="T684" s="40"/>
      <c r="U684" s="31"/>
      <c r="V684" s="40"/>
      <c r="W684" s="31"/>
      <c r="X684" s="40"/>
      <c r="Y684" s="31"/>
      <c r="Z684" s="40"/>
      <c r="AA684" s="59">
        <v>-2.0499999523162842</v>
      </c>
      <c r="AB684" s="60">
        <v>-12.479999542236328</v>
      </c>
      <c r="AC684" s="59">
        <v>0.28999999165534973</v>
      </c>
      <c r="AD684" s="60">
        <v>10.479999542236328</v>
      </c>
      <c r="AE684" s="19" t="s">
        <v>83</v>
      </c>
      <c r="AF684" s="138">
        <v>1</v>
      </c>
      <c r="AG684" s="117"/>
      <c r="AH684" s="118"/>
      <c r="AI684" s="118"/>
      <c r="AJ684" s="118"/>
      <c r="AK684" s="113"/>
      <c r="AL684" s="118"/>
      <c r="AM684" s="118"/>
      <c r="AN684" s="117"/>
      <c r="AO684" s="118"/>
      <c r="AT684" s="118"/>
      <c r="AU684" s="118"/>
      <c r="AV684" s="118"/>
      <c r="AW684" s="118"/>
      <c r="AX684" s="118"/>
      <c r="AY684" s="117"/>
      <c r="AZ684" s="118"/>
      <c r="BI684" s="117"/>
      <c r="BJ684" s="118"/>
      <c r="BK684" s="118"/>
      <c r="BL684" s="118"/>
      <c r="BM684" s="118"/>
      <c r="BN684" s="118"/>
      <c r="BO684" s="118"/>
      <c r="BP684" s="119"/>
      <c r="BX684" s="117"/>
    </row>
    <row r="685" spans="2:157" x14ac:dyDescent="0.15">
      <c r="E685" s="1" t="s">
        <v>152</v>
      </c>
      <c r="F685" s="86">
        <v>3</v>
      </c>
      <c r="I685" s="88">
        <v>1</v>
      </c>
      <c r="J685" s="88">
        <v>1</v>
      </c>
      <c r="O685" s="31"/>
      <c r="Q685" s="31">
        <v>3.7999999523162842</v>
      </c>
      <c r="R685" s="40">
        <v>10.479999542236328</v>
      </c>
      <c r="S685" s="31"/>
      <c r="T685" s="40"/>
      <c r="U685" s="31"/>
      <c r="V685" s="40"/>
      <c r="W685" s="31"/>
      <c r="X685" s="40" t="s">
        <v>63</v>
      </c>
      <c r="Y685" s="31">
        <v>1</v>
      </c>
      <c r="Z685" s="40"/>
      <c r="AA685" s="59">
        <v>3.7100000381469727</v>
      </c>
      <c r="AB685" s="60">
        <v>12.680000305175781</v>
      </c>
      <c r="AC685" s="59">
        <v>-0.98000001907348633</v>
      </c>
      <c r="AD685" s="60">
        <v>-13.359999656677246</v>
      </c>
      <c r="AE685" s="19" t="s">
        <v>81</v>
      </c>
      <c r="AF685" s="114"/>
      <c r="AG685" s="117"/>
      <c r="AH685" s="118"/>
      <c r="AI685" s="118"/>
      <c r="AJ685" s="118"/>
      <c r="AK685" s="113"/>
      <c r="AL685" s="118"/>
      <c r="AM685" s="118"/>
      <c r="AN685" s="117"/>
      <c r="AO685" s="118"/>
      <c r="AT685" s="118"/>
      <c r="AU685" s="118"/>
      <c r="AV685" s="118"/>
      <c r="AW685" s="118"/>
      <c r="AX685" s="118"/>
      <c r="AY685" s="117"/>
      <c r="AZ685" s="118"/>
      <c r="BI685" s="117"/>
      <c r="BJ685" s="118"/>
      <c r="BK685" s="118"/>
      <c r="BL685" s="118"/>
      <c r="BM685" s="118"/>
      <c r="BN685" s="118"/>
      <c r="BO685" s="118"/>
      <c r="BP685" s="119"/>
      <c r="BX685" s="117"/>
    </row>
    <row r="686" spans="2:157" x14ac:dyDescent="0.15">
      <c r="E686" s="1" t="s">
        <v>152</v>
      </c>
      <c r="O686" s="31"/>
      <c r="Q686" s="31"/>
      <c r="R686" s="40"/>
      <c r="S686" s="31"/>
      <c r="T686" s="40"/>
      <c r="U686" s="31">
        <v>-4.440000057220459</v>
      </c>
      <c r="V686" s="40">
        <v>-9.8500003814697266</v>
      </c>
      <c r="W686" s="31"/>
      <c r="X686" s="40"/>
      <c r="Y686" s="31"/>
      <c r="Z686" s="40"/>
      <c r="AG686" s="117"/>
      <c r="AH686" s="118"/>
      <c r="AI686" s="118"/>
      <c r="AJ686" s="118"/>
      <c r="AK686" s="113"/>
      <c r="AL686" s="118"/>
      <c r="AN686" s="117"/>
      <c r="AO686" s="118"/>
      <c r="AT686" s="118"/>
      <c r="AU686" s="118"/>
      <c r="AV686" s="118"/>
      <c r="AW686" s="118"/>
      <c r="AY686" s="117"/>
      <c r="AZ686" s="118"/>
      <c r="BI686" s="117"/>
      <c r="BJ686" s="118"/>
      <c r="BK686" s="118"/>
      <c r="BL686" s="118"/>
      <c r="BM686" s="118"/>
      <c r="BN686" s="118"/>
      <c r="BO686" s="118"/>
    </row>
    <row r="687" spans="2:157" s="89" customFormat="1" x14ac:dyDescent="0.15">
      <c r="B687" s="30"/>
      <c r="C687" s="16"/>
      <c r="D687" s="13" t="s">
        <v>17</v>
      </c>
      <c r="E687" s="16">
        <v>146</v>
      </c>
      <c r="F687" s="90">
        <v>1</v>
      </c>
      <c r="G687" s="16">
        <v>1</v>
      </c>
      <c r="K687" s="16"/>
      <c r="L687" s="89">
        <v>1</v>
      </c>
      <c r="M687" s="16">
        <v>1</v>
      </c>
      <c r="O687" s="20" t="s">
        <v>87</v>
      </c>
      <c r="P687" s="16">
        <v>115</v>
      </c>
      <c r="Q687" s="32"/>
      <c r="R687" s="90"/>
      <c r="S687" s="32"/>
      <c r="T687" s="90"/>
      <c r="U687" s="32"/>
      <c r="V687" s="90"/>
      <c r="W687" s="32"/>
      <c r="X687" s="90"/>
      <c r="Y687" s="32"/>
      <c r="Z687" s="90"/>
      <c r="AA687" s="57">
        <v>-1.0199999809265137</v>
      </c>
      <c r="AB687" s="58">
        <v>12.039999961853027</v>
      </c>
      <c r="AC687" s="57">
        <v>3.3199999332427979</v>
      </c>
      <c r="AD687" s="58">
        <v>-13.310000419616699</v>
      </c>
      <c r="AE687" s="16"/>
      <c r="AF687" s="112"/>
      <c r="AG687" s="117"/>
      <c r="AH687" s="118"/>
      <c r="AI687" s="118"/>
      <c r="AJ687" s="118"/>
      <c r="AK687" s="113"/>
      <c r="AL687" s="118"/>
      <c r="AM687" s="99"/>
      <c r="AN687" s="117"/>
      <c r="AO687" s="118"/>
      <c r="AP687" s="99"/>
      <c r="AQ687" s="99"/>
      <c r="AR687" s="99"/>
      <c r="AS687" s="99"/>
      <c r="AT687" s="118"/>
      <c r="AU687" s="118"/>
      <c r="AV687" s="118"/>
      <c r="AW687" s="118"/>
      <c r="AX687" s="99"/>
      <c r="AY687" s="117"/>
      <c r="AZ687" s="118"/>
      <c r="BA687" s="99"/>
      <c r="BB687" s="99"/>
      <c r="BC687" s="99"/>
      <c r="BD687" s="99"/>
      <c r="BE687" s="84"/>
      <c r="BF687" s="84"/>
      <c r="BI687" s="117"/>
      <c r="BJ687" s="118"/>
      <c r="BK687" s="118"/>
      <c r="BL687" s="118"/>
      <c r="BM687" s="118"/>
      <c r="BN687" s="118"/>
      <c r="BO687" s="118"/>
      <c r="BP687" s="121"/>
      <c r="BX687" s="94"/>
      <c r="CE687" s="95"/>
      <c r="CF687" s="95"/>
      <c r="CG687" s="95"/>
      <c r="CH687" s="95"/>
      <c r="CI687" s="95"/>
      <c r="CJ687" s="95"/>
      <c r="CK687" s="95"/>
      <c r="CL687" s="95"/>
      <c r="CM687" s="95"/>
      <c r="CN687" s="95"/>
      <c r="CO687" s="95"/>
      <c r="CP687" s="95"/>
      <c r="CQ687" s="95"/>
      <c r="EX687" s="88"/>
      <c r="EY687" s="88"/>
      <c r="FA687" s="88"/>
    </row>
    <row r="688" spans="2:157" x14ac:dyDescent="0.15">
      <c r="E688" s="1" t="s">
        <v>152</v>
      </c>
      <c r="F688" s="86">
        <v>2</v>
      </c>
      <c r="H688" s="88">
        <v>1</v>
      </c>
      <c r="O688" s="31"/>
      <c r="Q688" s="31">
        <v>0.38999998569488525</v>
      </c>
      <c r="R688" s="40">
        <v>-4.9200000762939453</v>
      </c>
      <c r="S688" s="31"/>
      <c r="T688" s="40"/>
      <c r="U688" s="31"/>
      <c r="V688" s="40"/>
      <c r="W688" s="31"/>
      <c r="X688" s="40"/>
      <c r="Y688" s="31"/>
      <c r="Z688" s="40"/>
      <c r="AA688" s="59">
        <v>1.4099999666213989</v>
      </c>
      <c r="AB688" s="60">
        <v>-13.159999847412109</v>
      </c>
      <c r="AC688" s="59">
        <v>-0.73000001907348633</v>
      </c>
      <c r="AD688" s="60">
        <v>9.119999885559082</v>
      </c>
      <c r="AE688" s="19" t="s">
        <v>95</v>
      </c>
      <c r="AF688" s="114"/>
      <c r="AG688" s="117"/>
      <c r="AH688" s="118"/>
      <c r="AI688" s="118"/>
      <c r="AJ688" s="118"/>
      <c r="AK688" s="113"/>
      <c r="AL688" s="118"/>
      <c r="AM688" s="118"/>
      <c r="AN688" s="117"/>
      <c r="AO688" s="118"/>
      <c r="AT688" s="118"/>
      <c r="AU688" s="118"/>
      <c r="AV688" s="118"/>
      <c r="AW688" s="118"/>
      <c r="AX688" s="118"/>
      <c r="AY688" s="117"/>
      <c r="AZ688" s="118"/>
      <c r="BI688" s="117"/>
      <c r="BJ688" s="118"/>
      <c r="BK688" s="118"/>
      <c r="BL688" s="118"/>
      <c r="BM688" s="118"/>
      <c r="BN688" s="118"/>
      <c r="BO688" s="118"/>
      <c r="BP688" s="119"/>
      <c r="BX688" s="117"/>
    </row>
    <row r="689" spans="2:157" x14ac:dyDescent="0.15">
      <c r="E689" s="1" t="s">
        <v>152</v>
      </c>
      <c r="F689" s="86">
        <v>3</v>
      </c>
      <c r="I689" s="88">
        <v>1</v>
      </c>
      <c r="O689" s="31"/>
      <c r="Q689" s="31">
        <v>-1.7599999904632568</v>
      </c>
      <c r="R689" s="40">
        <v>6.1399998664855957</v>
      </c>
      <c r="S689" s="31"/>
      <c r="T689" s="40"/>
      <c r="U689" s="31"/>
      <c r="V689" s="40"/>
      <c r="W689" s="31"/>
      <c r="X689" s="40"/>
      <c r="Y689" s="31"/>
      <c r="Z689" s="40"/>
      <c r="AA689" s="59">
        <v>-1.7599999904632568</v>
      </c>
      <c r="AB689" s="60">
        <v>6.1399998664855957</v>
      </c>
      <c r="AC689" s="59">
        <v>0.34000000357627869</v>
      </c>
      <c r="AD689" s="60">
        <v>-12.920000076293945</v>
      </c>
      <c r="AE689" s="19" t="s">
        <v>116</v>
      </c>
      <c r="AF689" s="114"/>
      <c r="AG689" s="117"/>
      <c r="AH689" s="118"/>
      <c r="AI689" s="118"/>
      <c r="AJ689" s="118"/>
      <c r="AK689" s="113"/>
      <c r="AL689" s="118"/>
      <c r="AM689" s="118"/>
      <c r="AN689" s="117"/>
      <c r="AO689" s="118"/>
      <c r="AT689" s="118"/>
      <c r="AU689" s="118"/>
      <c r="AV689" s="118"/>
      <c r="AW689" s="118"/>
      <c r="AX689" s="118"/>
      <c r="AY689" s="117"/>
      <c r="AZ689" s="118"/>
      <c r="BI689" s="117"/>
      <c r="BJ689" s="118"/>
      <c r="BK689" s="118"/>
      <c r="BL689" s="118"/>
      <c r="BM689" s="118"/>
      <c r="BN689" s="118"/>
      <c r="BO689" s="118"/>
      <c r="BP689" s="119"/>
      <c r="BX689" s="117"/>
    </row>
    <row r="690" spans="2:157" x14ac:dyDescent="0.15">
      <c r="E690" s="1" t="s">
        <v>152</v>
      </c>
      <c r="F690" s="86">
        <v>4</v>
      </c>
      <c r="I690" s="88">
        <v>1</v>
      </c>
      <c r="O690" s="31"/>
      <c r="Q690" s="31">
        <v>2.440000057220459</v>
      </c>
      <c r="R690" s="40">
        <v>-4.679999828338623</v>
      </c>
      <c r="S690" s="31"/>
      <c r="T690" s="40"/>
      <c r="U690" s="31"/>
      <c r="V690" s="40"/>
      <c r="W690" s="31"/>
      <c r="X690" s="40"/>
      <c r="Y690" s="31"/>
      <c r="Z690" s="40"/>
      <c r="AA690" s="59">
        <v>3.9000000953674316</v>
      </c>
      <c r="AB690" s="60">
        <v>-6.5799999237060547</v>
      </c>
      <c r="AC690" s="59">
        <v>0.98000001907348633</v>
      </c>
      <c r="AD690" s="60">
        <v>3.119999885559082</v>
      </c>
      <c r="AE690" s="19" t="s">
        <v>78</v>
      </c>
      <c r="AF690" s="114"/>
      <c r="AG690" s="117"/>
      <c r="AH690" s="118"/>
      <c r="AI690" s="118"/>
      <c r="AJ690" s="118"/>
      <c r="AK690" s="113"/>
      <c r="AL690" s="118"/>
      <c r="AM690" s="118"/>
      <c r="AN690" s="117"/>
      <c r="AO690" s="118"/>
      <c r="AT690" s="118"/>
      <c r="AU690" s="118"/>
      <c r="AV690" s="118"/>
      <c r="AW690" s="118"/>
      <c r="AX690" s="118"/>
      <c r="AY690" s="117"/>
      <c r="AZ690" s="118"/>
      <c r="BI690" s="117"/>
      <c r="BJ690" s="118"/>
      <c r="BK690" s="118"/>
      <c r="BL690" s="118"/>
      <c r="BM690" s="118"/>
      <c r="BN690" s="118"/>
      <c r="BO690" s="118"/>
      <c r="BP690" s="119"/>
      <c r="BX690" s="117"/>
    </row>
    <row r="691" spans="2:157" x14ac:dyDescent="0.15">
      <c r="E691" s="1" t="s">
        <v>152</v>
      </c>
      <c r="F691" s="86">
        <v>5</v>
      </c>
      <c r="I691" s="88">
        <v>1</v>
      </c>
      <c r="J691" s="88">
        <v>1</v>
      </c>
      <c r="O691" s="31"/>
      <c r="Q691" s="31">
        <v>-1.1699999570846558</v>
      </c>
      <c r="R691" s="40">
        <v>2.190000057220459</v>
      </c>
      <c r="S691" s="31"/>
      <c r="T691" s="40"/>
      <c r="U691" s="31"/>
      <c r="V691" s="40"/>
      <c r="W691" s="31" t="s">
        <v>85</v>
      </c>
      <c r="X691" s="40"/>
      <c r="Y691" s="31">
        <v>1</v>
      </c>
      <c r="Z691" s="40"/>
      <c r="AA691" s="59">
        <v>-1.1699999570846558</v>
      </c>
      <c r="AB691" s="60">
        <v>2.190000057220459</v>
      </c>
      <c r="AC691" s="59">
        <v>3.0199999809265137</v>
      </c>
      <c r="AD691" s="60">
        <v>-5.119999885559082</v>
      </c>
      <c r="AE691" s="19" t="s">
        <v>128</v>
      </c>
      <c r="AF691" s="114"/>
      <c r="AG691" s="117"/>
      <c r="AH691" s="118"/>
      <c r="AI691" s="118"/>
      <c r="AJ691" s="118"/>
      <c r="AK691" s="113"/>
      <c r="AL691" s="118"/>
      <c r="AM691" s="118"/>
      <c r="AN691" s="117"/>
      <c r="AO691" s="118"/>
      <c r="AT691" s="118"/>
      <c r="AU691" s="118"/>
      <c r="AV691" s="118"/>
      <c r="AW691" s="118"/>
      <c r="AX691" s="118"/>
      <c r="AY691" s="117"/>
      <c r="AZ691" s="118"/>
      <c r="BI691" s="117"/>
      <c r="BJ691" s="118"/>
      <c r="BK691" s="118"/>
      <c r="BO691" s="118"/>
      <c r="BP691" s="119"/>
      <c r="BX691" s="117"/>
    </row>
    <row r="692" spans="2:157" x14ac:dyDescent="0.15">
      <c r="E692" s="1" t="s">
        <v>152</v>
      </c>
      <c r="O692" s="31"/>
      <c r="Q692" s="31"/>
      <c r="R692" s="40"/>
      <c r="S692" s="31">
        <v>-2.4900000095367432</v>
      </c>
      <c r="T692" s="40">
        <v>-6.630000114440918</v>
      </c>
      <c r="U692" s="31"/>
      <c r="V692" s="40"/>
      <c r="W692" s="31"/>
      <c r="X692" s="40"/>
      <c r="Y692" s="31"/>
      <c r="Z692" s="40"/>
      <c r="AF692" s="140">
        <v>1</v>
      </c>
      <c r="AG692" s="117"/>
      <c r="AH692" s="118"/>
      <c r="AI692" s="118"/>
      <c r="AJ692" s="118"/>
      <c r="AK692" s="113"/>
      <c r="AL692" s="118"/>
      <c r="AN692" s="117"/>
      <c r="AO692" s="118"/>
      <c r="AT692" s="118"/>
      <c r="AU692" s="118"/>
      <c r="AV692" s="118"/>
      <c r="AW692" s="118"/>
      <c r="AY692" s="117"/>
      <c r="AZ692" s="118"/>
      <c r="BI692" s="117"/>
      <c r="BJ692" s="118"/>
      <c r="BK692" s="118"/>
      <c r="BL692" s="118"/>
      <c r="BM692" s="118"/>
      <c r="BN692" s="118"/>
      <c r="BO692" s="118"/>
    </row>
    <row r="693" spans="2:157" s="89" customFormat="1" x14ac:dyDescent="0.15">
      <c r="B693" s="30"/>
      <c r="C693" s="16"/>
      <c r="D693" s="13" t="s">
        <v>71</v>
      </c>
      <c r="E693" s="16">
        <v>147</v>
      </c>
      <c r="F693" s="89">
        <v>1</v>
      </c>
      <c r="G693" s="16">
        <v>1</v>
      </c>
      <c r="K693" s="16"/>
      <c r="L693" s="89">
        <v>1</v>
      </c>
      <c r="M693" s="16"/>
      <c r="N693" s="89">
        <v>1</v>
      </c>
      <c r="O693" s="20" t="s">
        <v>85</v>
      </c>
      <c r="P693" s="16">
        <v>104</v>
      </c>
      <c r="Q693" s="32"/>
      <c r="R693" s="90"/>
      <c r="S693" s="32"/>
      <c r="T693" s="90"/>
      <c r="U693" s="32"/>
      <c r="V693" s="90"/>
      <c r="W693" s="32"/>
      <c r="X693" s="90"/>
      <c r="Y693" s="32"/>
      <c r="Z693" s="90"/>
      <c r="AA693" s="57">
        <v>0.98000001907348633</v>
      </c>
      <c r="AB693" s="58">
        <v>12.039999961853027</v>
      </c>
      <c r="AC693" s="57">
        <v>-3.4100000858306885</v>
      </c>
      <c r="AD693" s="58">
        <v>-12.140000343322754</v>
      </c>
      <c r="AE693" s="16"/>
      <c r="AF693" s="112"/>
      <c r="AG693" s="117"/>
      <c r="AH693" s="118"/>
      <c r="AI693" s="118"/>
      <c r="AJ693" s="118"/>
      <c r="AK693" s="113"/>
      <c r="AL693" s="118"/>
      <c r="AM693" s="99"/>
      <c r="AN693" s="117"/>
      <c r="AO693" s="118"/>
      <c r="AP693" s="99"/>
      <c r="AQ693" s="99"/>
      <c r="AR693" s="99"/>
      <c r="AS693" s="99"/>
      <c r="AT693" s="118"/>
      <c r="AU693" s="118"/>
      <c r="AV693" s="118"/>
      <c r="AW693" s="118"/>
      <c r="AX693" s="99"/>
      <c r="AY693" s="117"/>
      <c r="AZ693" s="118"/>
      <c r="BA693" s="99"/>
      <c r="BB693" s="99"/>
      <c r="BC693" s="99"/>
      <c r="BD693" s="99"/>
      <c r="BE693" s="84"/>
      <c r="BF693" s="84"/>
      <c r="BI693" s="117"/>
      <c r="BJ693" s="118"/>
      <c r="BK693" s="118"/>
      <c r="BL693" s="118"/>
      <c r="BM693" s="118"/>
      <c r="BN693" s="118"/>
      <c r="BO693" s="118"/>
      <c r="BP693" s="121"/>
      <c r="BX693" s="94"/>
      <c r="CE693" s="95"/>
      <c r="CF693" s="95"/>
      <c r="CG693" s="95"/>
      <c r="CH693" s="95"/>
      <c r="CI693" s="95"/>
      <c r="CJ693" s="95"/>
      <c r="CK693" s="95"/>
      <c r="CL693" s="95"/>
      <c r="CM693" s="95"/>
      <c r="CN693" s="95"/>
      <c r="CO693" s="95"/>
      <c r="CP693" s="95"/>
      <c r="CQ693" s="95"/>
      <c r="EX693" s="88"/>
      <c r="EY693" s="88"/>
      <c r="FA693" s="88"/>
    </row>
    <row r="694" spans="2:157" x14ac:dyDescent="0.15">
      <c r="E694" s="1" t="s">
        <v>152</v>
      </c>
      <c r="F694" s="86">
        <v>2</v>
      </c>
      <c r="H694" s="88">
        <v>1</v>
      </c>
      <c r="O694" s="31"/>
      <c r="Q694" s="31">
        <v>-4</v>
      </c>
      <c r="R694" s="40">
        <v>-6.2899999618530273</v>
      </c>
      <c r="S694" s="31"/>
      <c r="T694" s="40"/>
      <c r="U694" s="31"/>
      <c r="V694" s="40"/>
      <c r="W694" s="31"/>
      <c r="X694" s="40"/>
      <c r="Y694" s="31"/>
      <c r="Z694" s="40"/>
      <c r="AA694" s="59">
        <v>-5.070000171661377</v>
      </c>
      <c r="AB694" s="60">
        <v>-11.699999809265137</v>
      </c>
      <c r="AC694" s="59">
        <v>0.28999999165534973</v>
      </c>
      <c r="AD694" s="60">
        <v>11.210000038146973</v>
      </c>
      <c r="AE694" s="19" t="s">
        <v>81</v>
      </c>
      <c r="AF694" s="114"/>
      <c r="AG694" s="117"/>
      <c r="AH694" s="118"/>
      <c r="AI694" s="118"/>
      <c r="AJ694" s="118"/>
      <c r="AK694" s="113"/>
      <c r="AL694" s="118"/>
      <c r="AM694" s="118"/>
      <c r="AN694" s="117"/>
      <c r="AO694" s="118"/>
      <c r="AT694" s="118"/>
      <c r="AU694" s="118"/>
      <c r="AV694" s="118"/>
      <c r="AW694" s="118"/>
      <c r="AX694" s="118"/>
      <c r="AY694" s="117"/>
      <c r="AZ694" s="118"/>
      <c r="BI694" s="117"/>
      <c r="BJ694" s="118"/>
      <c r="BK694" s="118"/>
      <c r="BL694" s="118"/>
      <c r="BM694" s="118"/>
      <c r="BN694" s="118"/>
      <c r="BO694" s="118"/>
      <c r="BP694" s="119"/>
      <c r="BX694" s="117"/>
    </row>
    <row r="695" spans="2:157" x14ac:dyDescent="0.15">
      <c r="E695" s="1" t="s">
        <v>152</v>
      </c>
      <c r="F695" s="86">
        <v>3</v>
      </c>
      <c r="I695" s="88">
        <v>1</v>
      </c>
      <c r="O695" s="31"/>
      <c r="Q695" s="31">
        <v>2.5399999618530273</v>
      </c>
      <c r="R695" s="40">
        <v>11.409999847412109</v>
      </c>
      <c r="S695" s="31"/>
      <c r="T695" s="40"/>
      <c r="U695" s="31"/>
      <c r="V695" s="40"/>
      <c r="W695" s="31"/>
      <c r="X695" s="40"/>
      <c r="Y695" s="31"/>
      <c r="Z695" s="40"/>
      <c r="AA695" s="59">
        <v>1.4600000381469727</v>
      </c>
      <c r="AB695" s="60">
        <v>11.899999618530273</v>
      </c>
      <c r="AC695" s="59">
        <v>-3.4100000858306885</v>
      </c>
      <c r="AD695" s="60">
        <v>-11.699999809265137</v>
      </c>
      <c r="AE695" s="19" t="s">
        <v>95</v>
      </c>
      <c r="AF695" s="114"/>
      <c r="AG695" s="117"/>
      <c r="AH695" s="118"/>
      <c r="AI695" s="118"/>
      <c r="AJ695" s="118"/>
      <c r="AK695" s="113"/>
      <c r="AL695" s="118"/>
      <c r="AM695" s="118"/>
      <c r="AN695" s="117"/>
      <c r="AO695" s="118"/>
      <c r="AT695" s="118"/>
      <c r="AU695" s="118"/>
      <c r="AV695" s="118"/>
      <c r="AW695" s="118"/>
      <c r="AX695" s="118"/>
      <c r="AY695" s="117"/>
      <c r="AZ695" s="118"/>
      <c r="BI695" s="117"/>
      <c r="BJ695" s="118"/>
      <c r="BK695" s="118"/>
      <c r="BL695" s="118"/>
      <c r="BM695" s="118"/>
      <c r="BN695" s="118"/>
      <c r="BO695" s="118"/>
      <c r="BP695" s="119"/>
      <c r="BX695" s="117"/>
    </row>
    <row r="696" spans="2:157" x14ac:dyDescent="0.15">
      <c r="E696" s="1" t="s">
        <v>152</v>
      </c>
      <c r="F696" s="86">
        <v>4</v>
      </c>
      <c r="I696" s="88">
        <v>1</v>
      </c>
      <c r="O696" s="31"/>
      <c r="Q696" s="31">
        <v>1.0199999809265137</v>
      </c>
      <c r="R696" s="40">
        <v>-6.2899999618530273</v>
      </c>
      <c r="S696" s="31"/>
      <c r="T696" s="40"/>
      <c r="U696" s="31"/>
      <c r="V696" s="40"/>
      <c r="W696" s="31"/>
      <c r="X696" s="40"/>
      <c r="Y696" s="31"/>
      <c r="Z696" s="40"/>
      <c r="AA696" s="59">
        <v>0.34000000357627869</v>
      </c>
      <c r="AB696" s="60">
        <v>-11.560000419616699</v>
      </c>
      <c r="AC696" s="59">
        <v>-0.15000000596046448</v>
      </c>
      <c r="AD696" s="60">
        <v>13.260000228881836</v>
      </c>
      <c r="AE696" s="19" t="s">
        <v>88</v>
      </c>
      <c r="AF696" s="114"/>
      <c r="AG696" s="117"/>
      <c r="AH696" s="118"/>
      <c r="AI696" s="118"/>
      <c r="AJ696" s="118"/>
      <c r="AK696" s="113"/>
      <c r="AL696" s="118"/>
      <c r="AM696" s="118"/>
      <c r="AN696" s="117"/>
      <c r="AO696" s="118"/>
      <c r="AT696" s="118"/>
      <c r="AU696" s="118"/>
      <c r="AV696" s="118"/>
      <c r="AW696" s="118"/>
      <c r="AX696" s="118"/>
      <c r="AY696" s="117"/>
      <c r="AZ696" s="118"/>
      <c r="BI696" s="117"/>
      <c r="BJ696" s="118"/>
      <c r="BK696" s="118"/>
      <c r="BL696" s="118"/>
      <c r="BM696" s="118"/>
      <c r="BN696" s="118"/>
      <c r="BO696" s="118"/>
      <c r="BP696" s="119"/>
      <c r="BX696" s="117"/>
    </row>
    <row r="697" spans="2:157" x14ac:dyDescent="0.15">
      <c r="E697" s="1" t="s">
        <v>152</v>
      </c>
      <c r="F697" s="86">
        <v>5</v>
      </c>
      <c r="I697" s="88">
        <v>1</v>
      </c>
      <c r="O697" s="31"/>
      <c r="Q697" s="31">
        <v>-1.2200000286102295</v>
      </c>
      <c r="R697" s="40">
        <v>9.6499996185302734</v>
      </c>
      <c r="S697" s="31"/>
      <c r="T697" s="40"/>
      <c r="U697" s="31"/>
      <c r="V697" s="40"/>
      <c r="W697" s="31"/>
      <c r="X697" s="40"/>
      <c r="Y697" s="31"/>
      <c r="Z697" s="40"/>
      <c r="AA697" s="59">
        <v>-0.77999997138977051</v>
      </c>
      <c r="AB697" s="60">
        <v>12.630000114440918</v>
      </c>
      <c r="AC697" s="59">
        <v>0.38999998569488525</v>
      </c>
      <c r="AD697" s="60">
        <v>-12.039999961853027</v>
      </c>
      <c r="AE697" s="19" t="s">
        <v>78</v>
      </c>
      <c r="AF697" s="114"/>
      <c r="AG697" s="117"/>
      <c r="AH697" s="118"/>
      <c r="AI697" s="118"/>
      <c r="AJ697" s="118"/>
      <c r="AK697" s="113"/>
      <c r="AL697" s="118"/>
      <c r="AM697" s="118"/>
      <c r="AN697" s="117"/>
      <c r="AO697" s="118"/>
      <c r="AT697" s="118"/>
      <c r="AU697" s="118"/>
      <c r="AV697" s="118"/>
      <c r="AW697" s="118"/>
      <c r="AX697" s="118"/>
      <c r="AY697" s="117"/>
      <c r="AZ697" s="118"/>
      <c r="BI697" s="117"/>
      <c r="BJ697" s="118"/>
      <c r="BK697" s="118"/>
      <c r="BL697" s="118"/>
      <c r="BM697" s="118"/>
      <c r="BN697" s="118"/>
      <c r="BO697" s="118"/>
      <c r="BP697" s="119"/>
      <c r="BX697" s="117"/>
    </row>
    <row r="698" spans="2:157" x14ac:dyDescent="0.15">
      <c r="E698" s="1" t="s">
        <v>152</v>
      </c>
      <c r="F698" s="86">
        <v>6</v>
      </c>
      <c r="I698" s="88">
        <v>1</v>
      </c>
      <c r="O698" s="31"/>
      <c r="Q698" s="31">
        <v>1.1699999570846558</v>
      </c>
      <c r="R698" s="40">
        <v>-6.869999885559082</v>
      </c>
      <c r="S698" s="31"/>
      <c r="T698" s="40"/>
      <c r="U698" s="31"/>
      <c r="V698" s="40"/>
      <c r="W698" s="31"/>
      <c r="X698" s="40"/>
      <c r="Y698" s="31"/>
      <c r="Z698" s="40"/>
      <c r="AA698" s="59">
        <v>1.8999999761581421</v>
      </c>
      <c r="AB698" s="60">
        <v>-11.989999771118164</v>
      </c>
      <c r="AC698" s="59">
        <v>-0.62999999523162842</v>
      </c>
      <c r="AD698" s="60">
        <v>12.970000267028809</v>
      </c>
      <c r="AE698" s="19" t="s">
        <v>88</v>
      </c>
      <c r="AF698" s="114"/>
      <c r="AG698" s="117"/>
      <c r="AH698" s="118"/>
      <c r="AI698" s="118"/>
      <c r="AJ698" s="118"/>
      <c r="AK698" s="113"/>
      <c r="AL698" s="118"/>
      <c r="AM698" s="118"/>
      <c r="AN698" s="117"/>
      <c r="AO698" s="118"/>
      <c r="AT698" s="118"/>
      <c r="AU698" s="118"/>
      <c r="AV698" s="118"/>
      <c r="AW698" s="118"/>
      <c r="AX698" s="118"/>
      <c r="AY698" s="117"/>
      <c r="AZ698" s="118"/>
      <c r="BI698" s="117"/>
      <c r="BJ698" s="118"/>
      <c r="BK698" s="118"/>
      <c r="BL698" s="118"/>
      <c r="BM698" s="118"/>
      <c r="BN698" s="118"/>
      <c r="BO698" s="118"/>
      <c r="BP698" s="119"/>
      <c r="BX698" s="117"/>
    </row>
    <row r="699" spans="2:157" x14ac:dyDescent="0.15">
      <c r="E699" s="1" t="s">
        <v>152</v>
      </c>
      <c r="F699" s="86">
        <v>7</v>
      </c>
      <c r="I699" s="88">
        <v>1</v>
      </c>
      <c r="O699" s="31"/>
      <c r="Q699" s="31">
        <v>-0.23999999463558197</v>
      </c>
      <c r="R699" s="40">
        <v>9.8999996185302734</v>
      </c>
      <c r="S699" s="31"/>
      <c r="T699" s="40"/>
      <c r="U699" s="31"/>
      <c r="V699" s="40"/>
      <c r="W699" s="31"/>
      <c r="X699" s="40"/>
      <c r="Y699" s="31"/>
      <c r="Z699" s="40"/>
      <c r="AA699" s="59">
        <v>-2.8299999237060547</v>
      </c>
      <c r="AB699" s="60">
        <v>13.260000228881836</v>
      </c>
      <c r="AC699" s="59">
        <v>0.87999999523162842</v>
      </c>
      <c r="AD699" s="60">
        <v>-12.970000267028809</v>
      </c>
      <c r="AE699" s="19" t="s">
        <v>80</v>
      </c>
      <c r="AF699" s="114"/>
      <c r="AG699" s="117"/>
      <c r="AH699" s="118"/>
      <c r="AI699" s="118"/>
      <c r="AJ699" s="118"/>
      <c r="AK699" s="113"/>
      <c r="AL699" s="118"/>
      <c r="AM699" s="118"/>
      <c r="AN699" s="117"/>
      <c r="AO699" s="118"/>
      <c r="AT699" s="118"/>
      <c r="AU699" s="118"/>
      <c r="AV699" s="118"/>
      <c r="AW699" s="118"/>
      <c r="AX699" s="118"/>
      <c r="AY699" s="117"/>
      <c r="AZ699" s="118"/>
      <c r="BI699" s="117"/>
      <c r="BJ699" s="118"/>
      <c r="BK699" s="118"/>
      <c r="BL699" s="118"/>
      <c r="BM699" s="118"/>
      <c r="BN699" s="118"/>
      <c r="BO699" s="118"/>
      <c r="BP699" s="119"/>
      <c r="BX699" s="117"/>
    </row>
    <row r="700" spans="2:157" x14ac:dyDescent="0.15">
      <c r="E700" s="1" t="s">
        <v>152</v>
      </c>
      <c r="F700" s="86">
        <v>8</v>
      </c>
      <c r="I700" s="88">
        <v>1</v>
      </c>
      <c r="J700" s="88">
        <v>1</v>
      </c>
      <c r="O700" s="31"/>
      <c r="Q700" s="31">
        <v>-3.9500000476837158</v>
      </c>
      <c r="R700" s="40">
        <v>-4.0500001907348633</v>
      </c>
      <c r="S700" s="31"/>
      <c r="T700" s="40"/>
      <c r="U700" s="31"/>
      <c r="V700" s="40"/>
      <c r="W700" s="31" t="s">
        <v>90</v>
      </c>
      <c r="X700" s="40"/>
      <c r="Y700" s="31"/>
      <c r="Z700" s="40">
        <v>1</v>
      </c>
      <c r="AA700" s="59">
        <v>-5.1700000762939453</v>
      </c>
      <c r="AB700" s="60">
        <v>-12.479999542236328</v>
      </c>
      <c r="AC700" s="59">
        <v>-0.82999998331069946</v>
      </c>
      <c r="AD700" s="60">
        <v>11.850000381469727</v>
      </c>
      <c r="AE700" s="19" t="s">
        <v>95</v>
      </c>
      <c r="AF700" s="114">
        <v>1</v>
      </c>
      <c r="AG700" s="117"/>
      <c r="AH700" s="118"/>
      <c r="AI700" s="118"/>
      <c r="AJ700" s="118"/>
      <c r="AK700" s="113"/>
      <c r="AL700" s="118"/>
      <c r="AM700" s="118"/>
      <c r="AN700" s="117"/>
      <c r="AO700" s="118"/>
      <c r="AT700" s="118"/>
      <c r="AU700" s="118"/>
      <c r="AV700" s="118"/>
      <c r="AW700" s="118"/>
      <c r="AX700" s="118"/>
      <c r="AY700" s="117"/>
      <c r="AZ700" s="118"/>
      <c r="BI700" s="117"/>
      <c r="BJ700" s="118"/>
      <c r="BK700" s="118"/>
      <c r="BL700" s="118"/>
      <c r="BM700" s="118"/>
      <c r="BN700" s="118"/>
      <c r="BO700" s="118"/>
      <c r="BP700" s="119"/>
      <c r="BX700" s="117"/>
    </row>
    <row r="701" spans="2:157" s="89" customFormat="1" x14ac:dyDescent="0.15">
      <c r="B701" s="30"/>
      <c r="C701" s="16"/>
      <c r="D701" s="13" t="s">
        <v>23</v>
      </c>
      <c r="E701" s="16">
        <v>148</v>
      </c>
      <c r="F701" s="90">
        <v>1</v>
      </c>
      <c r="G701" s="16">
        <v>1</v>
      </c>
      <c r="K701" s="16"/>
      <c r="L701" s="89">
        <v>1</v>
      </c>
      <c r="M701" s="16"/>
      <c r="N701" s="89">
        <v>1</v>
      </c>
      <c r="O701" s="20" t="s">
        <v>85</v>
      </c>
      <c r="P701" s="16">
        <v>112</v>
      </c>
      <c r="Q701" s="32"/>
      <c r="R701" s="90"/>
      <c r="S701" s="32"/>
      <c r="T701" s="90"/>
      <c r="U701" s="32"/>
      <c r="V701" s="90"/>
      <c r="W701" s="32"/>
      <c r="X701" s="90"/>
      <c r="Y701" s="32"/>
      <c r="Z701" s="90"/>
      <c r="AA701" s="57">
        <v>-1.1699999570846558</v>
      </c>
      <c r="AB701" s="58">
        <v>12.090000152587891</v>
      </c>
      <c r="AC701" s="57">
        <v>3.119999885559082</v>
      </c>
      <c r="AD701" s="58">
        <v>-12.430000305175781</v>
      </c>
      <c r="AE701" s="16"/>
      <c r="AF701" s="112"/>
      <c r="AG701" s="117"/>
      <c r="AH701" s="118"/>
      <c r="AI701" s="118"/>
      <c r="AJ701" s="118"/>
      <c r="AK701" s="113"/>
      <c r="AL701" s="118"/>
      <c r="AM701" s="99"/>
      <c r="AN701" s="117"/>
      <c r="AO701" s="118"/>
      <c r="AP701" s="99"/>
      <c r="AQ701" s="99"/>
      <c r="AR701" s="99"/>
      <c r="AS701" s="99"/>
      <c r="AT701" s="118"/>
      <c r="AU701" s="118"/>
      <c r="AV701" s="118"/>
      <c r="AW701" s="118"/>
      <c r="AX701" s="99"/>
      <c r="AY701" s="117"/>
      <c r="AZ701" s="118"/>
      <c r="BA701" s="99"/>
      <c r="BB701" s="99"/>
      <c r="BC701" s="99"/>
      <c r="BD701" s="99"/>
      <c r="BE701" s="84"/>
      <c r="BF701" s="84"/>
      <c r="BI701" s="117"/>
      <c r="BJ701" s="118"/>
      <c r="BK701" s="118"/>
      <c r="BL701" s="118"/>
      <c r="BM701" s="118"/>
      <c r="BN701" s="118"/>
      <c r="BO701" s="118"/>
      <c r="BP701" s="121"/>
      <c r="BX701" s="94"/>
      <c r="CE701" s="95"/>
      <c r="CF701" s="95"/>
      <c r="CG701" s="95"/>
      <c r="CH701" s="95"/>
      <c r="CI701" s="95"/>
      <c r="CJ701" s="95"/>
      <c r="CK701" s="95"/>
      <c r="CL701" s="95"/>
      <c r="CM701" s="95"/>
      <c r="CN701" s="95"/>
      <c r="CO701" s="95"/>
      <c r="CP701" s="95"/>
      <c r="CQ701" s="95"/>
      <c r="EX701" s="88"/>
      <c r="EY701" s="88"/>
      <c r="FA701" s="88"/>
    </row>
    <row r="702" spans="2:157" x14ac:dyDescent="0.15">
      <c r="E702" s="1" t="s">
        <v>152</v>
      </c>
      <c r="F702" s="86">
        <v>2</v>
      </c>
      <c r="H702" s="88">
        <v>1</v>
      </c>
      <c r="O702" s="31"/>
      <c r="Q702" s="31">
        <v>3.119999885559082</v>
      </c>
      <c r="R702" s="40">
        <v>-5.119999885559082</v>
      </c>
      <c r="S702" s="31"/>
      <c r="T702" s="40"/>
      <c r="U702" s="31"/>
      <c r="V702" s="40"/>
      <c r="W702" s="31"/>
      <c r="X702" s="40"/>
      <c r="Y702" s="31"/>
      <c r="Z702" s="40"/>
      <c r="AA702" s="59">
        <v>4.190000057220459</v>
      </c>
      <c r="AB702" s="60">
        <v>-12.239999771118164</v>
      </c>
      <c r="AC702" s="59">
        <v>-1.1699999570846558</v>
      </c>
      <c r="AD702" s="60">
        <v>11.600000381469727</v>
      </c>
      <c r="AE702" s="19" t="s">
        <v>88</v>
      </c>
      <c r="AF702" s="114"/>
      <c r="AG702" s="117"/>
      <c r="AH702" s="118"/>
      <c r="AI702" s="118"/>
      <c r="AJ702" s="118"/>
      <c r="AK702" s="113"/>
      <c r="AL702" s="118"/>
      <c r="AM702" s="118"/>
      <c r="AN702" s="117"/>
      <c r="AO702" s="118"/>
      <c r="AT702" s="118"/>
      <c r="AU702" s="118"/>
      <c r="AV702" s="118"/>
      <c r="AW702" s="118"/>
      <c r="AX702" s="118"/>
      <c r="AY702" s="117"/>
      <c r="AZ702" s="118"/>
      <c r="BI702" s="117"/>
      <c r="BJ702" s="118"/>
      <c r="BK702" s="118"/>
      <c r="BL702" s="118"/>
      <c r="BM702" s="118"/>
      <c r="BN702" s="118"/>
      <c r="BO702" s="118"/>
      <c r="BP702" s="119"/>
      <c r="BX702" s="117"/>
    </row>
    <row r="703" spans="2:157" x14ac:dyDescent="0.15">
      <c r="E703" s="1" t="s">
        <v>152</v>
      </c>
      <c r="F703" s="86">
        <v>3</v>
      </c>
      <c r="I703" s="86">
        <v>1</v>
      </c>
      <c r="O703" s="31"/>
      <c r="Q703" s="31">
        <v>-1.1699999570846558</v>
      </c>
      <c r="R703" s="40">
        <v>10.140000343322754</v>
      </c>
      <c r="S703" s="31"/>
      <c r="T703" s="40"/>
      <c r="U703" s="31"/>
      <c r="V703" s="40"/>
      <c r="W703" s="31"/>
      <c r="X703" s="40"/>
      <c r="Y703" s="31"/>
      <c r="Z703" s="40"/>
      <c r="AA703" s="59">
        <v>-2.630000114440918</v>
      </c>
      <c r="AB703" s="60">
        <v>13.260000228881836</v>
      </c>
      <c r="AC703" s="59">
        <v>1.6599999666213989</v>
      </c>
      <c r="AD703" s="60">
        <v>-13.310000419616699</v>
      </c>
      <c r="AE703" s="19" t="s">
        <v>92</v>
      </c>
      <c r="AF703" s="114"/>
      <c r="AG703" s="117"/>
      <c r="AH703" s="118"/>
      <c r="AI703" s="118"/>
      <c r="AJ703" s="118"/>
      <c r="AK703" s="113"/>
      <c r="AL703" s="118"/>
      <c r="AM703" s="118"/>
      <c r="AN703" s="117"/>
      <c r="AO703" s="118"/>
      <c r="AT703" s="118"/>
      <c r="AU703" s="118"/>
      <c r="AV703" s="118"/>
      <c r="AW703" s="118"/>
      <c r="AX703" s="118"/>
      <c r="AY703" s="117"/>
      <c r="AZ703" s="118"/>
      <c r="BI703" s="117"/>
      <c r="BJ703" s="118"/>
      <c r="BK703" s="118"/>
      <c r="BL703" s="118"/>
      <c r="BM703" s="118"/>
      <c r="BN703" s="118"/>
      <c r="BO703" s="118"/>
      <c r="BP703" s="119"/>
      <c r="BX703" s="117"/>
    </row>
    <row r="704" spans="2:157" x14ac:dyDescent="0.15">
      <c r="E704" s="1" t="s">
        <v>152</v>
      </c>
      <c r="F704" s="88">
        <v>4</v>
      </c>
      <c r="I704" s="86">
        <v>1</v>
      </c>
      <c r="O704" s="31"/>
      <c r="Q704" s="31">
        <v>0.15000000596046448</v>
      </c>
      <c r="R704" s="40">
        <v>-6.4800000190734863</v>
      </c>
      <c r="S704" s="31"/>
      <c r="T704" s="40"/>
      <c r="U704" s="31"/>
      <c r="V704" s="40"/>
      <c r="W704" s="31"/>
      <c r="X704" s="40"/>
      <c r="Y704" s="31"/>
      <c r="Z704" s="40"/>
      <c r="AA704" s="59">
        <v>2.0999999046325684</v>
      </c>
      <c r="AB704" s="60">
        <v>-12.140000343322754</v>
      </c>
      <c r="AC704" s="59">
        <v>-0.82999998331069946</v>
      </c>
      <c r="AD704" s="60">
        <v>13.939999580383301</v>
      </c>
      <c r="AE704" s="19" t="s">
        <v>93</v>
      </c>
      <c r="AF704" s="114"/>
      <c r="AG704" s="117"/>
      <c r="AH704" s="118"/>
      <c r="AI704" s="118"/>
      <c r="AJ704" s="118"/>
      <c r="AK704" s="113"/>
      <c r="AL704" s="118"/>
      <c r="AM704" s="118"/>
      <c r="AN704" s="117"/>
      <c r="AO704" s="118"/>
      <c r="AT704" s="118"/>
      <c r="AU704" s="118"/>
      <c r="AV704" s="118"/>
      <c r="AW704" s="118"/>
      <c r="AX704" s="118"/>
      <c r="AY704" s="117"/>
      <c r="AZ704" s="118"/>
      <c r="BI704" s="117"/>
      <c r="BJ704" s="118"/>
      <c r="BK704" s="118"/>
      <c r="BL704" s="118"/>
      <c r="BM704" s="118"/>
      <c r="BN704" s="118"/>
      <c r="BO704" s="118"/>
      <c r="BP704" s="119"/>
      <c r="BX704" s="117"/>
    </row>
    <row r="705" spans="2:157" x14ac:dyDescent="0.15">
      <c r="E705" s="1" t="s">
        <v>152</v>
      </c>
      <c r="F705" s="88">
        <v>5</v>
      </c>
      <c r="I705" s="86">
        <v>1</v>
      </c>
      <c r="O705" s="31"/>
      <c r="Q705" s="31">
        <v>-2.880000114440918</v>
      </c>
      <c r="R705" s="40">
        <v>6.7800002098083496</v>
      </c>
      <c r="S705" s="31"/>
      <c r="T705" s="40"/>
      <c r="U705" s="31"/>
      <c r="V705" s="40"/>
      <c r="W705" s="31"/>
      <c r="X705" s="40"/>
      <c r="Y705" s="31"/>
      <c r="Z705" s="40"/>
      <c r="AA705" s="59">
        <v>-4.0500001907348633</v>
      </c>
      <c r="AB705" s="60">
        <v>13.600000381469727</v>
      </c>
      <c r="AC705" s="59">
        <v>1.5099999904632568</v>
      </c>
      <c r="AD705" s="60">
        <v>-12.239999771118164</v>
      </c>
      <c r="AE705" s="19" t="s">
        <v>83</v>
      </c>
      <c r="AF705" s="114"/>
      <c r="AG705" s="117"/>
      <c r="AH705" s="118"/>
      <c r="AI705" s="118"/>
      <c r="AJ705" s="118"/>
      <c r="AK705" s="113"/>
      <c r="AL705" s="118"/>
      <c r="AM705" s="118"/>
      <c r="AN705" s="117"/>
      <c r="AO705" s="118"/>
      <c r="AT705" s="118"/>
      <c r="AU705" s="118"/>
      <c r="AV705" s="118"/>
      <c r="AW705" s="118"/>
      <c r="AX705" s="118"/>
      <c r="AY705" s="117"/>
      <c r="AZ705" s="118"/>
      <c r="BI705" s="117"/>
      <c r="BJ705" s="118"/>
      <c r="BK705" s="118"/>
      <c r="BL705" s="118"/>
      <c r="BM705" s="118"/>
      <c r="BN705" s="118"/>
      <c r="BO705" s="118"/>
      <c r="BP705" s="119"/>
      <c r="BX705" s="117"/>
    </row>
    <row r="706" spans="2:157" x14ac:dyDescent="0.15">
      <c r="E706" s="1" t="s">
        <v>152</v>
      </c>
      <c r="F706" s="86">
        <v>6</v>
      </c>
      <c r="I706" s="86">
        <v>1</v>
      </c>
      <c r="J706" s="88">
        <v>1</v>
      </c>
      <c r="O706" s="31"/>
      <c r="Q706" s="31">
        <v>2.5399999618530273</v>
      </c>
      <c r="R706" s="40">
        <v>-6.3400001525878906</v>
      </c>
      <c r="S706" s="31"/>
      <c r="T706" s="40"/>
      <c r="U706" s="31"/>
      <c r="V706" s="40"/>
      <c r="W706" s="31" t="s">
        <v>85</v>
      </c>
      <c r="X706" s="40"/>
      <c r="Y706" s="31">
        <v>1</v>
      </c>
      <c r="Z706" s="40"/>
      <c r="AA706" s="59">
        <v>5.070000171661377</v>
      </c>
      <c r="AB706" s="60">
        <v>-8.6800003051757813</v>
      </c>
      <c r="AC706" s="59">
        <v>-1.2699999809265137</v>
      </c>
      <c r="AD706" s="60">
        <v>13.899999618530273</v>
      </c>
      <c r="AE706" s="19" t="s">
        <v>80</v>
      </c>
      <c r="AF706" s="114"/>
      <c r="AG706" s="117"/>
      <c r="AH706" s="118"/>
      <c r="AI706" s="118"/>
      <c r="AJ706" s="118"/>
      <c r="AK706" s="113"/>
      <c r="AL706" s="118"/>
      <c r="AM706" s="118"/>
      <c r="AN706" s="117"/>
      <c r="AO706" s="118"/>
      <c r="AT706" s="118"/>
      <c r="AU706" s="118"/>
      <c r="AV706" s="118"/>
      <c r="AW706" s="118"/>
      <c r="AX706" s="118"/>
      <c r="AY706" s="117"/>
      <c r="AZ706" s="118"/>
      <c r="BI706" s="117"/>
      <c r="BJ706" s="118"/>
      <c r="BK706" s="118"/>
      <c r="BO706" s="118"/>
      <c r="BP706" s="119"/>
      <c r="BX706" s="117"/>
    </row>
    <row r="707" spans="2:157" x14ac:dyDescent="0.15">
      <c r="E707" s="1" t="s">
        <v>152</v>
      </c>
      <c r="F707" s="86"/>
      <c r="O707" s="31"/>
      <c r="Q707" s="31"/>
      <c r="R707" s="40"/>
      <c r="S707" s="31">
        <v>3.3599998950958252</v>
      </c>
      <c r="T707" s="40">
        <v>9.9899997711181641</v>
      </c>
      <c r="U707" s="31"/>
      <c r="V707" s="40"/>
      <c r="W707" s="31"/>
      <c r="X707" s="40"/>
      <c r="Y707" s="31"/>
      <c r="Z707" s="40"/>
      <c r="AF707" s="140">
        <v>1</v>
      </c>
      <c r="AG707" s="117"/>
      <c r="AH707" s="118"/>
      <c r="AI707" s="118"/>
      <c r="AJ707" s="118"/>
      <c r="AK707" s="113"/>
      <c r="AL707" s="118"/>
      <c r="AN707" s="117"/>
      <c r="AO707" s="118"/>
      <c r="AT707" s="118"/>
      <c r="AU707" s="118"/>
      <c r="AV707" s="118"/>
      <c r="AW707" s="118"/>
      <c r="AY707" s="117"/>
      <c r="AZ707" s="118"/>
      <c r="BI707" s="117"/>
      <c r="BJ707" s="118"/>
      <c r="BK707" s="118"/>
      <c r="BL707" s="118"/>
      <c r="BM707" s="118"/>
      <c r="BN707" s="118"/>
      <c r="BO707" s="118"/>
    </row>
    <row r="708" spans="2:157" s="89" customFormat="1" x14ac:dyDescent="0.15">
      <c r="B708" s="30"/>
      <c r="C708" s="16"/>
      <c r="D708" s="13" t="s">
        <v>28</v>
      </c>
      <c r="E708" s="16">
        <v>149</v>
      </c>
      <c r="F708" s="90">
        <v>1</v>
      </c>
      <c r="G708" s="16">
        <v>1</v>
      </c>
      <c r="K708" s="16"/>
      <c r="L708" s="89">
        <v>1</v>
      </c>
      <c r="M708" s="16"/>
      <c r="N708" s="89">
        <v>1</v>
      </c>
      <c r="O708" s="20" t="s">
        <v>91</v>
      </c>
      <c r="P708" s="16">
        <v>104</v>
      </c>
      <c r="Q708" s="32"/>
      <c r="R708" s="90"/>
      <c r="S708" s="32"/>
      <c r="T708" s="90"/>
      <c r="U708" s="32"/>
      <c r="V708" s="90"/>
      <c r="W708" s="32"/>
      <c r="X708" s="90"/>
      <c r="Y708" s="32"/>
      <c r="Z708" s="90"/>
      <c r="AA708" s="57">
        <v>0.82999998331069946</v>
      </c>
      <c r="AB708" s="58">
        <v>12.140000343322754</v>
      </c>
      <c r="AC708" s="57">
        <v>-3.5099999904632568</v>
      </c>
      <c r="AD708" s="58">
        <v>-11.989999771118164</v>
      </c>
      <c r="AE708" s="16"/>
      <c r="AF708" s="112"/>
      <c r="AG708" s="117"/>
      <c r="AH708" s="118"/>
      <c r="AI708" s="118"/>
      <c r="AJ708" s="118"/>
      <c r="AK708" s="113"/>
      <c r="AL708" s="118"/>
      <c r="AM708" s="99"/>
      <c r="AN708" s="117"/>
      <c r="AO708" s="118"/>
      <c r="AP708" s="99"/>
      <c r="AQ708" s="99"/>
      <c r="AR708" s="99"/>
      <c r="AS708" s="99"/>
      <c r="AT708" s="118"/>
      <c r="AU708" s="118"/>
      <c r="AV708" s="118"/>
      <c r="AW708" s="118"/>
      <c r="AX708" s="99"/>
      <c r="AY708" s="117"/>
      <c r="AZ708" s="118"/>
      <c r="BA708" s="99"/>
      <c r="BB708" s="99"/>
      <c r="BC708" s="99"/>
      <c r="BD708" s="99"/>
      <c r="BE708" s="84"/>
      <c r="BF708" s="84"/>
      <c r="BI708" s="117"/>
      <c r="BJ708" s="118"/>
      <c r="BK708" s="118"/>
      <c r="BL708" s="118"/>
      <c r="BM708" s="118"/>
      <c r="BN708" s="118"/>
      <c r="BO708" s="118"/>
      <c r="BP708" s="121"/>
      <c r="BX708" s="94"/>
      <c r="CE708" s="95"/>
      <c r="CF708" s="95"/>
      <c r="CG708" s="95"/>
      <c r="CH708" s="95"/>
      <c r="CI708" s="95"/>
      <c r="CJ708" s="95"/>
      <c r="CK708" s="95"/>
      <c r="CL708" s="95"/>
      <c r="CM708" s="95"/>
      <c r="CN708" s="95"/>
      <c r="CO708" s="95"/>
      <c r="CP708" s="95"/>
      <c r="CQ708" s="95"/>
      <c r="EX708" s="88"/>
      <c r="EY708" s="88"/>
      <c r="FA708" s="88"/>
    </row>
    <row r="709" spans="2:157" x14ac:dyDescent="0.15">
      <c r="E709" s="1" t="s">
        <v>152</v>
      </c>
      <c r="F709" s="86">
        <v>2</v>
      </c>
      <c r="H709" s="88">
        <v>1</v>
      </c>
      <c r="Q709" s="31">
        <v>-2.4200000762939453</v>
      </c>
      <c r="R709" s="40">
        <v>-4.8299999237060547</v>
      </c>
      <c r="S709" s="31"/>
      <c r="T709" s="40"/>
      <c r="U709" s="31"/>
      <c r="V709" s="40"/>
      <c r="W709" s="31"/>
      <c r="X709" s="40"/>
      <c r="Y709" s="31"/>
      <c r="Z709" s="40"/>
      <c r="AA709" s="59">
        <v>-3.5099999904632568</v>
      </c>
      <c r="AB709" s="60">
        <v>-11.989999771118164</v>
      </c>
      <c r="AC709" s="59">
        <v>0.54000002145767212</v>
      </c>
      <c r="AD709" s="60">
        <v>11.699999809265137</v>
      </c>
      <c r="AE709" s="19" t="s">
        <v>81</v>
      </c>
      <c r="AF709" s="114"/>
      <c r="AG709" s="117"/>
      <c r="AH709" s="118"/>
      <c r="AI709" s="118"/>
      <c r="AJ709" s="118"/>
      <c r="AK709" s="113"/>
      <c r="AL709" s="118"/>
      <c r="AM709" s="118"/>
      <c r="AN709" s="117"/>
      <c r="AO709" s="118"/>
      <c r="AT709" s="118"/>
      <c r="AU709" s="118"/>
      <c r="AV709" s="118"/>
      <c r="AW709" s="118"/>
      <c r="AX709" s="118"/>
      <c r="AY709" s="117"/>
      <c r="AZ709" s="118"/>
      <c r="BI709" s="117"/>
      <c r="BJ709" s="118"/>
      <c r="BK709" s="118"/>
      <c r="BL709" s="118"/>
      <c r="BM709" s="118"/>
      <c r="BN709" s="118"/>
      <c r="BO709" s="118"/>
      <c r="BP709" s="119"/>
      <c r="BX709" s="117"/>
    </row>
    <row r="710" spans="2:157" x14ac:dyDescent="0.15">
      <c r="E710" s="1" t="s">
        <v>152</v>
      </c>
      <c r="F710" s="86">
        <v>3</v>
      </c>
      <c r="I710" s="88">
        <v>1</v>
      </c>
      <c r="O710" s="31"/>
      <c r="Q710" s="31">
        <v>2.559999942779541</v>
      </c>
      <c r="R710" s="40">
        <v>11.399999618530273</v>
      </c>
      <c r="S710" s="31"/>
      <c r="T710" s="40"/>
      <c r="U710" s="31"/>
      <c r="V710" s="40"/>
      <c r="W710" s="31"/>
      <c r="X710" s="40"/>
      <c r="Y710" s="31"/>
      <c r="Z710" s="40"/>
      <c r="AA710" s="59">
        <v>1.8500000238418579</v>
      </c>
      <c r="AB710" s="60">
        <v>11.899999618530273</v>
      </c>
      <c r="AC710" s="59">
        <v>-1.3700000047683716</v>
      </c>
      <c r="AD710" s="60">
        <v>-11.989999771118164</v>
      </c>
      <c r="AE710" s="19" t="s">
        <v>95</v>
      </c>
      <c r="AF710" s="114"/>
      <c r="AG710" s="117"/>
      <c r="AH710" s="118"/>
      <c r="AI710" s="118"/>
      <c r="AJ710" s="118"/>
      <c r="AK710" s="113"/>
      <c r="AL710" s="118"/>
      <c r="AM710" s="118"/>
      <c r="AN710" s="117"/>
      <c r="AO710" s="118"/>
      <c r="AT710" s="118"/>
      <c r="AU710" s="118"/>
      <c r="AV710" s="118"/>
      <c r="AW710" s="118"/>
      <c r="AX710" s="118"/>
      <c r="AY710" s="117"/>
      <c r="AZ710" s="118"/>
      <c r="BI710" s="117"/>
      <c r="BJ710" s="118"/>
      <c r="BK710" s="118"/>
      <c r="BL710" s="118"/>
      <c r="BM710" s="118"/>
      <c r="BN710" s="118"/>
      <c r="BO710" s="118"/>
      <c r="BP710" s="119"/>
      <c r="BX710" s="117"/>
    </row>
    <row r="711" spans="2:157" x14ac:dyDescent="0.15">
      <c r="E711" s="1" t="s">
        <v>152</v>
      </c>
      <c r="F711" s="88">
        <v>4</v>
      </c>
      <c r="I711" s="88">
        <v>1</v>
      </c>
      <c r="O711" s="31"/>
      <c r="Q711" s="31">
        <v>1.5</v>
      </c>
      <c r="R711" s="40">
        <v>-11.600000381469727</v>
      </c>
      <c r="S711" s="31"/>
      <c r="T711" s="40"/>
      <c r="U711" s="31"/>
      <c r="V711" s="40"/>
      <c r="W711" s="31"/>
      <c r="X711" s="40"/>
      <c r="Y711" s="31"/>
      <c r="Z711" s="40"/>
      <c r="AA711" s="59">
        <v>1.0199999809265137</v>
      </c>
      <c r="AB711" s="60">
        <v>-12.090000152587891</v>
      </c>
      <c r="AC711" s="59">
        <v>0.20000000298023224</v>
      </c>
      <c r="AD711" s="60">
        <v>12.970000267028809</v>
      </c>
      <c r="AE711" s="19" t="s">
        <v>88</v>
      </c>
      <c r="AF711" s="114"/>
      <c r="AG711" s="117"/>
      <c r="AH711" s="118"/>
      <c r="AI711" s="118"/>
      <c r="AJ711" s="118"/>
      <c r="AK711" s="113"/>
      <c r="AL711" s="118"/>
      <c r="AM711" s="118"/>
      <c r="AN711" s="117"/>
      <c r="AO711" s="118"/>
      <c r="AT711" s="118"/>
      <c r="AU711" s="118"/>
      <c r="AV711" s="118"/>
      <c r="AW711" s="118"/>
      <c r="AX711" s="118"/>
      <c r="AY711" s="117"/>
      <c r="AZ711" s="118"/>
      <c r="BI711" s="117"/>
      <c r="BJ711" s="118"/>
      <c r="BK711" s="118"/>
      <c r="BL711" s="118"/>
      <c r="BM711" s="118"/>
      <c r="BN711" s="118"/>
      <c r="BO711" s="118"/>
      <c r="BP711" s="119"/>
      <c r="BX711" s="117"/>
    </row>
    <row r="712" spans="2:157" x14ac:dyDescent="0.15">
      <c r="E712" s="1" t="s">
        <v>152</v>
      </c>
      <c r="F712" s="88">
        <v>5</v>
      </c>
      <c r="I712" s="88">
        <v>1</v>
      </c>
      <c r="J712" s="88">
        <v>1</v>
      </c>
      <c r="O712" s="31"/>
      <c r="Q712" s="31">
        <v>-1.5499999523162842</v>
      </c>
      <c r="R712" s="40">
        <v>6.8600001335144043</v>
      </c>
      <c r="S712" s="31"/>
      <c r="T712" s="40"/>
      <c r="U712" s="31"/>
      <c r="V712" s="40"/>
      <c r="W712" s="31"/>
      <c r="X712" s="40" t="s">
        <v>63</v>
      </c>
      <c r="Y712" s="31">
        <v>1</v>
      </c>
      <c r="Z712" s="40"/>
      <c r="AA712" s="59">
        <v>-3.5099999904632568</v>
      </c>
      <c r="AB712" s="60">
        <v>12.770000457763672</v>
      </c>
      <c r="AC712" s="59">
        <v>0.62999999523162842</v>
      </c>
      <c r="AD712" s="60">
        <v>-13.409999847412109</v>
      </c>
      <c r="AE712" s="19" t="s">
        <v>80</v>
      </c>
      <c r="AF712" s="114">
        <v>1</v>
      </c>
      <c r="AG712" s="117"/>
      <c r="AH712" s="118"/>
      <c r="AI712" s="118"/>
      <c r="AJ712" s="118"/>
      <c r="AK712" s="113"/>
      <c r="AL712" s="118"/>
      <c r="AM712" s="118"/>
      <c r="AN712" s="117"/>
      <c r="AO712" s="118"/>
      <c r="AT712" s="118"/>
      <c r="AU712" s="118"/>
      <c r="AV712" s="118"/>
      <c r="AW712" s="118"/>
      <c r="AX712" s="118"/>
      <c r="AY712" s="117"/>
      <c r="AZ712" s="118"/>
      <c r="BI712" s="117"/>
      <c r="BJ712" s="118"/>
      <c r="BK712" s="118"/>
      <c r="BL712" s="118"/>
      <c r="BM712" s="118"/>
      <c r="BN712" s="118"/>
      <c r="BO712" s="118"/>
      <c r="BP712" s="119"/>
      <c r="BX712" s="117"/>
    </row>
    <row r="713" spans="2:157" x14ac:dyDescent="0.15">
      <c r="E713" s="1" t="s">
        <v>152</v>
      </c>
      <c r="F713" s="86"/>
      <c r="O713" s="31"/>
      <c r="Q713" s="31"/>
      <c r="R713" s="40"/>
      <c r="S713" s="31"/>
      <c r="T713" s="40"/>
      <c r="U713" s="31">
        <v>-4.4899997711181641</v>
      </c>
      <c r="V713" s="40">
        <v>-8.9899997711181641</v>
      </c>
      <c r="W713" s="31"/>
      <c r="X713" s="40"/>
      <c r="Y713" s="31"/>
      <c r="Z713" s="40"/>
      <c r="AG713" s="117"/>
      <c r="AH713" s="118"/>
      <c r="AI713" s="118"/>
      <c r="AJ713" s="118"/>
      <c r="AK713" s="113"/>
      <c r="AL713" s="118"/>
      <c r="AN713" s="117"/>
      <c r="AO713" s="118"/>
      <c r="AT713" s="118"/>
      <c r="AU713" s="118"/>
      <c r="AV713" s="118"/>
      <c r="AW713" s="118"/>
      <c r="AY713" s="117"/>
      <c r="AZ713" s="118"/>
      <c r="BI713" s="117"/>
      <c r="BJ713" s="118"/>
      <c r="BK713" s="118"/>
      <c r="BL713" s="118"/>
      <c r="BM713" s="118"/>
      <c r="BN713" s="118"/>
      <c r="BO713" s="118"/>
    </row>
    <row r="714" spans="2:157" s="89" customFormat="1" x14ac:dyDescent="0.15">
      <c r="B714" s="30"/>
      <c r="C714" s="16"/>
      <c r="D714" s="13" t="s">
        <v>29</v>
      </c>
      <c r="E714" s="16">
        <v>150</v>
      </c>
      <c r="F714" s="89">
        <v>1</v>
      </c>
      <c r="G714" s="16">
        <v>1</v>
      </c>
      <c r="K714" s="16"/>
      <c r="L714" s="89">
        <v>1</v>
      </c>
      <c r="M714" s="16"/>
      <c r="N714" s="89">
        <v>1</v>
      </c>
      <c r="O714" s="20" t="s">
        <v>85</v>
      </c>
      <c r="P714" s="16">
        <v>87</v>
      </c>
      <c r="Q714" s="33"/>
      <c r="R714" s="34"/>
      <c r="S714" s="33"/>
      <c r="T714" s="34"/>
      <c r="U714" s="33"/>
      <c r="V714" s="34"/>
      <c r="W714" s="33"/>
      <c r="X714" s="34"/>
      <c r="Y714" s="33"/>
      <c r="Z714" s="34"/>
      <c r="AA714" s="57">
        <v>-1.1699999570846558</v>
      </c>
      <c r="AB714" s="58">
        <v>12.039999961853027</v>
      </c>
      <c r="AC714" s="57">
        <v>3.2200000286102295</v>
      </c>
      <c r="AD714" s="58">
        <v>-11.949999809265137</v>
      </c>
      <c r="AE714" s="16"/>
      <c r="AF714" s="112">
        <v>1</v>
      </c>
      <c r="AG714" s="117"/>
      <c r="AH714" s="118"/>
      <c r="AI714" s="118"/>
      <c r="AJ714" s="118"/>
      <c r="AK714" s="113"/>
      <c r="AL714" s="118"/>
      <c r="AM714" s="99"/>
      <c r="AN714" s="117"/>
      <c r="AO714" s="118"/>
      <c r="AP714" s="99"/>
      <c r="AQ714" s="99"/>
      <c r="AR714" s="99"/>
      <c r="AS714" s="99"/>
      <c r="AT714" s="118"/>
      <c r="AU714" s="118"/>
      <c r="AV714" s="118"/>
      <c r="AW714" s="118"/>
      <c r="AX714" s="99"/>
      <c r="AY714" s="117"/>
      <c r="AZ714" s="118"/>
      <c r="BA714" s="99"/>
      <c r="BB714" s="99"/>
      <c r="BC714" s="99"/>
      <c r="BD714" s="99"/>
      <c r="BE714" s="84"/>
      <c r="BF714" s="84"/>
      <c r="BI714" s="117"/>
      <c r="BJ714" s="118"/>
      <c r="BK714" s="118"/>
      <c r="BL714" s="118"/>
      <c r="BM714" s="118"/>
      <c r="BN714" s="118"/>
      <c r="BO714" s="118"/>
      <c r="BP714" s="121"/>
      <c r="BX714" s="94"/>
      <c r="CE714" s="95"/>
      <c r="CF714" s="95"/>
      <c r="CG714" s="95"/>
      <c r="CH714" s="95"/>
      <c r="CI714" s="95"/>
      <c r="CJ714" s="95"/>
      <c r="CK714" s="95"/>
      <c r="CL714" s="95"/>
      <c r="CM714" s="95"/>
      <c r="CN714" s="95"/>
      <c r="CO714" s="95"/>
      <c r="CP714" s="95"/>
      <c r="CQ714" s="95"/>
      <c r="EX714" s="88"/>
      <c r="EY714" s="88"/>
      <c r="FA714" s="88"/>
    </row>
    <row r="715" spans="2:157" x14ac:dyDescent="0.15">
      <c r="E715" s="1" t="s">
        <v>152</v>
      </c>
      <c r="F715" s="88">
        <v>2</v>
      </c>
      <c r="H715" s="88">
        <v>1</v>
      </c>
      <c r="J715" s="88">
        <v>1</v>
      </c>
      <c r="O715" s="31"/>
      <c r="Q715" s="31">
        <v>2.9300000667572021</v>
      </c>
      <c r="R715" s="40">
        <v>-4.7800002098083496</v>
      </c>
      <c r="S715" s="31"/>
      <c r="T715" s="40"/>
      <c r="U715" s="31">
        <v>-0.5899999737739563</v>
      </c>
      <c r="V715" s="40">
        <v>13.210000038146973</v>
      </c>
      <c r="W715" s="31"/>
      <c r="X715" s="40" t="s">
        <v>62</v>
      </c>
      <c r="Y715" s="31"/>
      <c r="Z715" s="40">
        <v>1</v>
      </c>
      <c r="AA715" s="59">
        <v>4.2399997711181641</v>
      </c>
      <c r="AB715" s="60">
        <v>-11.949999809265137</v>
      </c>
      <c r="AC715" s="59">
        <v>-1.1699999570846558</v>
      </c>
      <c r="AD715" s="60">
        <v>11.510000228881836</v>
      </c>
      <c r="AE715" s="19" t="s">
        <v>88</v>
      </c>
      <c r="AF715" s="114"/>
      <c r="AG715" s="117"/>
      <c r="AH715" s="118"/>
      <c r="AI715" s="118"/>
      <c r="AJ715" s="118"/>
      <c r="AK715" s="113"/>
      <c r="AL715" s="118"/>
      <c r="AM715" s="118"/>
      <c r="AN715" s="117"/>
      <c r="AO715" s="118"/>
      <c r="AT715" s="118"/>
      <c r="AU715" s="118"/>
      <c r="AV715" s="118"/>
      <c r="AW715" s="118"/>
      <c r="AX715" s="118"/>
      <c r="AY715" s="117"/>
      <c r="AZ715" s="118"/>
      <c r="BI715" s="142"/>
      <c r="BJ715" s="148"/>
      <c r="BK715" s="148"/>
      <c r="BL715" s="148"/>
      <c r="BM715" s="148"/>
      <c r="BN715" s="148"/>
      <c r="BO715" s="148"/>
      <c r="BP715" s="119"/>
      <c r="BX715" s="117"/>
    </row>
    <row r="716" spans="2:157" s="89" customFormat="1" x14ac:dyDescent="0.15">
      <c r="B716" s="30"/>
      <c r="C716" s="16"/>
      <c r="D716" s="13" t="s">
        <v>31</v>
      </c>
      <c r="E716" s="16">
        <v>151</v>
      </c>
      <c r="F716" s="89">
        <v>1</v>
      </c>
      <c r="G716" s="16">
        <v>1</v>
      </c>
      <c r="K716" s="16"/>
      <c r="L716" s="89">
        <v>1</v>
      </c>
      <c r="M716" s="16">
        <v>1</v>
      </c>
      <c r="O716" s="20" t="s">
        <v>87</v>
      </c>
      <c r="P716" s="16">
        <v>122</v>
      </c>
      <c r="Q716" s="32"/>
      <c r="R716" s="90"/>
      <c r="S716" s="32"/>
      <c r="T716" s="90"/>
      <c r="U716" s="32"/>
      <c r="V716" s="90"/>
      <c r="W716" s="32"/>
      <c r="X716" s="90"/>
      <c r="Y716" s="32"/>
      <c r="Z716" s="90"/>
      <c r="AA716" s="57">
        <v>1.1200000047683716</v>
      </c>
      <c r="AB716" s="58">
        <v>12.140000343322754</v>
      </c>
      <c r="AC716" s="57">
        <v>-3.6099998950958252</v>
      </c>
      <c r="AD716" s="58">
        <v>-13.359999656677246</v>
      </c>
      <c r="AE716" s="16"/>
      <c r="AF716" s="112"/>
      <c r="AG716" s="117"/>
      <c r="AH716" s="118"/>
      <c r="AI716" s="118"/>
      <c r="AJ716" s="118"/>
      <c r="AK716" s="113"/>
      <c r="AL716" s="118"/>
      <c r="AM716" s="99"/>
      <c r="AN716" s="117"/>
      <c r="AO716" s="118"/>
      <c r="AP716" s="99"/>
      <c r="AQ716" s="99"/>
      <c r="AR716" s="99"/>
      <c r="AS716" s="99"/>
      <c r="AT716" s="118"/>
      <c r="AU716" s="118"/>
      <c r="AV716" s="118"/>
      <c r="AW716" s="118"/>
      <c r="AX716" s="99"/>
      <c r="AY716" s="117"/>
      <c r="AZ716" s="118"/>
      <c r="BA716" s="99"/>
      <c r="BB716" s="99"/>
      <c r="BC716" s="99"/>
      <c r="BD716" s="99"/>
      <c r="BE716" s="84"/>
      <c r="BF716" s="84"/>
      <c r="BI716" s="117"/>
      <c r="BJ716" s="118"/>
      <c r="BK716" s="118"/>
      <c r="BL716" s="118"/>
      <c r="BM716" s="118"/>
      <c r="BN716" s="118"/>
      <c r="BO716" s="118"/>
      <c r="BP716" s="121"/>
      <c r="BX716" s="94"/>
      <c r="CE716" s="95"/>
      <c r="CF716" s="95"/>
      <c r="CG716" s="95"/>
      <c r="CH716" s="95"/>
      <c r="CI716" s="95"/>
      <c r="CJ716" s="95"/>
      <c r="CK716" s="95"/>
      <c r="CL716" s="95"/>
      <c r="CM716" s="95"/>
      <c r="CN716" s="95"/>
      <c r="CO716" s="95"/>
      <c r="CP716" s="95"/>
      <c r="CQ716" s="95"/>
      <c r="EX716" s="88"/>
      <c r="EY716" s="88"/>
      <c r="FA716" s="88"/>
    </row>
    <row r="717" spans="2:157" x14ac:dyDescent="0.15">
      <c r="E717" s="1" t="s">
        <v>152</v>
      </c>
      <c r="F717" s="86">
        <v>2</v>
      </c>
      <c r="H717" s="88">
        <v>1</v>
      </c>
      <c r="O717" s="1"/>
      <c r="Q717" s="31">
        <v>-0.77999997138977051</v>
      </c>
      <c r="R717" s="40">
        <v>-5.6999998092651367</v>
      </c>
      <c r="S717" s="31"/>
      <c r="T717" s="40"/>
      <c r="U717" s="31"/>
      <c r="V717" s="40"/>
      <c r="W717" s="31"/>
      <c r="X717" s="40"/>
      <c r="Y717" s="31"/>
      <c r="Z717" s="40"/>
      <c r="AA717" s="59">
        <v>-2.6800000667572021</v>
      </c>
      <c r="AB717" s="60">
        <v>-12.729999542236328</v>
      </c>
      <c r="AC717" s="59">
        <v>-0.23999999463558197</v>
      </c>
      <c r="AD717" s="60">
        <v>11.409999847412109</v>
      </c>
      <c r="AE717" s="19" t="s">
        <v>81</v>
      </c>
      <c r="AF717" s="138">
        <v>1</v>
      </c>
      <c r="AG717" s="117"/>
      <c r="AH717" s="118"/>
      <c r="AI717" s="118"/>
      <c r="AJ717" s="118"/>
      <c r="AK717" s="113"/>
      <c r="AL717" s="118"/>
      <c r="AM717" s="118"/>
      <c r="AN717" s="117"/>
      <c r="AO717" s="118"/>
      <c r="AT717" s="118"/>
      <c r="AU717" s="118"/>
      <c r="AV717" s="118"/>
      <c r="AW717" s="118"/>
      <c r="AX717" s="118"/>
      <c r="AY717" s="117"/>
      <c r="AZ717" s="118"/>
      <c r="BI717" s="117"/>
      <c r="BJ717" s="118"/>
      <c r="BK717" s="118"/>
      <c r="BL717" s="118"/>
      <c r="BM717" s="118"/>
      <c r="BN717" s="118"/>
      <c r="BO717" s="118"/>
      <c r="BP717" s="119"/>
      <c r="BX717" s="117"/>
    </row>
    <row r="718" spans="2:157" x14ac:dyDescent="0.15">
      <c r="E718" s="1" t="s">
        <v>152</v>
      </c>
      <c r="F718" s="86">
        <v>3</v>
      </c>
      <c r="I718" s="88">
        <v>1</v>
      </c>
      <c r="J718" s="88">
        <v>1</v>
      </c>
      <c r="O718" s="31"/>
      <c r="Q718" s="31">
        <v>2.9300000667572021</v>
      </c>
      <c r="R718" s="40">
        <v>9.0699996948242187</v>
      </c>
      <c r="S718" s="31"/>
      <c r="T718" s="40"/>
      <c r="U718" s="31"/>
      <c r="V718" s="40"/>
      <c r="W718" s="31"/>
      <c r="X718" s="40" t="s">
        <v>63</v>
      </c>
      <c r="Y718" s="31">
        <v>1</v>
      </c>
      <c r="Z718" s="40"/>
      <c r="AA718" s="59">
        <v>3.2200000286102295</v>
      </c>
      <c r="AB718" s="60">
        <v>11.989999771118164</v>
      </c>
      <c r="AC718" s="59">
        <v>-0.15000000596046448</v>
      </c>
      <c r="AD718" s="60">
        <v>-12.680000305175781</v>
      </c>
      <c r="AE718" s="19" t="s">
        <v>123</v>
      </c>
      <c r="AF718" s="114"/>
      <c r="AG718" s="117"/>
      <c r="AH718" s="118"/>
      <c r="AI718" s="118"/>
      <c r="AJ718" s="118"/>
      <c r="AK718" s="113"/>
      <c r="AL718" s="118"/>
      <c r="AM718" s="118"/>
      <c r="AN718" s="117"/>
      <c r="AO718" s="118"/>
      <c r="AT718" s="118"/>
      <c r="AU718" s="118"/>
      <c r="AV718" s="118"/>
      <c r="AW718" s="118"/>
      <c r="AX718" s="118"/>
      <c r="AY718" s="117"/>
      <c r="AZ718" s="118"/>
      <c r="BI718" s="117"/>
      <c r="BJ718" s="118"/>
      <c r="BK718" s="118"/>
      <c r="BL718" s="118"/>
      <c r="BM718" s="118"/>
      <c r="BN718" s="118"/>
      <c r="BO718" s="118"/>
      <c r="BP718" s="119"/>
      <c r="BX718" s="117"/>
    </row>
    <row r="719" spans="2:157" x14ac:dyDescent="0.15">
      <c r="E719" s="1" t="s">
        <v>152</v>
      </c>
      <c r="F719" s="86"/>
      <c r="O719" s="31"/>
      <c r="Q719" s="31"/>
      <c r="R719" s="40"/>
      <c r="S719" s="31"/>
      <c r="T719" s="40"/>
      <c r="U719" s="31">
        <v>4.7300000190734863</v>
      </c>
      <c r="V719" s="40">
        <v>-1.2200000286102295</v>
      </c>
      <c r="W719" s="31"/>
      <c r="X719" s="40"/>
      <c r="Y719" s="31"/>
      <c r="Z719" s="40"/>
      <c r="AG719" s="117"/>
      <c r="AH719" s="118"/>
      <c r="AI719" s="118"/>
      <c r="AJ719" s="118"/>
      <c r="AK719" s="113"/>
      <c r="AL719" s="118"/>
      <c r="AN719" s="117"/>
      <c r="AO719" s="118"/>
      <c r="AT719" s="118"/>
      <c r="AU719" s="118"/>
      <c r="AV719" s="118"/>
      <c r="AW719" s="118"/>
      <c r="AY719" s="117"/>
      <c r="AZ719" s="118"/>
      <c r="BI719" s="117"/>
      <c r="BJ719" s="118"/>
      <c r="BK719" s="118"/>
      <c r="BL719" s="118"/>
      <c r="BM719" s="118"/>
      <c r="BN719" s="118"/>
      <c r="BO719" s="118"/>
    </row>
    <row r="720" spans="2:157" s="89" customFormat="1" x14ac:dyDescent="0.15">
      <c r="B720" s="30"/>
      <c r="C720" s="16"/>
      <c r="D720" s="13" t="s">
        <v>33</v>
      </c>
      <c r="E720" s="16">
        <v>152</v>
      </c>
      <c r="F720" s="90">
        <v>1</v>
      </c>
      <c r="G720" s="16">
        <v>1</v>
      </c>
      <c r="K720" s="16"/>
      <c r="L720" s="89">
        <v>1</v>
      </c>
      <c r="M720" s="16"/>
      <c r="N720" s="89">
        <v>1</v>
      </c>
      <c r="O720" s="20" t="s">
        <v>85</v>
      </c>
      <c r="P720" s="16">
        <v>94</v>
      </c>
      <c r="Q720" s="32"/>
      <c r="R720" s="90"/>
      <c r="S720" s="32"/>
      <c r="T720" s="90"/>
      <c r="U720" s="32"/>
      <c r="V720" s="90"/>
      <c r="W720" s="32"/>
      <c r="X720" s="90"/>
      <c r="Y720" s="32"/>
      <c r="Z720" s="90"/>
      <c r="AA720" s="57">
        <v>-0.98000001907348633</v>
      </c>
      <c r="AB720" s="58">
        <v>12.039999961853027</v>
      </c>
      <c r="AC720" s="57">
        <v>3.3599998950958252</v>
      </c>
      <c r="AD720" s="58">
        <v>-12.189999580383301</v>
      </c>
      <c r="AE720" s="16"/>
      <c r="AF720" s="112"/>
      <c r="AG720" s="117"/>
      <c r="AH720" s="118"/>
      <c r="AI720" s="118"/>
      <c r="AJ720" s="118"/>
      <c r="AK720" s="113"/>
      <c r="AL720" s="118"/>
      <c r="AM720" s="99"/>
      <c r="AN720" s="117"/>
      <c r="AO720" s="118"/>
      <c r="AP720" s="99"/>
      <c r="AQ720" s="99"/>
      <c r="AR720" s="99"/>
      <c r="AS720" s="99"/>
      <c r="AT720" s="118"/>
      <c r="AU720" s="118"/>
      <c r="AV720" s="118"/>
      <c r="AW720" s="118"/>
      <c r="AX720" s="99"/>
      <c r="AY720" s="117"/>
      <c r="AZ720" s="118"/>
      <c r="BA720" s="99"/>
      <c r="BB720" s="99"/>
      <c r="BC720" s="99"/>
      <c r="BD720" s="99"/>
      <c r="BE720" s="84"/>
      <c r="BF720" s="84"/>
      <c r="BI720" s="117"/>
      <c r="BJ720" s="118"/>
      <c r="BK720" s="118"/>
      <c r="BL720" s="118"/>
      <c r="BM720" s="118"/>
      <c r="BN720" s="118"/>
      <c r="BO720" s="118"/>
      <c r="BP720" s="121"/>
      <c r="BX720" s="94"/>
      <c r="CE720" s="95"/>
      <c r="CF720" s="95"/>
      <c r="CG720" s="95"/>
      <c r="CH720" s="95"/>
      <c r="CI720" s="95"/>
      <c r="CJ720" s="95"/>
      <c r="CK720" s="95"/>
      <c r="CL720" s="95"/>
      <c r="CM720" s="95"/>
      <c r="CN720" s="95"/>
      <c r="CO720" s="95"/>
      <c r="CP720" s="95"/>
      <c r="CQ720" s="95"/>
      <c r="EX720" s="88"/>
      <c r="EY720" s="88"/>
      <c r="FA720" s="88"/>
    </row>
    <row r="721" spans="1:157" x14ac:dyDescent="0.15">
      <c r="E721" s="1" t="s">
        <v>152</v>
      </c>
      <c r="F721" s="86">
        <v>2</v>
      </c>
      <c r="H721" s="88">
        <v>1</v>
      </c>
      <c r="O721" s="31"/>
      <c r="Q721" s="31">
        <v>3.0899999141693115</v>
      </c>
      <c r="R721" s="40">
        <v>-5.8499999046325684</v>
      </c>
      <c r="S721" s="31"/>
      <c r="T721" s="40"/>
      <c r="U721" s="31"/>
      <c r="V721" s="40"/>
      <c r="W721" s="31"/>
      <c r="X721" s="40"/>
      <c r="Y721" s="31"/>
      <c r="Z721" s="40"/>
      <c r="AA721" s="59">
        <v>4.2899999618530273</v>
      </c>
      <c r="AB721" s="60">
        <v>-11.699999809265137</v>
      </c>
      <c r="AC721" s="59">
        <v>-0.93000000715255737</v>
      </c>
      <c r="AD721" s="60">
        <v>11.510000228881836</v>
      </c>
      <c r="AE721" s="19" t="s">
        <v>78</v>
      </c>
      <c r="AF721" s="114"/>
      <c r="AG721" s="117"/>
      <c r="AH721" s="118"/>
      <c r="AI721" s="118"/>
      <c r="AJ721" s="118"/>
      <c r="AK721" s="113"/>
      <c r="AL721" s="118"/>
      <c r="AM721" s="118"/>
      <c r="AN721" s="117"/>
      <c r="AO721" s="118"/>
      <c r="AT721" s="118"/>
      <c r="AU721" s="118"/>
      <c r="AV721" s="118"/>
      <c r="AW721" s="118"/>
      <c r="AX721" s="118"/>
      <c r="AY721" s="117"/>
      <c r="AZ721" s="118"/>
      <c r="BI721" s="117"/>
      <c r="BJ721" s="118"/>
      <c r="BK721" s="118"/>
      <c r="BL721" s="118"/>
      <c r="BM721" s="118"/>
      <c r="BN721" s="118"/>
      <c r="BO721" s="118"/>
      <c r="BP721" s="119"/>
      <c r="BX721" s="117"/>
    </row>
    <row r="722" spans="1:157" x14ac:dyDescent="0.15">
      <c r="E722" s="1" t="s">
        <v>152</v>
      </c>
      <c r="F722" s="86">
        <v>3</v>
      </c>
      <c r="I722" s="88">
        <v>1</v>
      </c>
      <c r="O722" s="31"/>
      <c r="Q722" s="31">
        <v>-2.2200000286102295</v>
      </c>
      <c r="R722" s="40">
        <v>7.7800002098083496</v>
      </c>
      <c r="S722" s="31"/>
      <c r="T722" s="40"/>
      <c r="U722" s="31"/>
      <c r="V722" s="40"/>
      <c r="W722" s="31"/>
      <c r="X722" s="40"/>
      <c r="Y722" s="31"/>
      <c r="Z722" s="40"/>
      <c r="AA722" s="59">
        <v>-3.0199999809265137</v>
      </c>
      <c r="AB722" s="60">
        <v>12.039999961853027</v>
      </c>
      <c r="AC722" s="59">
        <v>1.4099999666213989</v>
      </c>
      <c r="AD722" s="60">
        <v>-12.430000305175781</v>
      </c>
      <c r="AE722" s="19" t="s">
        <v>78</v>
      </c>
      <c r="AF722" s="114"/>
      <c r="AG722" s="117"/>
      <c r="AH722" s="118"/>
      <c r="AI722" s="118"/>
      <c r="AJ722" s="118"/>
      <c r="AK722" s="113"/>
      <c r="AL722" s="118"/>
      <c r="AM722" s="118"/>
      <c r="AN722" s="117"/>
      <c r="AO722" s="118"/>
      <c r="AT722" s="118"/>
      <c r="AU722" s="118"/>
      <c r="AV722" s="118"/>
      <c r="AW722" s="118"/>
      <c r="AX722" s="118"/>
      <c r="AY722" s="117"/>
      <c r="AZ722" s="118"/>
      <c r="BI722" s="117"/>
      <c r="BJ722" s="118"/>
      <c r="BK722" s="118"/>
      <c r="BL722" s="118"/>
      <c r="BM722" s="118"/>
      <c r="BN722" s="118"/>
      <c r="BO722" s="118"/>
      <c r="BP722" s="119"/>
      <c r="BX722" s="117"/>
    </row>
    <row r="723" spans="1:157" x14ac:dyDescent="0.15">
      <c r="E723" s="1" t="s">
        <v>152</v>
      </c>
      <c r="F723" s="86">
        <v>4</v>
      </c>
      <c r="I723" s="88">
        <v>1</v>
      </c>
      <c r="O723" s="31"/>
      <c r="Q723" s="31">
        <v>2.3199999332427979</v>
      </c>
      <c r="R723" s="40">
        <v>-5.0300002098083496</v>
      </c>
      <c r="S723" s="31"/>
      <c r="T723" s="40"/>
      <c r="U723" s="31"/>
      <c r="V723" s="40"/>
      <c r="W723" s="31"/>
      <c r="X723" s="40"/>
      <c r="Y723" s="31"/>
      <c r="Z723" s="40"/>
      <c r="AA723" s="59">
        <v>4.630000114440918</v>
      </c>
      <c r="AB723" s="60">
        <v>-11.949999809265137</v>
      </c>
      <c r="AC723" s="59">
        <v>-1.6599999666213989</v>
      </c>
      <c r="AD723" s="60">
        <v>12.529999732971191</v>
      </c>
      <c r="AE723" s="19" t="s">
        <v>78</v>
      </c>
      <c r="AF723" s="114"/>
      <c r="AG723" s="117"/>
      <c r="AH723" s="118"/>
      <c r="AI723" s="118"/>
      <c r="AJ723" s="118"/>
      <c r="AK723" s="113"/>
      <c r="AL723" s="118"/>
      <c r="AM723" s="118"/>
      <c r="AN723" s="117"/>
      <c r="AO723" s="118"/>
      <c r="AT723" s="118"/>
      <c r="AU723" s="118"/>
      <c r="AV723" s="118"/>
      <c r="AW723" s="118"/>
      <c r="AX723" s="118"/>
      <c r="AY723" s="117"/>
      <c r="AZ723" s="118"/>
      <c r="BI723" s="117"/>
      <c r="BJ723" s="118"/>
      <c r="BK723" s="118"/>
      <c r="BL723" s="118"/>
      <c r="BM723" s="118"/>
      <c r="BN723" s="118"/>
      <c r="BO723" s="118"/>
      <c r="BP723" s="119"/>
      <c r="BX723" s="117"/>
    </row>
    <row r="724" spans="1:157" x14ac:dyDescent="0.15">
      <c r="E724" s="1" t="s">
        <v>152</v>
      </c>
      <c r="F724" s="86">
        <v>5</v>
      </c>
      <c r="I724" s="88">
        <v>1</v>
      </c>
      <c r="O724" s="31"/>
      <c r="Q724" s="31">
        <v>-2.2699999809265137</v>
      </c>
      <c r="R724" s="40">
        <v>6.9600000381469727</v>
      </c>
      <c r="S724" s="31"/>
      <c r="T724" s="40"/>
      <c r="U724" s="31"/>
      <c r="V724" s="40"/>
      <c r="W724" s="31"/>
      <c r="X724" s="40"/>
      <c r="Y724" s="31"/>
      <c r="Z724" s="40"/>
      <c r="AA724" s="59">
        <v>-4.1399998664855957</v>
      </c>
      <c r="AB724" s="60">
        <v>11.899999618530273</v>
      </c>
      <c r="AC724" s="59">
        <v>2.5399999618530273</v>
      </c>
      <c r="AD724" s="60">
        <v>-12.380000114440918</v>
      </c>
      <c r="AE724" s="19" t="s">
        <v>88</v>
      </c>
      <c r="AF724" s="114"/>
      <c r="AG724" s="117"/>
      <c r="AH724" s="118"/>
      <c r="AI724" s="118"/>
      <c r="AJ724" s="118"/>
      <c r="AK724" s="113"/>
      <c r="AL724" s="118"/>
      <c r="AM724" s="118"/>
      <c r="AN724" s="117"/>
      <c r="AO724" s="118"/>
      <c r="AT724" s="118"/>
      <c r="AU724" s="118"/>
      <c r="AV724" s="118"/>
      <c r="AW724" s="118"/>
      <c r="AX724" s="118"/>
      <c r="AY724" s="117"/>
      <c r="AZ724" s="118"/>
      <c r="BI724" s="117"/>
      <c r="BJ724" s="118"/>
      <c r="BK724" s="118"/>
      <c r="BL724" s="118"/>
      <c r="BM724" s="118"/>
      <c r="BN724" s="118"/>
      <c r="BO724" s="118"/>
      <c r="BP724" s="119"/>
      <c r="BX724" s="117"/>
    </row>
    <row r="725" spans="1:157" x14ac:dyDescent="0.15">
      <c r="E725" s="1" t="s">
        <v>152</v>
      </c>
      <c r="F725" s="86">
        <v>6</v>
      </c>
      <c r="I725" s="88">
        <v>1</v>
      </c>
      <c r="O725" s="31"/>
      <c r="Q725" s="31">
        <v>-1.1100000143051147</v>
      </c>
      <c r="R725" s="40">
        <v>-6.6700000762939453</v>
      </c>
      <c r="S725" s="31"/>
      <c r="T725" s="40"/>
      <c r="U725" s="31"/>
      <c r="V725" s="40"/>
      <c r="W725" s="31"/>
      <c r="X725" s="40"/>
      <c r="Y725" s="31"/>
      <c r="Z725" s="40"/>
      <c r="AA725" s="59">
        <v>0.49000000953674316</v>
      </c>
      <c r="AB725" s="60">
        <v>-12.239999771118164</v>
      </c>
      <c r="AC725" s="59">
        <v>-2.9700000286102295</v>
      </c>
      <c r="AD725" s="60">
        <v>12.340000152587891</v>
      </c>
      <c r="AE725" s="19" t="s">
        <v>93</v>
      </c>
      <c r="AF725" s="114"/>
      <c r="AG725" s="117"/>
      <c r="AH725" s="118"/>
      <c r="AI725" s="118"/>
      <c r="AJ725" s="118"/>
      <c r="AK725" s="113"/>
      <c r="AL725" s="118"/>
      <c r="AM725" s="118"/>
      <c r="AN725" s="117"/>
      <c r="AO725" s="118"/>
      <c r="AT725" s="118"/>
      <c r="AU725" s="118"/>
      <c r="AV725" s="118"/>
      <c r="AW725" s="118"/>
      <c r="AX725" s="118"/>
      <c r="AY725" s="117"/>
      <c r="AZ725" s="118"/>
      <c r="BI725" s="117"/>
      <c r="BJ725" s="118"/>
      <c r="BK725" s="118"/>
      <c r="BL725" s="118"/>
      <c r="BM725" s="118"/>
      <c r="BN725" s="118"/>
      <c r="BO725" s="118"/>
      <c r="BP725" s="119"/>
      <c r="BX725" s="117"/>
    </row>
    <row r="726" spans="1:157" x14ac:dyDescent="0.15">
      <c r="E726" s="1" t="s">
        <v>152</v>
      </c>
      <c r="F726" s="86">
        <v>7</v>
      </c>
      <c r="I726" s="88">
        <v>1</v>
      </c>
      <c r="O726" s="31"/>
      <c r="Q726" s="31">
        <v>-3.6700000762939453</v>
      </c>
      <c r="R726" s="40">
        <v>6.380000114440918</v>
      </c>
      <c r="S726" s="31"/>
      <c r="T726" s="40"/>
      <c r="U726" s="31"/>
      <c r="V726" s="40"/>
      <c r="W726" s="31"/>
      <c r="X726" s="40"/>
      <c r="Y726" s="31"/>
      <c r="Z726" s="40"/>
      <c r="AA726" s="59">
        <v>-4.7300000190734863</v>
      </c>
      <c r="AB726" s="60">
        <v>13.359999656677246</v>
      </c>
      <c r="AC726" s="59">
        <v>0.73000001907348633</v>
      </c>
      <c r="AD726" s="60">
        <v>-12.340000152587891</v>
      </c>
      <c r="AE726" s="19" t="s">
        <v>83</v>
      </c>
      <c r="AF726" s="114"/>
      <c r="AG726" s="117"/>
      <c r="AH726" s="118"/>
      <c r="AI726" s="118"/>
      <c r="AJ726" s="118"/>
      <c r="AK726" s="113"/>
      <c r="AL726" s="118"/>
      <c r="AM726" s="118"/>
      <c r="AN726" s="117"/>
      <c r="AO726" s="118"/>
      <c r="AT726" s="118"/>
      <c r="AU726" s="118"/>
      <c r="AV726" s="118"/>
      <c r="AW726" s="118"/>
      <c r="AX726" s="118"/>
      <c r="AY726" s="117"/>
      <c r="AZ726" s="118"/>
      <c r="BI726" s="117"/>
      <c r="BJ726" s="118"/>
      <c r="BK726" s="118"/>
      <c r="BL726" s="118"/>
      <c r="BM726" s="118"/>
      <c r="BN726" s="118"/>
      <c r="BO726" s="118"/>
      <c r="BP726" s="119"/>
      <c r="BX726" s="117"/>
    </row>
    <row r="727" spans="1:157" x14ac:dyDescent="0.15">
      <c r="E727" s="1" t="s">
        <v>152</v>
      </c>
      <c r="F727" s="86">
        <v>8</v>
      </c>
      <c r="I727" s="88">
        <v>1</v>
      </c>
      <c r="O727" s="31"/>
      <c r="Q727" s="31">
        <v>2.0799999237060547</v>
      </c>
      <c r="R727" s="40">
        <v>-6.619999885559082</v>
      </c>
      <c r="S727" s="31"/>
      <c r="T727" s="40"/>
      <c r="U727" s="31"/>
      <c r="V727" s="40"/>
      <c r="W727" s="31"/>
      <c r="X727" s="40"/>
      <c r="Y727" s="31"/>
      <c r="Z727" s="40"/>
      <c r="AA727" s="59">
        <v>4</v>
      </c>
      <c r="AB727" s="60">
        <v>-9.2100000381469727</v>
      </c>
      <c r="AC727" s="59">
        <v>-1.8500000238418579</v>
      </c>
      <c r="AD727" s="60">
        <v>13.649999618530273</v>
      </c>
      <c r="AE727" s="19" t="s">
        <v>80</v>
      </c>
      <c r="AF727" s="114"/>
      <c r="AG727" s="117"/>
      <c r="AH727" s="118"/>
      <c r="AI727" s="118"/>
      <c r="AJ727" s="118"/>
      <c r="AK727" s="113"/>
      <c r="AL727" s="118"/>
      <c r="AM727" s="118"/>
      <c r="AN727" s="117"/>
      <c r="AO727" s="118"/>
      <c r="AT727" s="118"/>
      <c r="AU727" s="118"/>
      <c r="AV727" s="118"/>
      <c r="AW727" s="118"/>
      <c r="AX727" s="118"/>
      <c r="AY727" s="117"/>
      <c r="AZ727" s="118"/>
      <c r="BI727" s="117"/>
      <c r="BJ727" s="118"/>
      <c r="BK727" s="118"/>
      <c r="BL727" s="118"/>
      <c r="BM727" s="118"/>
      <c r="BN727" s="118"/>
      <c r="BO727" s="118"/>
      <c r="BP727" s="119"/>
      <c r="BX727" s="117"/>
    </row>
    <row r="728" spans="1:157" x14ac:dyDescent="0.15">
      <c r="B728" s="26"/>
      <c r="C728" s="22"/>
      <c r="D728" s="12"/>
      <c r="E728" s="1" t="s">
        <v>152</v>
      </c>
      <c r="F728" s="86">
        <v>9</v>
      </c>
      <c r="I728" s="86">
        <v>1</v>
      </c>
      <c r="J728" s="88">
        <v>1</v>
      </c>
      <c r="O728" s="31"/>
      <c r="Q728" s="31">
        <v>2.9500000476837158</v>
      </c>
      <c r="R728" s="40">
        <v>9.9600000381469727</v>
      </c>
      <c r="S728" s="31"/>
      <c r="T728" s="40"/>
      <c r="U728" s="31"/>
      <c r="V728" s="40"/>
      <c r="W728" s="31"/>
      <c r="X728" s="40" t="s">
        <v>60</v>
      </c>
      <c r="Y728" s="31">
        <v>1</v>
      </c>
      <c r="Z728" s="40"/>
      <c r="AA728" s="69">
        <v>3.3199999332427979</v>
      </c>
      <c r="AB728" s="70">
        <v>14.529999732971191</v>
      </c>
      <c r="AC728" s="69">
        <v>0.54000002145767212</v>
      </c>
      <c r="AD728" s="70">
        <v>-6.1399998664855957</v>
      </c>
      <c r="AE728" s="31" t="s">
        <v>123</v>
      </c>
      <c r="AF728" s="114">
        <v>1</v>
      </c>
      <c r="AG728" s="117"/>
      <c r="AH728" s="118"/>
      <c r="AI728" s="118"/>
      <c r="AJ728" s="118"/>
      <c r="AK728" s="113"/>
      <c r="AL728" s="118"/>
      <c r="AM728" s="124"/>
      <c r="AN728" s="117"/>
      <c r="AO728" s="118"/>
      <c r="AT728" s="118"/>
      <c r="AU728" s="118"/>
      <c r="AV728" s="118"/>
      <c r="AW728" s="118"/>
      <c r="AX728" s="124"/>
      <c r="AY728" s="117"/>
      <c r="AZ728" s="118"/>
      <c r="BI728" s="117"/>
      <c r="BJ728" s="118"/>
      <c r="BK728" s="118"/>
      <c r="BL728" s="118"/>
      <c r="BM728" s="118"/>
      <c r="BN728" s="118"/>
      <c r="BO728" s="118"/>
      <c r="BP728" s="125"/>
      <c r="BX728" s="123"/>
    </row>
    <row r="729" spans="1:157" x14ac:dyDescent="0.15">
      <c r="B729" s="26"/>
      <c r="C729" s="22"/>
      <c r="D729" s="12"/>
      <c r="E729" s="1" t="s">
        <v>152</v>
      </c>
      <c r="O729" s="31"/>
      <c r="Q729" s="31"/>
      <c r="R729" s="40"/>
      <c r="S729" s="31"/>
      <c r="T729" s="40"/>
      <c r="U729" s="31">
        <v>5.4099998474121094</v>
      </c>
      <c r="V729" s="40">
        <v>-11.359999656677246</v>
      </c>
      <c r="W729" s="31"/>
      <c r="X729" s="40"/>
      <c r="Y729" s="31"/>
      <c r="Z729" s="40"/>
      <c r="AA729" s="69"/>
      <c r="AB729" s="70"/>
      <c r="AC729" s="69"/>
      <c r="AD729" s="70"/>
      <c r="AE729" s="31"/>
      <c r="AF729" s="114"/>
      <c r="AG729" s="117"/>
      <c r="AH729" s="118"/>
      <c r="AI729" s="118"/>
      <c r="AJ729" s="118"/>
      <c r="AK729" s="113"/>
      <c r="AL729" s="118"/>
      <c r="AM729" s="124"/>
      <c r="AN729" s="117"/>
      <c r="AO729" s="118"/>
      <c r="AT729" s="118"/>
      <c r="AU729" s="118"/>
      <c r="AV729" s="118"/>
      <c r="AW729" s="118"/>
      <c r="AX729" s="124"/>
      <c r="AY729" s="117"/>
      <c r="AZ729" s="118"/>
      <c r="BI729" s="117"/>
      <c r="BJ729" s="118"/>
      <c r="BK729" s="118"/>
      <c r="BL729" s="118"/>
      <c r="BM729" s="118"/>
      <c r="BN729" s="118"/>
      <c r="BO729" s="118"/>
      <c r="BP729" s="125"/>
      <c r="BX729" s="123"/>
    </row>
    <row r="730" spans="1:157" s="89" customFormat="1" x14ac:dyDescent="0.15">
      <c r="A730" s="15">
        <v>0.25253472222222223</v>
      </c>
      <c r="B730" s="30"/>
      <c r="C730" s="24" t="s">
        <v>39</v>
      </c>
      <c r="D730" s="13" t="s">
        <v>11</v>
      </c>
      <c r="E730" s="16">
        <v>153</v>
      </c>
      <c r="F730" s="89">
        <v>1</v>
      </c>
      <c r="G730" s="16">
        <v>1</v>
      </c>
      <c r="K730" s="16">
        <v>1</v>
      </c>
      <c r="M730" s="16">
        <v>1</v>
      </c>
      <c r="O730" s="20" t="s">
        <v>87</v>
      </c>
      <c r="P730" s="16">
        <v>127</v>
      </c>
      <c r="Q730" s="32"/>
      <c r="R730" s="90"/>
      <c r="S730" s="32"/>
      <c r="T730" s="90"/>
      <c r="U730" s="32"/>
      <c r="V730" s="90"/>
      <c r="W730" s="32"/>
      <c r="X730" s="90"/>
      <c r="Y730" s="32"/>
      <c r="Z730" s="90"/>
      <c r="AA730" s="57">
        <v>1.1699999570846558</v>
      </c>
      <c r="AB730" s="58">
        <v>12.039999961853027</v>
      </c>
      <c r="AC730" s="57">
        <v>-3.5099999904632568</v>
      </c>
      <c r="AD730" s="58">
        <v>-12.140000343322754</v>
      </c>
      <c r="AE730" s="16"/>
      <c r="AF730" s="112">
        <v>1</v>
      </c>
      <c r="AG730" s="117"/>
      <c r="AH730" s="118"/>
      <c r="AI730" s="118"/>
      <c r="AJ730" s="118"/>
      <c r="AK730" s="113"/>
      <c r="AL730" s="118"/>
      <c r="AM730" s="99"/>
      <c r="AN730" s="117"/>
      <c r="AO730" s="118"/>
      <c r="AP730" s="99"/>
      <c r="AQ730" s="99"/>
      <c r="AR730" s="99"/>
      <c r="AS730" s="99"/>
      <c r="AT730" s="118"/>
      <c r="AU730" s="118"/>
      <c r="AV730" s="118"/>
      <c r="AW730" s="118"/>
      <c r="AX730" s="99"/>
      <c r="AY730" s="117"/>
      <c r="AZ730" s="118"/>
      <c r="BA730" s="99"/>
      <c r="BB730" s="99"/>
      <c r="BC730" s="99"/>
      <c r="BD730" s="99"/>
      <c r="BE730" s="84"/>
      <c r="BF730" s="84"/>
      <c r="BI730" s="117"/>
      <c r="BJ730" s="118"/>
      <c r="BK730" s="118"/>
      <c r="BL730" s="118"/>
      <c r="BM730" s="118"/>
      <c r="BN730" s="118"/>
      <c r="BO730" s="118"/>
      <c r="BP730" s="121"/>
      <c r="BX730" s="94"/>
      <c r="CE730" s="95"/>
      <c r="CF730" s="95"/>
      <c r="CG730" s="95"/>
      <c r="CH730" s="95"/>
      <c r="CI730" s="95"/>
      <c r="CJ730" s="95"/>
      <c r="CK730" s="95"/>
      <c r="CL730" s="95"/>
      <c r="CM730" s="95"/>
      <c r="CN730" s="95"/>
      <c r="CO730" s="95"/>
      <c r="CP730" s="95"/>
      <c r="CQ730" s="95"/>
      <c r="EX730" s="88"/>
      <c r="EY730" s="88"/>
      <c r="FA730" s="88"/>
    </row>
    <row r="731" spans="1:157" x14ac:dyDescent="0.15">
      <c r="E731" s="1" t="s">
        <v>152</v>
      </c>
      <c r="F731" s="86">
        <v>2</v>
      </c>
      <c r="H731" s="88">
        <v>1</v>
      </c>
      <c r="J731" s="88">
        <v>1</v>
      </c>
      <c r="O731" s="1"/>
      <c r="Q731" s="31">
        <v>-1.1200000047683716</v>
      </c>
      <c r="R731" s="40">
        <v>-4.9699997901916504</v>
      </c>
      <c r="S731" s="31"/>
      <c r="T731" s="40"/>
      <c r="U731" s="31"/>
      <c r="V731" s="40"/>
      <c r="W731" s="31" t="s">
        <v>62</v>
      </c>
      <c r="X731" s="40"/>
      <c r="Y731" s="31">
        <v>1</v>
      </c>
      <c r="Z731" s="40"/>
      <c r="AA731" s="59">
        <v>-2.3399999141693115</v>
      </c>
      <c r="AB731" s="60">
        <v>-12.090000152587891</v>
      </c>
      <c r="AC731" s="59">
        <v>0.34000000357627869</v>
      </c>
      <c r="AD731" s="60">
        <v>11.600000381469727</v>
      </c>
      <c r="AE731" s="19" t="s">
        <v>106</v>
      </c>
      <c r="AF731" s="114"/>
      <c r="AG731" s="117"/>
      <c r="AH731" s="118"/>
      <c r="AI731" s="118"/>
      <c r="AJ731" s="118"/>
      <c r="AK731" s="113"/>
      <c r="AL731" s="118"/>
      <c r="AM731" s="118"/>
      <c r="AN731" s="117"/>
      <c r="AO731" s="118"/>
      <c r="AT731" s="118"/>
      <c r="AU731" s="118"/>
      <c r="AV731" s="118"/>
      <c r="AW731" s="118"/>
      <c r="AX731" s="118"/>
      <c r="AY731" s="117"/>
      <c r="AZ731" s="118"/>
      <c r="BI731" s="142"/>
      <c r="BJ731" s="148"/>
      <c r="BK731" s="148"/>
      <c r="BL731" s="148"/>
      <c r="BM731" s="148"/>
      <c r="BN731" s="148"/>
      <c r="BO731" s="148"/>
      <c r="BP731" s="119"/>
      <c r="BX731" s="117"/>
    </row>
    <row r="732" spans="1:157" s="89" customFormat="1" x14ac:dyDescent="0.15">
      <c r="B732" s="30"/>
      <c r="C732" s="16"/>
      <c r="D732" s="13" t="s">
        <v>17</v>
      </c>
      <c r="E732" s="16">
        <v>154</v>
      </c>
      <c r="F732" s="89">
        <v>1</v>
      </c>
      <c r="G732" s="16">
        <v>1</v>
      </c>
      <c r="K732" s="16">
        <v>1</v>
      </c>
      <c r="M732" s="16">
        <v>1</v>
      </c>
      <c r="O732" s="20" t="s">
        <v>87</v>
      </c>
      <c r="P732" s="16">
        <v>121</v>
      </c>
      <c r="Q732" s="33"/>
      <c r="R732" s="34"/>
      <c r="S732" s="33"/>
      <c r="T732" s="34"/>
      <c r="U732" s="33"/>
      <c r="V732" s="34"/>
      <c r="W732" s="33"/>
      <c r="X732" s="34"/>
      <c r="Y732" s="33"/>
      <c r="Z732" s="34"/>
      <c r="AA732" s="57">
        <v>-0.72000002861022949</v>
      </c>
      <c r="AB732" s="58">
        <v>12.029999732971191</v>
      </c>
      <c r="AC732" s="57">
        <v>3.3299999237060547</v>
      </c>
      <c r="AD732" s="58">
        <v>-12.319999694824219</v>
      </c>
      <c r="AE732" s="16"/>
      <c r="AF732" s="112"/>
      <c r="AG732" s="117"/>
      <c r="AH732" s="118"/>
      <c r="AI732" s="118"/>
      <c r="AJ732" s="118"/>
      <c r="AK732" s="113"/>
      <c r="AL732" s="118"/>
      <c r="AM732" s="99"/>
      <c r="AN732" s="117"/>
      <c r="AO732" s="118"/>
      <c r="AP732" s="99"/>
      <c r="AQ732" s="99"/>
      <c r="AR732" s="99"/>
      <c r="AS732" s="99"/>
      <c r="AT732" s="118"/>
      <c r="AU732" s="118"/>
      <c r="AV732" s="118"/>
      <c r="AW732" s="118"/>
      <c r="AX732" s="99"/>
      <c r="AY732" s="117"/>
      <c r="AZ732" s="118"/>
      <c r="BA732" s="99"/>
      <c r="BB732" s="99"/>
      <c r="BC732" s="99"/>
      <c r="BD732" s="99"/>
      <c r="BE732" s="84"/>
      <c r="BF732" s="84"/>
      <c r="BI732" s="117"/>
      <c r="BJ732" s="118"/>
      <c r="BK732" s="118"/>
      <c r="BL732" s="118"/>
      <c r="BM732" s="118"/>
      <c r="BN732" s="118"/>
      <c r="BO732" s="118"/>
      <c r="BP732" s="121"/>
      <c r="BX732" s="94"/>
      <c r="CE732" s="95"/>
      <c r="CF732" s="95"/>
      <c r="CG732" s="95"/>
      <c r="CH732" s="95"/>
      <c r="CI732" s="95"/>
      <c r="CJ732" s="95"/>
      <c r="CK732" s="95"/>
      <c r="CL732" s="95"/>
      <c r="CM732" s="95"/>
      <c r="CN732" s="95"/>
      <c r="CO732" s="95"/>
      <c r="CP732" s="95"/>
      <c r="CQ732" s="95"/>
      <c r="EX732" s="88"/>
      <c r="EY732" s="88"/>
      <c r="FA732" s="88"/>
    </row>
    <row r="733" spans="1:157" x14ac:dyDescent="0.15">
      <c r="E733" s="1" t="s">
        <v>152</v>
      </c>
      <c r="F733" s="86">
        <v>2</v>
      </c>
      <c r="H733" s="88">
        <v>1</v>
      </c>
      <c r="O733" s="31"/>
      <c r="Q733" s="31">
        <v>0.76999998092651367</v>
      </c>
      <c r="R733" s="40">
        <v>-6.0399999618530273</v>
      </c>
      <c r="S733" s="31"/>
      <c r="T733" s="40"/>
      <c r="U733" s="31"/>
      <c r="V733" s="40"/>
      <c r="W733" s="31"/>
      <c r="X733" s="40"/>
      <c r="Y733" s="31"/>
      <c r="Z733" s="40"/>
      <c r="AA733" s="59">
        <v>1.8400000333786011</v>
      </c>
      <c r="AB733" s="60">
        <v>-12.180000305175781</v>
      </c>
      <c r="AC733" s="59">
        <v>-0.87000000476837158</v>
      </c>
      <c r="AD733" s="60">
        <v>11.689999580383301</v>
      </c>
      <c r="AE733" s="19" t="s">
        <v>95</v>
      </c>
      <c r="AF733" s="138">
        <v>1</v>
      </c>
      <c r="AG733" s="117"/>
      <c r="AH733" s="118"/>
      <c r="AI733" s="118"/>
      <c r="AJ733" s="118"/>
      <c r="AK733" s="113"/>
      <c r="AL733" s="118"/>
      <c r="AM733" s="118"/>
      <c r="AN733" s="117"/>
      <c r="AO733" s="118"/>
      <c r="AT733" s="118"/>
      <c r="AU733" s="118"/>
      <c r="AV733" s="118"/>
      <c r="AW733" s="118"/>
      <c r="AX733" s="118"/>
      <c r="AY733" s="117"/>
      <c r="AZ733" s="118"/>
      <c r="BI733" s="117"/>
      <c r="BJ733" s="118"/>
      <c r="BK733" s="118"/>
      <c r="BL733" s="118"/>
      <c r="BM733" s="118"/>
      <c r="BN733" s="118"/>
      <c r="BO733" s="118"/>
      <c r="BP733" s="119"/>
      <c r="BX733" s="117"/>
    </row>
    <row r="734" spans="1:157" x14ac:dyDescent="0.15">
      <c r="E734" s="1" t="s">
        <v>152</v>
      </c>
      <c r="F734" s="88">
        <v>3</v>
      </c>
      <c r="I734" s="88">
        <v>1</v>
      </c>
      <c r="J734" s="88">
        <v>1</v>
      </c>
      <c r="O734" s="31"/>
      <c r="Q734" s="31">
        <v>-1.4500000476837158</v>
      </c>
      <c r="R734" s="40">
        <v>9.5699996948242187</v>
      </c>
      <c r="S734" s="31"/>
      <c r="T734" s="40"/>
      <c r="U734" s="31"/>
      <c r="V734" s="40"/>
      <c r="W734" s="31" t="s">
        <v>90</v>
      </c>
      <c r="X734" s="40"/>
      <c r="Y734" s="31"/>
      <c r="Z734" s="40">
        <v>1</v>
      </c>
      <c r="AA734" s="59">
        <v>-1.4500000476837158</v>
      </c>
      <c r="AB734" s="60">
        <v>11.5</v>
      </c>
      <c r="AC734" s="59">
        <v>0.18999999761581421</v>
      </c>
      <c r="AD734" s="60">
        <v>-12.029999732971191</v>
      </c>
      <c r="AE734" s="19" t="s">
        <v>88</v>
      </c>
      <c r="AF734" s="114"/>
      <c r="AG734" s="117"/>
      <c r="AH734" s="118"/>
      <c r="AI734" s="118"/>
      <c r="AJ734" s="118"/>
      <c r="AK734" s="113"/>
      <c r="AL734" s="118"/>
      <c r="AM734" s="118"/>
      <c r="AN734" s="117"/>
      <c r="AO734" s="118"/>
      <c r="AT734" s="118"/>
      <c r="AU734" s="118"/>
      <c r="AV734" s="118"/>
      <c r="AW734" s="118"/>
      <c r="AX734" s="118"/>
      <c r="AY734" s="117"/>
      <c r="AZ734" s="118"/>
      <c r="BI734" s="117"/>
      <c r="BJ734" s="118"/>
      <c r="BK734" s="118"/>
      <c r="BL734" s="118"/>
      <c r="BM734" s="118"/>
      <c r="BN734" s="118"/>
      <c r="BO734" s="118"/>
      <c r="BP734" s="119"/>
      <c r="BX734" s="117"/>
    </row>
    <row r="735" spans="1:157" s="89" customFormat="1" x14ac:dyDescent="0.15">
      <c r="B735" s="30"/>
      <c r="C735" s="16"/>
      <c r="D735" s="13" t="s">
        <v>71</v>
      </c>
      <c r="E735" s="16">
        <v>155</v>
      </c>
      <c r="F735" s="89">
        <v>1</v>
      </c>
      <c r="G735" s="16">
        <v>1</v>
      </c>
      <c r="K735" s="16">
        <v>1</v>
      </c>
      <c r="M735" s="16">
        <v>1</v>
      </c>
      <c r="O735" s="16" t="s">
        <v>87</v>
      </c>
      <c r="P735" s="16">
        <v>131</v>
      </c>
      <c r="Q735" s="32"/>
      <c r="R735" s="90"/>
      <c r="S735" s="32"/>
      <c r="T735" s="90"/>
      <c r="U735" s="32"/>
      <c r="V735" s="90"/>
      <c r="W735" s="32"/>
      <c r="X735" s="90"/>
      <c r="Y735" s="32"/>
      <c r="Z735" s="90"/>
      <c r="AA735" s="57">
        <v>1.2699999809265137</v>
      </c>
      <c r="AB735" s="58">
        <v>12.039999961853027</v>
      </c>
      <c r="AC735" s="57">
        <v>-3.8499999046325684</v>
      </c>
      <c r="AD735" s="58">
        <v>-13.020000457763672</v>
      </c>
      <c r="AE735" s="16"/>
      <c r="AF735" s="112">
        <v>1</v>
      </c>
      <c r="AG735" s="117"/>
      <c r="AH735" s="118"/>
      <c r="AI735" s="118"/>
      <c r="AJ735" s="118"/>
      <c r="AK735" s="113"/>
      <c r="AL735" s="118"/>
      <c r="AM735" s="99"/>
      <c r="AN735" s="117"/>
      <c r="AO735" s="118"/>
      <c r="AP735" s="99"/>
      <c r="AQ735" s="99"/>
      <c r="AR735" s="99"/>
      <c r="AS735" s="99"/>
      <c r="AT735" s="118"/>
      <c r="AU735" s="118"/>
      <c r="AV735" s="118"/>
      <c r="AW735" s="118"/>
      <c r="AX735" s="99"/>
      <c r="AY735" s="117"/>
      <c r="AZ735" s="118"/>
      <c r="BA735" s="99"/>
      <c r="BB735" s="99"/>
      <c r="BC735" s="99"/>
      <c r="BD735" s="99"/>
      <c r="BE735" s="84"/>
      <c r="BF735" s="84"/>
      <c r="BI735" s="117"/>
      <c r="BJ735" s="118"/>
      <c r="BK735" s="118"/>
      <c r="BL735" s="118"/>
      <c r="BM735" s="118"/>
      <c r="BN735" s="118"/>
      <c r="BO735" s="118"/>
      <c r="BP735" s="121"/>
      <c r="BX735" s="94"/>
      <c r="CE735" s="95"/>
      <c r="CF735" s="95"/>
      <c r="CG735" s="95"/>
      <c r="CH735" s="95"/>
      <c r="CI735" s="95"/>
      <c r="CJ735" s="95"/>
      <c r="CK735" s="95"/>
      <c r="CL735" s="95"/>
      <c r="CM735" s="95"/>
      <c r="CN735" s="95"/>
      <c r="CO735" s="95"/>
      <c r="CP735" s="95"/>
      <c r="CQ735" s="95"/>
      <c r="EX735" s="88"/>
      <c r="EY735" s="88"/>
      <c r="FA735" s="88"/>
    </row>
    <row r="736" spans="1:157" x14ac:dyDescent="0.15">
      <c r="E736" s="16" t="s">
        <v>152</v>
      </c>
      <c r="F736" s="86">
        <v>2</v>
      </c>
      <c r="H736" s="88">
        <v>1</v>
      </c>
      <c r="J736" s="88">
        <v>1</v>
      </c>
      <c r="O736" s="31"/>
      <c r="Q736" s="31">
        <v>-0.87999999523162842</v>
      </c>
      <c r="R736" s="40">
        <v>-5.6999998092651367</v>
      </c>
      <c r="S736" s="31"/>
      <c r="T736" s="40"/>
      <c r="U736" s="31"/>
      <c r="V736" s="40"/>
      <c r="W736" s="31" t="s">
        <v>62</v>
      </c>
      <c r="X736" s="40"/>
      <c r="Y736" s="31">
        <v>1</v>
      </c>
      <c r="Z736" s="40"/>
      <c r="AA736" s="59">
        <v>-2.7300000190734863</v>
      </c>
      <c r="AB736" s="60">
        <v>-13.210000038146973</v>
      </c>
      <c r="AC736" s="59">
        <v>0.20000000298023224</v>
      </c>
      <c r="AD736" s="60">
        <v>10.630000114440918</v>
      </c>
      <c r="AE736" s="19" t="s">
        <v>83</v>
      </c>
      <c r="AF736" s="114"/>
      <c r="AG736" s="117"/>
      <c r="AH736" s="118"/>
      <c r="AI736" s="118"/>
      <c r="AJ736" s="118"/>
      <c r="AK736" s="113"/>
      <c r="AL736" s="118"/>
      <c r="AM736" s="118"/>
      <c r="AN736" s="117"/>
      <c r="AO736" s="118"/>
      <c r="AT736" s="118"/>
      <c r="AU736" s="118"/>
      <c r="AV736" s="118"/>
      <c r="AW736" s="118"/>
      <c r="AX736" s="118"/>
      <c r="AY736" s="117"/>
      <c r="AZ736" s="118"/>
      <c r="BI736" s="142"/>
      <c r="BJ736" s="148"/>
      <c r="BK736" s="148"/>
      <c r="BL736" s="148"/>
      <c r="BM736" s="148"/>
      <c r="BN736" s="148"/>
      <c r="BO736" s="148"/>
      <c r="BP736" s="119"/>
      <c r="BX736" s="117"/>
    </row>
    <row r="737" spans="2:157" x14ac:dyDescent="0.15">
      <c r="E737" s="1" t="s">
        <v>152</v>
      </c>
      <c r="K737" s="88"/>
      <c r="O737" s="31"/>
      <c r="Q737" s="31"/>
      <c r="R737" s="40"/>
      <c r="S737" s="31"/>
      <c r="T737" s="40"/>
      <c r="U737" s="31">
        <v>3.7999999523162842</v>
      </c>
      <c r="V737" s="40">
        <v>12.970000267028809</v>
      </c>
      <c r="W737" s="31"/>
      <c r="X737" s="40"/>
      <c r="Y737" s="31"/>
      <c r="Z737" s="40"/>
      <c r="AG737" s="117"/>
      <c r="AH737" s="118"/>
      <c r="AI737" s="118"/>
      <c r="AJ737" s="118"/>
      <c r="AK737" s="113"/>
      <c r="AL737" s="118"/>
      <c r="AN737" s="117"/>
      <c r="AO737" s="118"/>
      <c r="AT737" s="118"/>
      <c r="AU737" s="118"/>
      <c r="AV737" s="118"/>
      <c r="AW737" s="118"/>
      <c r="AY737" s="117"/>
      <c r="AZ737" s="118"/>
      <c r="BI737" s="117"/>
      <c r="BJ737" s="118"/>
      <c r="BK737" s="118"/>
      <c r="BL737" s="118"/>
      <c r="BM737" s="118"/>
      <c r="BN737" s="118"/>
      <c r="BO737" s="118"/>
    </row>
    <row r="738" spans="2:157" s="89" customFormat="1" x14ac:dyDescent="0.15">
      <c r="B738" s="28"/>
      <c r="C738" s="24"/>
      <c r="D738" s="13" t="s">
        <v>19</v>
      </c>
      <c r="E738" s="16">
        <v>156</v>
      </c>
      <c r="F738" s="89">
        <v>1</v>
      </c>
      <c r="G738" s="16">
        <v>1</v>
      </c>
      <c r="K738" s="16">
        <v>1</v>
      </c>
      <c r="M738" s="16"/>
      <c r="O738" s="32" t="s">
        <v>85</v>
      </c>
      <c r="P738" s="16"/>
      <c r="Q738" s="32"/>
      <c r="R738" s="90"/>
      <c r="S738" s="32"/>
      <c r="T738" s="90"/>
      <c r="U738" s="32"/>
      <c r="V738" s="90"/>
      <c r="W738" s="32"/>
      <c r="X738" s="90"/>
      <c r="Y738" s="32"/>
      <c r="Z738" s="90"/>
      <c r="AA738" s="57">
        <v>-1.1200000047683716</v>
      </c>
      <c r="AB738" s="58">
        <v>11.949999809265137</v>
      </c>
      <c r="AC738" s="57">
        <v>3.3199999332427979</v>
      </c>
      <c r="AD738" s="58">
        <v>-12.140000343322754</v>
      </c>
      <c r="AE738" s="20"/>
      <c r="AF738" s="114">
        <v>1</v>
      </c>
      <c r="AG738" s="117"/>
      <c r="AH738" s="118"/>
      <c r="AI738" s="118"/>
      <c r="AJ738" s="118"/>
      <c r="AK738" s="113"/>
      <c r="AL738" s="118"/>
      <c r="AM738" s="118"/>
      <c r="AN738" s="117"/>
      <c r="AO738" s="118"/>
      <c r="AP738" s="99"/>
      <c r="AQ738" s="99"/>
      <c r="AR738" s="99"/>
      <c r="AS738" s="99"/>
      <c r="AT738" s="118"/>
      <c r="AU738" s="118"/>
      <c r="AV738" s="118"/>
      <c r="AW738" s="118"/>
      <c r="AX738" s="118"/>
      <c r="AY738" s="117"/>
      <c r="AZ738" s="118"/>
      <c r="BA738" s="99"/>
      <c r="BB738" s="99"/>
      <c r="BC738" s="99"/>
      <c r="BD738" s="99"/>
      <c r="BE738" s="84"/>
      <c r="BF738" s="84"/>
      <c r="BI738" s="117"/>
      <c r="BJ738" s="118"/>
      <c r="BK738" s="118"/>
      <c r="BL738" s="118"/>
      <c r="BM738" s="118"/>
      <c r="BN738" s="118"/>
      <c r="BO738" s="118"/>
      <c r="BP738" s="122"/>
      <c r="BX738" s="120"/>
      <c r="CE738" s="95"/>
      <c r="CF738" s="95"/>
      <c r="CG738" s="95"/>
      <c r="CH738" s="95"/>
      <c r="CI738" s="95"/>
      <c r="CJ738" s="95"/>
      <c r="CK738" s="95"/>
      <c r="CL738" s="95"/>
      <c r="CM738" s="95"/>
      <c r="CN738" s="95"/>
      <c r="CO738" s="95"/>
      <c r="CP738" s="95"/>
      <c r="CQ738" s="95"/>
      <c r="EX738" s="88"/>
      <c r="EY738" s="88"/>
      <c r="FA738" s="88"/>
    </row>
    <row r="739" spans="2:157" x14ac:dyDescent="0.15">
      <c r="B739" s="26"/>
      <c r="C739" s="22"/>
      <c r="D739" s="12"/>
      <c r="E739" s="1" t="s">
        <v>152</v>
      </c>
      <c r="F739" s="86">
        <v>2</v>
      </c>
      <c r="H739" s="88">
        <v>1</v>
      </c>
      <c r="J739" s="88">
        <v>1</v>
      </c>
      <c r="Q739" s="31">
        <v>3.3299999237060547</v>
      </c>
      <c r="R739" s="40">
        <v>-6.0900001525878906</v>
      </c>
      <c r="S739" s="31"/>
      <c r="T739" s="40"/>
      <c r="U739" s="31"/>
      <c r="V739" s="40"/>
      <c r="W739" s="31" t="s">
        <v>139</v>
      </c>
      <c r="X739" s="40"/>
      <c r="Y739" s="31">
        <v>1</v>
      </c>
      <c r="Z739" s="40"/>
      <c r="AA739" s="59">
        <v>4.0500001907348633</v>
      </c>
      <c r="AB739" s="60">
        <v>-11.989999771118164</v>
      </c>
      <c r="AC739" s="59">
        <v>-1.2699999809265137</v>
      </c>
      <c r="AD739" s="60">
        <v>11.409999847412109</v>
      </c>
      <c r="AE739" s="19" t="s">
        <v>106</v>
      </c>
      <c r="AF739" s="114"/>
      <c r="AG739" s="117"/>
      <c r="AH739" s="118"/>
      <c r="AI739" s="118"/>
      <c r="AJ739" s="118"/>
      <c r="AK739" s="113"/>
      <c r="AL739" s="118"/>
      <c r="AM739" s="118"/>
      <c r="AN739" s="117"/>
      <c r="AO739" s="118"/>
      <c r="AT739" s="118"/>
      <c r="AU739" s="118"/>
      <c r="AV739" s="118"/>
      <c r="AW739" s="118"/>
      <c r="AX739" s="118"/>
      <c r="AY739" s="117"/>
      <c r="AZ739" s="118"/>
      <c r="BI739" s="142"/>
      <c r="BJ739" s="148"/>
      <c r="BK739" s="148"/>
      <c r="BL739" s="148"/>
      <c r="BM739" s="148"/>
      <c r="BN739" s="148"/>
      <c r="BO739" s="148"/>
      <c r="BP739" s="119"/>
      <c r="BX739" s="117"/>
    </row>
    <row r="740" spans="2:157" s="89" customFormat="1" x14ac:dyDescent="0.15">
      <c r="B740" s="30"/>
      <c r="C740" s="16"/>
      <c r="D740" s="13" t="s">
        <v>25</v>
      </c>
      <c r="E740" s="16">
        <v>157</v>
      </c>
      <c r="F740" s="89">
        <v>1</v>
      </c>
      <c r="G740" s="16">
        <v>1</v>
      </c>
      <c r="K740" s="16">
        <v>1</v>
      </c>
      <c r="M740" s="16">
        <v>1</v>
      </c>
      <c r="O740" s="33" t="s">
        <v>87</v>
      </c>
      <c r="P740" s="16">
        <v>126</v>
      </c>
      <c r="Q740" s="33"/>
      <c r="R740" s="34"/>
      <c r="S740" s="33"/>
      <c r="T740" s="34"/>
      <c r="U740" s="33"/>
      <c r="V740" s="34"/>
      <c r="W740" s="33"/>
      <c r="X740" s="34"/>
      <c r="Y740" s="33"/>
      <c r="Z740" s="34"/>
      <c r="AA740" s="57">
        <v>1.2200000286102295</v>
      </c>
      <c r="AB740" s="58">
        <v>12.090000152587891</v>
      </c>
      <c r="AC740" s="57">
        <v>-3.8499999046325684</v>
      </c>
      <c r="AD740" s="58">
        <v>-12.380000114440918</v>
      </c>
      <c r="AE740" s="20"/>
      <c r="AF740" s="114">
        <v>1</v>
      </c>
      <c r="AG740" s="117"/>
      <c r="AH740" s="118"/>
      <c r="AI740" s="118"/>
      <c r="AJ740" s="118"/>
      <c r="AK740" s="113"/>
      <c r="AL740" s="118"/>
      <c r="AM740" s="118"/>
      <c r="AN740" s="117"/>
      <c r="AO740" s="118"/>
      <c r="AP740" s="99"/>
      <c r="AQ740" s="99"/>
      <c r="AR740" s="99"/>
      <c r="AS740" s="99"/>
      <c r="AT740" s="118"/>
      <c r="AU740" s="118"/>
      <c r="AV740" s="118"/>
      <c r="AW740" s="118"/>
      <c r="AX740" s="118"/>
      <c r="AY740" s="117"/>
      <c r="AZ740" s="118"/>
      <c r="BA740" s="99"/>
      <c r="BB740" s="99"/>
      <c r="BC740" s="99"/>
      <c r="BD740" s="99"/>
      <c r="BE740" s="84"/>
      <c r="BF740" s="84"/>
      <c r="BI740" s="142"/>
      <c r="BJ740" s="148"/>
      <c r="BK740" s="148"/>
      <c r="BL740" s="148"/>
      <c r="BM740" s="148"/>
      <c r="BN740" s="148"/>
      <c r="BO740" s="148"/>
      <c r="BP740" s="122"/>
      <c r="BX740" s="120"/>
      <c r="CE740" s="95"/>
      <c r="CF740" s="95"/>
      <c r="CG740" s="95"/>
      <c r="CH740" s="95"/>
      <c r="CI740" s="95"/>
      <c r="CJ740" s="95"/>
      <c r="CK740" s="95"/>
      <c r="CL740" s="95"/>
      <c r="CM740" s="95"/>
      <c r="CN740" s="95"/>
      <c r="CO740" s="95"/>
      <c r="CP740" s="95"/>
      <c r="CQ740" s="95"/>
      <c r="EX740" s="88"/>
      <c r="EY740" s="88"/>
      <c r="FA740" s="88"/>
    </row>
    <row r="741" spans="2:157" x14ac:dyDescent="0.15">
      <c r="E741" s="1" t="s">
        <v>152</v>
      </c>
      <c r="F741" s="86">
        <v>2</v>
      </c>
      <c r="H741" s="88">
        <v>1</v>
      </c>
      <c r="J741" s="88">
        <v>1</v>
      </c>
      <c r="Q741" s="31">
        <v>-0.97000002861022949</v>
      </c>
      <c r="R741" s="40">
        <v>-5.8499999046325684</v>
      </c>
      <c r="S741" s="31"/>
      <c r="T741" s="40"/>
      <c r="U741" s="31"/>
      <c r="V741" s="40"/>
      <c r="W741" s="31" t="s">
        <v>139</v>
      </c>
      <c r="X741" s="40"/>
      <c r="Y741" s="31">
        <v>1</v>
      </c>
      <c r="Z741" s="40"/>
      <c r="AA741" s="59">
        <v>-2.7300000190734863</v>
      </c>
      <c r="AB741" s="60">
        <v>-12.340000152587891</v>
      </c>
      <c r="AC741" s="59">
        <v>0.54000002145767212</v>
      </c>
      <c r="AD741" s="60">
        <v>10.819999694824219</v>
      </c>
      <c r="AE741" s="19" t="s">
        <v>106</v>
      </c>
      <c r="AF741" s="114"/>
      <c r="AG741" s="117"/>
      <c r="AH741" s="118"/>
      <c r="AI741" s="118"/>
      <c r="AJ741" s="118"/>
      <c r="AK741" s="113"/>
      <c r="AL741" s="118"/>
      <c r="AM741" s="118"/>
      <c r="AN741" s="117"/>
      <c r="AO741" s="118"/>
      <c r="AT741" s="118"/>
      <c r="AU741" s="118"/>
      <c r="AV741" s="118"/>
      <c r="AW741" s="118"/>
      <c r="AX741" s="118"/>
      <c r="AY741" s="117"/>
      <c r="AZ741" s="118"/>
      <c r="BI741" s="142"/>
      <c r="BJ741" s="148"/>
      <c r="BK741" s="148"/>
      <c r="BL741" s="148"/>
      <c r="BM741" s="148"/>
      <c r="BN741" s="148"/>
      <c r="BO741" s="148"/>
      <c r="BP741" s="119"/>
      <c r="BX741" s="117"/>
    </row>
    <row r="742" spans="2:157" s="89" customFormat="1" x14ac:dyDescent="0.15">
      <c r="B742" s="30"/>
      <c r="C742" s="24" t="s">
        <v>70</v>
      </c>
      <c r="D742" s="13" t="s">
        <v>11</v>
      </c>
      <c r="E742" s="16">
        <v>158</v>
      </c>
      <c r="F742" s="89">
        <v>1</v>
      </c>
      <c r="G742" s="16">
        <v>1</v>
      </c>
      <c r="K742" s="16"/>
      <c r="L742" s="89">
        <v>1</v>
      </c>
      <c r="M742" s="16"/>
      <c r="N742" s="89">
        <v>1</v>
      </c>
      <c r="O742" s="20" t="s">
        <v>87</v>
      </c>
      <c r="P742" s="16">
        <v>95</v>
      </c>
      <c r="Q742" s="32"/>
      <c r="R742" s="90"/>
      <c r="S742" s="32"/>
      <c r="T742" s="90"/>
      <c r="U742" s="32"/>
      <c r="V742" s="90"/>
      <c r="W742" s="32"/>
      <c r="X742" s="90"/>
      <c r="Y742" s="32"/>
      <c r="Z742" s="90"/>
      <c r="AA742" s="57">
        <v>-1.0700000524520874</v>
      </c>
      <c r="AB742" s="58">
        <v>-12.090000152587891</v>
      </c>
      <c r="AC742" s="57">
        <v>3.4100000858306885</v>
      </c>
      <c r="AD742" s="58">
        <v>12.340000152587891</v>
      </c>
      <c r="AE742" s="16"/>
      <c r="AF742" s="112"/>
      <c r="AG742" s="117"/>
      <c r="AH742" s="118"/>
      <c r="AI742" s="118"/>
      <c r="AJ742" s="118"/>
      <c r="AK742" s="113"/>
      <c r="AL742" s="118"/>
      <c r="AM742" s="99"/>
      <c r="AN742" s="117"/>
      <c r="AO742" s="118"/>
      <c r="AP742" s="99"/>
      <c r="AQ742" s="99"/>
      <c r="AR742" s="99"/>
      <c r="AS742" s="99"/>
      <c r="AT742" s="118"/>
      <c r="AU742" s="118"/>
      <c r="AV742" s="118"/>
      <c r="AW742" s="118"/>
      <c r="AX742" s="99"/>
      <c r="AY742" s="117"/>
      <c r="AZ742" s="118"/>
      <c r="BA742" s="99"/>
      <c r="BB742" s="99"/>
      <c r="BC742" s="99"/>
      <c r="BD742" s="99"/>
      <c r="BE742" s="84"/>
      <c r="BF742" s="84"/>
      <c r="BI742" s="117"/>
      <c r="BJ742" s="118"/>
      <c r="BK742" s="118"/>
      <c r="BL742" s="118"/>
      <c r="BM742" s="118"/>
      <c r="BN742" s="118"/>
      <c r="BO742" s="118"/>
      <c r="BP742" s="121"/>
      <c r="BX742" s="94"/>
      <c r="CE742" s="95"/>
      <c r="CF742" s="95"/>
      <c r="CG742" s="95"/>
      <c r="CH742" s="95"/>
      <c r="CI742" s="95"/>
      <c r="CJ742" s="95"/>
      <c r="CK742" s="95"/>
      <c r="CL742" s="95"/>
      <c r="CM742" s="95"/>
      <c r="CN742" s="95"/>
      <c r="CO742" s="95"/>
      <c r="CP742" s="95"/>
      <c r="CQ742" s="95"/>
      <c r="EX742" s="88"/>
      <c r="EY742" s="88"/>
      <c r="FA742" s="88"/>
    </row>
    <row r="743" spans="2:157" x14ac:dyDescent="0.15">
      <c r="E743" s="1" t="s">
        <v>152</v>
      </c>
      <c r="F743" s="88">
        <v>2</v>
      </c>
      <c r="H743" s="88">
        <v>1</v>
      </c>
      <c r="O743" s="31"/>
      <c r="Q743" s="31">
        <v>1.7100000381469727</v>
      </c>
      <c r="R743" s="40">
        <v>4.440000057220459</v>
      </c>
      <c r="S743" s="31"/>
      <c r="T743" s="40"/>
      <c r="U743" s="31"/>
      <c r="V743" s="40"/>
      <c r="W743" s="31"/>
      <c r="X743" s="40"/>
      <c r="Y743" s="31"/>
      <c r="Z743" s="40"/>
      <c r="AA743" s="59">
        <v>3.559999942779541</v>
      </c>
      <c r="AB743" s="60">
        <v>11.949999809265137</v>
      </c>
      <c r="AC743" s="59">
        <v>-0.49000000953674316</v>
      </c>
      <c r="AD743" s="60">
        <v>-11.800000190734863</v>
      </c>
      <c r="AE743" s="19" t="s">
        <v>88</v>
      </c>
      <c r="AF743" s="114"/>
      <c r="AG743" s="117"/>
      <c r="AH743" s="118"/>
      <c r="AI743" s="118"/>
      <c r="AJ743" s="118"/>
      <c r="AK743" s="113"/>
      <c r="AL743" s="118"/>
      <c r="AM743" s="118"/>
      <c r="AN743" s="117"/>
      <c r="AO743" s="118"/>
      <c r="AT743" s="118"/>
      <c r="AU743" s="118"/>
      <c r="AV743" s="118"/>
      <c r="AW743" s="118"/>
      <c r="AX743" s="118"/>
      <c r="AY743" s="117"/>
      <c r="AZ743" s="118"/>
      <c r="BI743" s="117"/>
      <c r="BJ743" s="118"/>
      <c r="BK743" s="118"/>
      <c r="BL743" s="118"/>
      <c r="BM743" s="118"/>
      <c r="BN743" s="118"/>
      <c r="BO743" s="118"/>
      <c r="BP743" s="119"/>
      <c r="BX743" s="117"/>
    </row>
    <row r="744" spans="2:157" x14ac:dyDescent="0.15">
      <c r="E744" s="1" t="s">
        <v>152</v>
      </c>
      <c r="F744" s="88">
        <v>3</v>
      </c>
      <c r="I744" s="88">
        <v>1</v>
      </c>
      <c r="O744" s="31"/>
      <c r="Q744" s="31">
        <v>1.3200000524520874</v>
      </c>
      <c r="R744" s="40">
        <v>-7.0199999809265137</v>
      </c>
      <c r="S744" s="31"/>
      <c r="T744" s="40"/>
      <c r="U744" s="31"/>
      <c r="V744" s="40"/>
      <c r="W744" s="31"/>
      <c r="X744" s="40"/>
      <c r="Y744" s="31"/>
      <c r="Z744" s="40"/>
      <c r="AA744" s="59">
        <v>-0.10000000149011612</v>
      </c>
      <c r="AB744" s="60">
        <v>-11.850000381469727</v>
      </c>
      <c r="AC744" s="59">
        <v>1.9500000476837158</v>
      </c>
      <c r="AD744" s="60">
        <v>12.189999580383301</v>
      </c>
      <c r="AE744" s="19" t="s">
        <v>100</v>
      </c>
      <c r="AF744" s="114"/>
      <c r="AG744" s="117"/>
      <c r="AH744" s="118"/>
      <c r="AI744" s="118"/>
      <c r="AJ744" s="118"/>
      <c r="AK744" s="113"/>
      <c r="AL744" s="118"/>
      <c r="AM744" s="118"/>
      <c r="AN744" s="117"/>
      <c r="AO744" s="118"/>
      <c r="AT744" s="118"/>
      <c r="AU744" s="118"/>
      <c r="AV744" s="118"/>
      <c r="AW744" s="118"/>
      <c r="AX744" s="118"/>
      <c r="AY744" s="117"/>
      <c r="AZ744" s="118"/>
      <c r="BI744" s="117"/>
      <c r="BJ744" s="118"/>
      <c r="BK744" s="118"/>
      <c r="BL744" s="118"/>
      <c r="BM744" s="118"/>
      <c r="BN744" s="118"/>
      <c r="BO744" s="118"/>
      <c r="BP744" s="119"/>
      <c r="BX744" s="117"/>
    </row>
    <row r="745" spans="2:157" x14ac:dyDescent="0.15">
      <c r="E745" s="1" t="s">
        <v>152</v>
      </c>
      <c r="F745" s="86">
        <v>4</v>
      </c>
      <c r="I745" s="88">
        <v>1</v>
      </c>
      <c r="J745" s="88">
        <v>1</v>
      </c>
      <c r="O745" s="31"/>
      <c r="Q745" s="31">
        <v>3.0199999809265137</v>
      </c>
      <c r="R745" s="40">
        <v>6.3400001525878906</v>
      </c>
      <c r="S745" s="31"/>
      <c r="T745" s="40"/>
      <c r="U745" s="31"/>
      <c r="V745" s="40"/>
      <c r="W745" s="31" t="s">
        <v>90</v>
      </c>
      <c r="X745" s="40"/>
      <c r="Y745" s="31"/>
      <c r="Z745" s="40">
        <v>1</v>
      </c>
      <c r="AA745" s="59">
        <v>3.4100000858306885</v>
      </c>
      <c r="AB745" s="60">
        <v>12.239999771118164</v>
      </c>
      <c r="AC745" s="59">
        <v>-0.87999999523162842</v>
      </c>
      <c r="AD745" s="60">
        <v>-12.090000152587891</v>
      </c>
      <c r="AE745" s="19" t="s">
        <v>81</v>
      </c>
      <c r="AF745" s="114"/>
      <c r="AG745" s="117"/>
      <c r="AH745" s="118"/>
      <c r="AI745" s="118"/>
      <c r="AJ745" s="118"/>
      <c r="AK745" s="113"/>
      <c r="AL745" s="118"/>
      <c r="AM745" s="118"/>
      <c r="AN745" s="117"/>
      <c r="AO745" s="118"/>
      <c r="AT745" s="118"/>
      <c r="AU745" s="118"/>
      <c r="AV745" s="118"/>
      <c r="AW745" s="118"/>
      <c r="AX745" s="118"/>
      <c r="AY745" s="117"/>
      <c r="AZ745" s="118"/>
      <c r="BI745" s="117"/>
      <c r="BJ745" s="118"/>
      <c r="BK745" s="118"/>
      <c r="BL745" s="118"/>
      <c r="BM745" s="118"/>
      <c r="BN745" s="118"/>
      <c r="BO745" s="118"/>
      <c r="BP745" s="119"/>
      <c r="BX745" s="117"/>
    </row>
    <row r="746" spans="2:157" s="89" customFormat="1" x14ac:dyDescent="0.15">
      <c r="B746" s="30"/>
      <c r="C746" s="16"/>
      <c r="D746" s="13" t="s">
        <v>12</v>
      </c>
      <c r="E746" s="16">
        <v>159</v>
      </c>
      <c r="F746" s="89">
        <v>1</v>
      </c>
      <c r="G746" s="16">
        <v>1</v>
      </c>
      <c r="K746" s="16"/>
      <c r="L746" s="89">
        <v>1</v>
      </c>
      <c r="M746" s="16">
        <v>1</v>
      </c>
      <c r="O746" s="20" t="s">
        <v>87</v>
      </c>
      <c r="P746" s="16">
        <v>102</v>
      </c>
      <c r="Q746" s="32"/>
      <c r="R746" s="90"/>
      <c r="S746" s="32"/>
      <c r="T746" s="90"/>
      <c r="U746" s="32"/>
      <c r="V746" s="90"/>
      <c r="W746" s="32"/>
      <c r="X746" s="90"/>
      <c r="Y746" s="32"/>
      <c r="Z746" s="90"/>
      <c r="AA746" s="57">
        <v>0.87999999523162842</v>
      </c>
      <c r="AB746" s="58">
        <v>-11.989999771118164</v>
      </c>
      <c r="AC746" s="57">
        <v>-3.7100000381469727</v>
      </c>
      <c r="AD746" s="58">
        <v>13.119999885559082</v>
      </c>
      <c r="AE746" s="16"/>
      <c r="AF746" s="112"/>
      <c r="AG746" s="117"/>
      <c r="AH746" s="118"/>
      <c r="AI746" s="118"/>
      <c r="AJ746" s="118"/>
      <c r="AK746" s="113"/>
      <c r="AL746" s="118"/>
      <c r="AM746" s="99"/>
      <c r="AN746" s="117"/>
      <c r="AO746" s="118"/>
      <c r="AP746" s="99"/>
      <c r="AQ746" s="99"/>
      <c r="AR746" s="99"/>
      <c r="AS746" s="99"/>
      <c r="AT746" s="118"/>
      <c r="AU746" s="118"/>
      <c r="AV746" s="118"/>
      <c r="AW746" s="118"/>
      <c r="AX746" s="99"/>
      <c r="AY746" s="117"/>
      <c r="AZ746" s="118"/>
      <c r="BA746" s="99"/>
      <c r="BB746" s="99"/>
      <c r="BC746" s="99"/>
      <c r="BD746" s="99"/>
      <c r="BE746" s="84"/>
      <c r="BF746" s="84"/>
      <c r="BI746" s="117"/>
      <c r="BJ746" s="118"/>
      <c r="BK746" s="118"/>
      <c r="BL746" s="118"/>
      <c r="BM746" s="118"/>
      <c r="BN746" s="118"/>
      <c r="BO746" s="118"/>
      <c r="BP746" s="121"/>
      <c r="BX746" s="94"/>
      <c r="CE746" s="95"/>
      <c r="CF746" s="95"/>
      <c r="CG746" s="95"/>
      <c r="CH746" s="95"/>
      <c r="CI746" s="95"/>
      <c r="CJ746" s="95"/>
      <c r="CK746" s="95"/>
      <c r="CL746" s="95"/>
      <c r="CM746" s="95"/>
      <c r="CN746" s="95"/>
      <c r="CO746" s="95"/>
      <c r="CP746" s="95"/>
      <c r="CQ746" s="95"/>
      <c r="EX746" s="88"/>
      <c r="EY746" s="88"/>
      <c r="FA746" s="88"/>
    </row>
    <row r="747" spans="2:157" x14ac:dyDescent="0.15">
      <c r="E747" s="1" t="s">
        <v>152</v>
      </c>
      <c r="F747" s="86">
        <v>2</v>
      </c>
      <c r="H747" s="88">
        <v>1</v>
      </c>
      <c r="O747" s="31"/>
      <c r="Q747" s="31">
        <v>-0.77999997138977051</v>
      </c>
      <c r="R747" s="40">
        <v>6.1399998664855957</v>
      </c>
      <c r="S747" s="31"/>
      <c r="T747" s="40"/>
      <c r="U747" s="31"/>
      <c r="V747" s="40"/>
      <c r="W747" s="31"/>
      <c r="X747" s="40"/>
      <c r="Y747" s="31"/>
      <c r="Z747" s="40"/>
      <c r="AA747" s="59">
        <v>-1.7100000381469727</v>
      </c>
      <c r="AB747" s="60">
        <v>12.869999885559082</v>
      </c>
      <c r="AC747" s="59">
        <v>0.54000002145767212</v>
      </c>
      <c r="AD747" s="60">
        <v>-11.600000381469727</v>
      </c>
      <c r="AE747" s="19" t="s">
        <v>81</v>
      </c>
      <c r="AF747" s="114"/>
      <c r="AG747" s="117"/>
      <c r="AH747" s="118"/>
      <c r="AI747" s="118"/>
      <c r="AJ747" s="118"/>
      <c r="AK747" s="113"/>
      <c r="AL747" s="118"/>
      <c r="AM747" s="118"/>
      <c r="AN747" s="117"/>
      <c r="AO747" s="118"/>
      <c r="AT747" s="118"/>
      <c r="AU747" s="118"/>
      <c r="AV747" s="118"/>
      <c r="AW747" s="118"/>
      <c r="AX747" s="118"/>
      <c r="AY747" s="117"/>
      <c r="AZ747" s="118"/>
      <c r="BI747" s="117"/>
      <c r="BJ747" s="118"/>
      <c r="BK747" s="118"/>
      <c r="BL747" s="118"/>
      <c r="BM747" s="118"/>
      <c r="BN747" s="118"/>
      <c r="BO747" s="118"/>
      <c r="BP747" s="119"/>
      <c r="BX747" s="117"/>
    </row>
    <row r="748" spans="2:157" x14ac:dyDescent="0.15">
      <c r="E748" s="1" t="s">
        <v>152</v>
      </c>
      <c r="F748" s="86">
        <v>3</v>
      </c>
      <c r="I748" s="88">
        <v>1</v>
      </c>
      <c r="O748" s="31"/>
      <c r="Q748" s="31">
        <v>1.8500000238418579</v>
      </c>
      <c r="R748" s="40">
        <v>-7.9000000953674316</v>
      </c>
      <c r="S748" s="31"/>
      <c r="T748" s="40"/>
      <c r="U748" s="31"/>
      <c r="V748" s="40"/>
      <c r="W748" s="31"/>
      <c r="X748" s="40"/>
      <c r="Y748" s="31"/>
      <c r="Z748" s="40"/>
      <c r="AA748" s="59">
        <v>2.3900001049041748</v>
      </c>
      <c r="AB748" s="60">
        <v>-11.949999809265137</v>
      </c>
      <c r="AC748" s="59">
        <v>-0.93000000715255737</v>
      </c>
      <c r="AD748" s="60">
        <v>12.869999885559082</v>
      </c>
      <c r="AE748" s="19" t="s">
        <v>83</v>
      </c>
      <c r="AF748" s="114"/>
      <c r="AG748" s="117"/>
      <c r="AH748" s="118"/>
      <c r="AI748" s="118"/>
      <c r="AJ748" s="118"/>
      <c r="AK748" s="113"/>
      <c r="AL748" s="118"/>
      <c r="AM748" s="118"/>
      <c r="AN748" s="117"/>
      <c r="AO748" s="118"/>
      <c r="AT748" s="118"/>
      <c r="AU748" s="118"/>
      <c r="AV748" s="118"/>
      <c r="AW748" s="118"/>
      <c r="AX748" s="118"/>
      <c r="AY748" s="117"/>
      <c r="AZ748" s="118"/>
      <c r="BI748" s="117"/>
      <c r="BJ748" s="118"/>
      <c r="BK748" s="118"/>
      <c r="BL748" s="118"/>
      <c r="BM748" s="118"/>
      <c r="BN748" s="118"/>
      <c r="BO748" s="118"/>
      <c r="BP748" s="119"/>
      <c r="BX748" s="117"/>
    </row>
    <row r="749" spans="2:157" x14ac:dyDescent="0.15">
      <c r="E749" s="1" t="s">
        <v>152</v>
      </c>
      <c r="F749" s="86">
        <v>4</v>
      </c>
      <c r="I749" s="86">
        <v>1</v>
      </c>
      <c r="J749" s="88">
        <v>1</v>
      </c>
      <c r="O749" s="31"/>
      <c r="Q749" s="31">
        <v>-3.4100000858306885</v>
      </c>
      <c r="R749" s="40">
        <v>9.3599996566772461</v>
      </c>
      <c r="S749" s="31"/>
      <c r="T749" s="40"/>
      <c r="U749" s="31"/>
      <c r="V749" s="40"/>
      <c r="W749" s="31" t="s">
        <v>63</v>
      </c>
      <c r="X749" s="40"/>
      <c r="Y749" s="31"/>
      <c r="Z749" s="40">
        <v>1</v>
      </c>
      <c r="AA749" s="59">
        <v>-4.0999999046325684</v>
      </c>
      <c r="AB749" s="60">
        <v>12.289999961853027</v>
      </c>
      <c r="AC749" s="59">
        <v>0.54000002145767212</v>
      </c>
      <c r="AD749" s="60">
        <v>-12.430000305175781</v>
      </c>
      <c r="AE749" s="19" t="s">
        <v>81</v>
      </c>
      <c r="AF749" s="114"/>
      <c r="AG749" s="117"/>
      <c r="AH749" s="118"/>
      <c r="AI749" s="118"/>
      <c r="AJ749" s="118"/>
      <c r="AK749" s="113"/>
      <c r="AL749" s="118"/>
      <c r="AM749" s="118"/>
      <c r="AN749" s="117"/>
      <c r="AO749" s="118"/>
      <c r="AT749" s="118"/>
      <c r="AU749" s="118"/>
      <c r="AV749" s="118"/>
      <c r="AW749" s="118"/>
      <c r="AX749" s="118"/>
      <c r="AY749" s="117"/>
      <c r="AZ749" s="118"/>
      <c r="BI749" s="117"/>
      <c r="BJ749" s="118"/>
      <c r="BK749" s="118"/>
      <c r="BL749" s="118"/>
      <c r="BM749" s="118"/>
      <c r="BN749" s="118"/>
      <c r="BO749" s="118"/>
      <c r="BP749" s="119"/>
      <c r="BX749" s="117"/>
    </row>
    <row r="750" spans="2:157" x14ac:dyDescent="0.15">
      <c r="E750" s="1" t="s">
        <v>152</v>
      </c>
      <c r="O750" s="31"/>
      <c r="Q750" s="31"/>
      <c r="R750" s="40"/>
      <c r="S750" s="31"/>
      <c r="T750" s="40"/>
      <c r="U750" s="31">
        <v>5.0199999809265137</v>
      </c>
      <c r="V750" s="40">
        <v>-11.020000457763672</v>
      </c>
      <c r="W750" s="31"/>
      <c r="X750" s="40"/>
      <c r="Y750" s="31"/>
      <c r="Z750" s="40"/>
      <c r="AG750" s="117"/>
      <c r="AH750" s="118"/>
      <c r="AI750" s="118"/>
      <c r="AJ750" s="118"/>
      <c r="AK750" s="113"/>
      <c r="AL750" s="118"/>
      <c r="AN750" s="117"/>
      <c r="AO750" s="118"/>
      <c r="AT750" s="118"/>
      <c r="AU750" s="118"/>
      <c r="AV750" s="118"/>
      <c r="AW750" s="118"/>
      <c r="AY750" s="117"/>
      <c r="AZ750" s="118"/>
      <c r="BI750" s="117"/>
      <c r="BJ750" s="118"/>
      <c r="BK750" s="118"/>
      <c r="BL750" s="118"/>
      <c r="BM750" s="118"/>
      <c r="BN750" s="118"/>
      <c r="BO750" s="118"/>
    </row>
    <row r="751" spans="2:157" s="89" customFormat="1" x14ac:dyDescent="0.15">
      <c r="B751" s="30"/>
      <c r="C751" s="16"/>
      <c r="D751" s="13" t="s">
        <v>13</v>
      </c>
      <c r="E751" s="16">
        <v>160</v>
      </c>
      <c r="F751" s="90">
        <v>1</v>
      </c>
      <c r="G751" s="16">
        <v>1</v>
      </c>
      <c r="K751" s="16"/>
      <c r="L751" s="89">
        <v>1</v>
      </c>
      <c r="M751" s="16"/>
      <c r="N751" s="89">
        <v>1</v>
      </c>
      <c r="O751" s="20" t="s">
        <v>87</v>
      </c>
      <c r="P751" s="16">
        <v>91</v>
      </c>
      <c r="Q751" s="32"/>
      <c r="R751" s="90"/>
      <c r="S751" s="32"/>
      <c r="T751" s="90"/>
      <c r="U751" s="32"/>
      <c r="V751" s="90"/>
      <c r="W751" s="32"/>
      <c r="X751" s="90"/>
      <c r="Y751" s="32"/>
      <c r="Z751" s="90"/>
      <c r="AA751" s="57">
        <v>-0.87999999523162842</v>
      </c>
      <c r="AB751" s="58">
        <v>-12.039999961853027</v>
      </c>
      <c r="AC751" s="57">
        <v>3.6099998950958252</v>
      </c>
      <c r="AD751" s="58">
        <v>12.680000305175781</v>
      </c>
      <c r="AE751" s="16"/>
      <c r="AF751" s="112">
        <v>1</v>
      </c>
      <c r="AG751" s="117"/>
      <c r="AH751" s="118"/>
      <c r="AI751" s="118"/>
      <c r="AJ751" s="118"/>
      <c r="AK751" s="113"/>
      <c r="AL751" s="118"/>
      <c r="AM751" s="99"/>
      <c r="AN751" s="117"/>
      <c r="AO751" s="118"/>
      <c r="AP751" s="99"/>
      <c r="AQ751" s="99"/>
      <c r="AR751" s="99"/>
      <c r="AS751" s="99"/>
      <c r="AT751" s="118"/>
      <c r="AU751" s="118"/>
      <c r="AV751" s="118"/>
      <c r="AW751" s="118"/>
      <c r="AX751" s="99"/>
      <c r="AY751" s="117"/>
      <c r="AZ751" s="118"/>
      <c r="BA751" s="99"/>
      <c r="BB751" s="99"/>
      <c r="BC751" s="99"/>
      <c r="BD751" s="99"/>
      <c r="BE751" s="84"/>
      <c r="BF751" s="84"/>
      <c r="BI751" s="117"/>
      <c r="BJ751" s="118"/>
      <c r="BK751" s="118"/>
      <c r="BL751" s="118"/>
      <c r="BM751" s="118"/>
      <c r="BN751" s="118"/>
      <c r="BO751" s="118"/>
      <c r="BP751" s="121"/>
      <c r="BX751" s="94"/>
      <c r="CE751" s="95"/>
      <c r="CF751" s="95"/>
      <c r="CG751" s="95"/>
      <c r="CH751" s="95"/>
      <c r="CI751" s="95"/>
      <c r="CJ751" s="95"/>
      <c r="CK751" s="95"/>
      <c r="CL751" s="95"/>
      <c r="CM751" s="95"/>
      <c r="CN751" s="95"/>
      <c r="CO751" s="95"/>
      <c r="CP751" s="95"/>
      <c r="CQ751" s="95"/>
      <c r="EX751" s="88"/>
      <c r="EY751" s="88"/>
      <c r="FA751" s="88"/>
    </row>
    <row r="752" spans="2:157" x14ac:dyDescent="0.15">
      <c r="E752" s="1" t="s">
        <v>152</v>
      </c>
      <c r="F752" s="86">
        <v>2</v>
      </c>
      <c r="H752" s="88">
        <v>1</v>
      </c>
      <c r="J752" s="88">
        <v>1</v>
      </c>
      <c r="O752" s="31"/>
      <c r="Q752" s="31">
        <v>1.0700000524520874</v>
      </c>
      <c r="R752" s="40">
        <v>4.2399997711181641</v>
      </c>
      <c r="S752" s="31"/>
      <c r="T752" s="40"/>
      <c r="U752" s="31"/>
      <c r="V752" s="40"/>
      <c r="W752" s="31"/>
      <c r="X752" s="40" t="s">
        <v>139</v>
      </c>
      <c r="Y752" s="31"/>
      <c r="Z752" s="40">
        <v>1</v>
      </c>
      <c r="AA752" s="59">
        <v>2.7300000190734863</v>
      </c>
      <c r="AB752" s="60">
        <v>12.189999580383301</v>
      </c>
      <c r="AC752" s="59">
        <v>-0.43999999761581421</v>
      </c>
      <c r="AD752" s="60">
        <v>-10.340000152587891</v>
      </c>
      <c r="AE752" s="19" t="s">
        <v>78</v>
      </c>
      <c r="AF752" s="114"/>
      <c r="AG752" s="117"/>
      <c r="AH752" s="118"/>
      <c r="AI752" s="118"/>
      <c r="AJ752" s="118"/>
      <c r="AK752" s="113"/>
      <c r="AL752" s="118"/>
      <c r="AM752" s="118"/>
      <c r="AN752" s="117"/>
      <c r="AO752" s="118"/>
      <c r="AP752" s="93"/>
      <c r="AQ752" s="93"/>
      <c r="AR752" s="93"/>
      <c r="AS752" s="93"/>
      <c r="AT752" s="118"/>
      <c r="AU752" s="118"/>
      <c r="AV752" s="118"/>
      <c r="AW752" s="118"/>
      <c r="AX752" s="118"/>
      <c r="AY752" s="117"/>
      <c r="AZ752" s="118"/>
      <c r="BI752" s="142"/>
      <c r="BJ752" s="148"/>
      <c r="BK752" s="148"/>
      <c r="BL752" s="148"/>
      <c r="BM752" s="148"/>
      <c r="BN752" s="148"/>
      <c r="BO752" s="148"/>
      <c r="BP752" s="119"/>
      <c r="BX752" s="117"/>
    </row>
    <row r="753" spans="1:157" x14ac:dyDescent="0.15">
      <c r="E753" s="1" t="s">
        <v>152</v>
      </c>
      <c r="O753" s="31"/>
      <c r="Q753" s="31"/>
      <c r="R753" s="40"/>
      <c r="S753" s="31"/>
      <c r="T753" s="40"/>
      <c r="U753" s="31">
        <v>4.440000057220459</v>
      </c>
      <c r="V753" s="40">
        <v>-10.140000343322754</v>
      </c>
      <c r="W753" s="31"/>
      <c r="X753" s="40"/>
      <c r="Y753" s="31"/>
      <c r="Z753" s="40"/>
      <c r="AG753" s="117"/>
      <c r="AH753" s="118"/>
      <c r="AI753" s="118"/>
      <c r="AJ753" s="118"/>
      <c r="AK753" s="113"/>
      <c r="AL753" s="118"/>
      <c r="AN753" s="117"/>
      <c r="AO753" s="118"/>
      <c r="AT753" s="118"/>
      <c r="AU753" s="118"/>
      <c r="AV753" s="118"/>
      <c r="AW753" s="118"/>
      <c r="AY753" s="117"/>
      <c r="AZ753" s="118"/>
      <c r="BI753" s="117"/>
      <c r="BJ753" s="118"/>
      <c r="BK753" s="118"/>
      <c r="BL753" s="118"/>
      <c r="BM753" s="118"/>
      <c r="BN753" s="118"/>
      <c r="BO753" s="118"/>
    </row>
    <row r="754" spans="1:157" s="89" customFormat="1" x14ac:dyDescent="0.15">
      <c r="B754" s="28"/>
      <c r="C754" s="24"/>
      <c r="D754" s="13" t="s">
        <v>14</v>
      </c>
      <c r="E754" s="16">
        <v>161</v>
      </c>
      <c r="F754" s="89">
        <v>1</v>
      </c>
      <c r="G754" s="16">
        <v>1</v>
      </c>
      <c r="J754" s="89">
        <v>1</v>
      </c>
      <c r="K754" s="16"/>
      <c r="L754" s="89">
        <v>1</v>
      </c>
      <c r="M754" s="16">
        <v>1</v>
      </c>
      <c r="O754" s="33" t="s">
        <v>85</v>
      </c>
      <c r="P754" s="16">
        <v>121</v>
      </c>
      <c r="Q754" s="32"/>
      <c r="R754" s="90"/>
      <c r="S754" s="32"/>
      <c r="T754" s="90"/>
      <c r="U754" s="32"/>
      <c r="V754" s="90"/>
      <c r="W754" s="32"/>
      <c r="X754" s="90" t="s">
        <v>57</v>
      </c>
      <c r="Y754" s="32"/>
      <c r="Z754" s="90">
        <v>1</v>
      </c>
      <c r="AA754" s="57">
        <v>0.93000000715255737</v>
      </c>
      <c r="AB754" s="58">
        <v>-12.039999961853027</v>
      </c>
      <c r="AC754" s="57">
        <v>-3.6600000858306885</v>
      </c>
      <c r="AD754" s="58">
        <v>13.210000038146973</v>
      </c>
      <c r="AE754" s="20"/>
      <c r="AF754" s="114">
        <v>1</v>
      </c>
      <c r="AG754" s="117"/>
      <c r="AH754" s="124"/>
      <c r="AI754" s="124"/>
      <c r="AJ754" s="124"/>
      <c r="AK754" s="113"/>
      <c r="AL754" s="118"/>
      <c r="AM754" s="118"/>
      <c r="AN754" s="117"/>
      <c r="AO754" s="118"/>
      <c r="AP754" s="99"/>
      <c r="AQ754" s="99"/>
      <c r="AR754" s="99"/>
      <c r="AS754" s="99"/>
      <c r="AT754" s="118"/>
      <c r="AU754" s="118"/>
      <c r="AV754" s="118"/>
      <c r="AW754" s="118"/>
      <c r="AX754" s="118"/>
      <c r="AY754" s="117"/>
      <c r="AZ754" s="118"/>
      <c r="BA754" s="99"/>
      <c r="BB754" s="99"/>
      <c r="BC754" s="99"/>
      <c r="BD754" s="99"/>
      <c r="BE754" s="84"/>
      <c r="BF754" s="84"/>
      <c r="BI754" s="117"/>
      <c r="BJ754" s="118"/>
      <c r="BK754" s="118"/>
      <c r="BL754" s="118"/>
      <c r="BM754" s="118"/>
      <c r="BN754" s="118"/>
      <c r="BO754" s="118"/>
      <c r="BP754" s="122"/>
      <c r="BX754" s="120"/>
      <c r="CE754" s="95"/>
      <c r="CF754" s="95"/>
      <c r="CG754" s="95"/>
      <c r="CH754" s="95"/>
      <c r="CI754" s="95"/>
      <c r="CJ754" s="95"/>
      <c r="CK754" s="95"/>
      <c r="CL754" s="95"/>
      <c r="CM754" s="95"/>
      <c r="CN754" s="95"/>
      <c r="CO754" s="95"/>
      <c r="CP754" s="95"/>
      <c r="CQ754" s="95"/>
      <c r="EX754" s="88"/>
      <c r="EY754" s="88"/>
      <c r="FA754" s="88"/>
    </row>
    <row r="755" spans="1:157" x14ac:dyDescent="0.15">
      <c r="B755" s="26"/>
      <c r="C755" s="22"/>
      <c r="D755" s="12"/>
      <c r="E755" s="1" t="s">
        <v>152</v>
      </c>
      <c r="O755" s="31"/>
      <c r="Q755" s="31">
        <v>-3.9000000953674316</v>
      </c>
      <c r="R755" s="40">
        <v>5.309999942779541</v>
      </c>
      <c r="S755" s="31"/>
      <c r="T755" s="40"/>
      <c r="U755" s="31"/>
      <c r="V755" s="40"/>
      <c r="W755" s="31"/>
      <c r="X755" s="40"/>
      <c r="Y755" s="31"/>
      <c r="Z755" s="40"/>
      <c r="AA755" s="59"/>
      <c r="AB755" s="60"/>
      <c r="AC755" s="59"/>
      <c r="AD755" s="60"/>
      <c r="AE755" s="19"/>
      <c r="AF755" s="114"/>
      <c r="AG755" s="117"/>
      <c r="AH755" s="118"/>
      <c r="AI755" s="118"/>
      <c r="AJ755" s="118"/>
      <c r="AK755" s="113"/>
      <c r="AL755" s="118"/>
      <c r="AM755" s="118"/>
      <c r="AN755" s="117"/>
      <c r="AO755" s="118"/>
      <c r="AT755" s="118"/>
      <c r="AU755" s="118"/>
      <c r="AV755" s="118"/>
      <c r="AW755" s="118"/>
      <c r="AX755" s="118"/>
      <c r="AY755" s="117"/>
      <c r="AZ755" s="118"/>
      <c r="BI755" s="117"/>
      <c r="BJ755" s="118"/>
      <c r="BK755" s="118"/>
      <c r="BL755" s="118"/>
      <c r="BM755" s="118"/>
      <c r="BN755" s="118"/>
      <c r="BO755" s="118"/>
      <c r="BP755" s="119"/>
      <c r="BX755" s="117"/>
    </row>
    <row r="756" spans="1:157" s="89" customFormat="1" x14ac:dyDescent="0.15">
      <c r="A756" s="15">
        <v>0.25600694444444444</v>
      </c>
      <c r="B756" s="30"/>
      <c r="C756" s="24" t="s">
        <v>40</v>
      </c>
      <c r="D756" s="13" t="s">
        <v>11</v>
      </c>
      <c r="E756" s="16">
        <v>162</v>
      </c>
      <c r="F756" s="89">
        <v>1</v>
      </c>
      <c r="G756" s="16">
        <v>1</v>
      </c>
      <c r="J756" s="89">
        <v>1</v>
      </c>
      <c r="K756" s="16">
        <v>1</v>
      </c>
      <c r="M756" s="16">
        <v>1</v>
      </c>
      <c r="O756" s="32" t="s">
        <v>87</v>
      </c>
      <c r="P756" s="16">
        <v>129</v>
      </c>
      <c r="Q756" s="32"/>
      <c r="R756" s="90"/>
      <c r="S756" s="32"/>
      <c r="T756" s="90"/>
      <c r="U756" s="32"/>
      <c r="V756" s="90"/>
      <c r="W756" s="32" t="s">
        <v>57</v>
      </c>
      <c r="X756" s="90"/>
      <c r="Y756" s="32">
        <v>1</v>
      </c>
      <c r="Z756" s="90"/>
      <c r="AA756" s="57">
        <v>-1.0700000524520874</v>
      </c>
      <c r="AB756" s="58">
        <v>-12.039999961853027</v>
      </c>
      <c r="AC756" s="57">
        <v>3.6600000858306885</v>
      </c>
      <c r="AD756" s="58">
        <v>12.680000305175781</v>
      </c>
      <c r="AE756" s="20"/>
      <c r="AF756" s="114">
        <v>1</v>
      </c>
      <c r="AG756" s="117"/>
      <c r="AH756" s="124"/>
      <c r="AI756" s="124"/>
      <c r="AJ756" s="124"/>
      <c r="AK756" s="113"/>
      <c r="AL756" s="118"/>
      <c r="AM756" s="118"/>
      <c r="AN756" s="117"/>
      <c r="AO756" s="118"/>
      <c r="AP756" s="99"/>
      <c r="AQ756" s="99"/>
      <c r="AR756" s="99"/>
      <c r="AS756" s="99"/>
      <c r="AT756" s="118"/>
      <c r="AU756" s="118"/>
      <c r="AV756" s="118"/>
      <c r="AW756" s="118"/>
      <c r="AX756" s="118"/>
      <c r="AY756" s="117"/>
      <c r="AZ756" s="118"/>
      <c r="BA756" s="99"/>
      <c r="BB756" s="99"/>
      <c r="BC756" s="99"/>
      <c r="BD756" s="99"/>
      <c r="BE756" s="84"/>
      <c r="BF756" s="84"/>
      <c r="BI756" s="117"/>
      <c r="BJ756" s="118"/>
      <c r="BK756" s="118"/>
      <c r="BL756" s="118"/>
      <c r="BM756" s="118"/>
      <c r="BN756" s="118"/>
      <c r="BO756" s="118"/>
      <c r="BP756" s="122"/>
      <c r="BX756" s="120"/>
      <c r="CE756" s="95"/>
      <c r="CF756" s="95"/>
      <c r="CG756" s="95"/>
      <c r="CH756" s="95"/>
      <c r="CI756" s="95"/>
      <c r="CJ756" s="95"/>
      <c r="CK756" s="95"/>
      <c r="CL756" s="95"/>
      <c r="CM756" s="95"/>
      <c r="CN756" s="95"/>
      <c r="CO756" s="95"/>
      <c r="CP756" s="95"/>
      <c r="CQ756" s="95"/>
      <c r="EX756" s="88"/>
      <c r="EY756" s="88"/>
      <c r="FA756" s="88"/>
    </row>
    <row r="757" spans="1:157" x14ac:dyDescent="0.15">
      <c r="E757" s="1" t="s">
        <v>152</v>
      </c>
      <c r="O757" s="31"/>
      <c r="Q757" s="31">
        <v>0.10000000149011612</v>
      </c>
      <c r="R757" s="40">
        <v>5.9499998092651367</v>
      </c>
      <c r="S757" s="31"/>
      <c r="T757" s="40"/>
      <c r="U757" s="31"/>
      <c r="V757" s="40"/>
      <c r="W757" s="31"/>
      <c r="X757" s="40"/>
      <c r="Y757" s="31"/>
      <c r="Z757" s="40"/>
      <c r="AG757" s="117"/>
      <c r="AH757" s="118"/>
      <c r="AI757" s="118"/>
      <c r="AJ757" s="118"/>
      <c r="AK757" s="113"/>
      <c r="AL757" s="118"/>
      <c r="AN757" s="117"/>
      <c r="AO757" s="118"/>
      <c r="AT757" s="118"/>
      <c r="AU757" s="118"/>
      <c r="AV757" s="118"/>
      <c r="AW757" s="118"/>
      <c r="AY757" s="117"/>
      <c r="AZ757" s="118"/>
      <c r="BI757" s="117"/>
      <c r="BJ757" s="118"/>
      <c r="BK757" s="118"/>
      <c r="BL757" s="118"/>
      <c r="BM757" s="118"/>
      <c r="BN757" s="118"/>
      <c r="BO757" s="118"/>
    </row>
    <row r="758" spans="1:157" s="89" customFormat="1" x14ac:dyDescent="0.15">
      <c r="B758" s="30"/>
      <c r="C758" s="16"/>
      <c r="D758" s="13" t="s">
        <v>17</v>
      </c>
      <c r="E758" s="16">
        <v>163</v>
      </c>
      <c r="F758" s="89">
        <v>1</v>
      </c>
      <c r="G758" s="16">
        <v>1</v>
      </c>
      <c r="J758" s="89">
        <v>1</v>
      </c>
      <c r="K758" s="16">
        <v>1</v>
      </c>
      <c r="M758" s="16">
        <v>1</v>
      </c>
      <c r="O758" s="32" t="s">
        <v>87</v>
      </c>
      <c r="P758" s="16">
        <v>123</v>
      </c>
      <c r="Q758" s="32"/>
      <c r="R758" s="90"/>
      <c r="S758" s="32"/>
      <c r="T758" s="90"/>
      <c r="U758" s="32"/>
      <c r="V758" s="90"/>
      <c r="W758" s="32" t="s">
        <v>57</v>
      </c>
      <c r="X758" s="90"/>
      <c r="Y758" s="32">
        <v>1</v>
      </c>
      <c r="Z758" s="90"/>
      <c r="AA758" s="57">
        <v>0.93000000715255737</v>
      </c>
      <c r="AB758" s="58">
        <v>-12.039999961853027</v>
      </c>
      <c r="AC758" s="57">
        <v>-3.559999942779541</v>
      </c>
      <c r="AD758" s="58">
        <v>12.189999580383301</v>
      </c>
      <c r="AE758" s="20"/>
      <c r="AF758" s="114">
        <v>1</v>
      </c>
      <c r="AG758" s="117"/>
      <c r="AH758" s="124"/>
      <c r="AI758" s="124"/>
      <c r="AJ758" s="124"/>
      <c r="AK758" s="113"/>
      <c r="AL758" s="118"/>
      <c r="AM758" s="118"/>
      <c r="AN758" s="117"/>
      <c r="AO758" s="118"/>
      <c r="AP758" s="99"/>
      <c r="AQ758" s="99"/>
      <c r="AR758" s="99"/>
      <c r="AS758" s="99"/>
      <c r="AT758" s="118"/>
      <c r="AU758" s="118"/>
      <c r="AV758" s="118"/>
      <c r="AW758" s="118"/>
      <c r="AX758" s="118"/>
      <c r="AY758" s="117"/>
      <c r="AZ758" s="118"/>
      <c r="BA758" s="99"/>
      <c r="BB758" s="99"/>
      <c r="BC758" s="99"/>
      <c r="BD758" s="99"/>
      <c r="BE758" s="84"/>
      <c r="BF758" s="84"/>
      <c r="BI758" s="117"/>
      <c r="BJ758" s="118"/>
      <c r="BK758" s="118"/>
      <c r="BL758" s="118"/>
      <c r="BM758" s="118"/>
      <c r="BN758" s="118"/>
      <c r="BO758" s="118"/>
      <c r="BP758" s="122"/>
      <c r="BX758" s="120"/>
      <c r="CE758" s="95"/>
      <c r="CF758" s="95"/>
      <c r="CG758" s="95"/>
      <c r="CH758" s="95"/>
      <c r="CI758" s="95"/>
      <c r="CJ758" s="95"/>
      <c r="CK758" s="95"/>
      <c r="CL758" s="95"/>
      <c r="CM758" s="95"/>
      <c r="CN758" s="95"/>
      <c r="CO758" s="95"/>
      <c r="CP758" s="95"/>
      <c r="CQ758" s="95"/>
      <c r="EX758" s="88"/>
      <c r="EY758" s="88"/>
      <c r="FA758" s="88"/>
    </row>
    <row r="759" spans="1:157" x14ac:dyDescent="0.15">
      <c r="E759" s="1" t="s">
        <v>152</v>
      </c>
      <c r="O759" s="31"/>
      <c r="Q759" s="31">
        <v>-0.10000000149011612</v>
      </c>
      <c r="R759" s="40">
        <v>6</v>
      </c>
      <c r="S759" s="31"/>
      <c r="T759" s="40"/>
      <c r="U759" s="31"/>
      <c r="V759" s="40"/>
      <c r="W759" s="31"/>
      <c r="X759" s="40"/>
      <c r="Y759" s="31"/>
      <c r="Z759" s="40"/>
      <c r="AG759" s="117"/>
      <c r="AH759" s="118"/>
      <c r="AI759" s="118"/>
      <c r="AJ759" s="118"/>
      <c r="AK759" s="113"/>
      <c r="AL759" s="118"/>
      <c r="AN759" s="117"/>
      <c r="AO759" s="118"/>
      <c r="AT759" s="118"/>
      <c r="AU759" s="118"/>
      <c r="AV759" s="118"/>
      <c r="AW759" s="118"/>
      <c r="AY759" s="117"/>
      <c r="AZ759" s="118"/>
      <c r="BI759" s="117"/>
      <c r="BJ759" s="118"/>
      <c r="BK759" s="118"/>
      <c r="BL759" s="118"/>
      <c r="BM759" s="118"/>
      <c r="BN759" s="118"/>
      <c r="BO759" s="118"/>
    </row>
    <row r="760" spans="1:157" s="89" customFormat="1" x14ac:dyDescent="0.15">
      <c r="B760" s="30"/>
      <c r="C760" s="16"/>
      <c r="D760" s="13" t="s">
        <v>18</v>
      </c>
      <c r="E760" s="16">
        <v>164</v>
      </c>
      <c r="F760" s="89">
        <v>1</v>
      </c>
      <c r="G760" s="16">
        <v>1</v>
      </c>
      <c r="J760" s="89">
        <v>1</v>
      </c>
      <c r="K760" s="16">
        <v>1</v>
      </c>
      <c r="M760" s="16">
        <v>1</v>
      </c>
      <c r="O760" s="32" t="s">
        <v>85</v>
      </c>
      <c r="P760" s="16">
        <v>117</v>
      </c>
      <c r="Q760" s="32"/>
      <c r="R760" s="90"/>
      <c r="S760" s="32"/>
      <c r="T760" s="90"/>
      <c r="U760" s="32"/>
      <c r="V760" s="90"/>
      <c r="W760" s="32" t="s">
        <v>57</v>
      </c>
      <c r="X760" s="90"/>
      <c r="Y760" s="32">
        <v>1</v>
      </c>
      <c r="Z760" s="90"/>
      <c r="AA760" s="57">
        <v>-0.98000001907348633</v>
      </c>
      <c r="AB760" s="58">
        <v>-12.140000343322754</v>
      </c>
      <c r="AC760" s="57">
        <v>3.5099999904632568</v>
      </c>
      <c r="AD760" s="58">
        <v>12.479999542236328</v>
      </c>
      <c r="AE760" s="16"/>
      <c r="AF760" s="112">
        <v>1</v>
      </c>
      <c r="AG760" s="117"/>
      <c r="AH760" s="124"/>
      <c r="AI760" s="124"/>
      <c r="AJ760" s="124"/>
      <c r="AK760" s="113"/>
      <c r="AL760" s="118"/>
      <c r="AM760" s="99"/>
      <c r="AN760" s="117"/>
      <c r="AO760" s="118"/>
      <c r="AP760" s="99"/>
      <c r="AQ760" s="99"/>
      <c r="AR760" s="99"/>
      <c r="AS760" s="99"/>
      <c r="AT760" s="118"/>
      <c r="AU760" s="118"/>
      <c r="AV760" s="118"/>
      <c r="AW760" s="118"/>
      <c r="AX760" s="99"/>
      <c r="AY760" s="117"/>
      <c r="AZ760" s="118"/>
      <c r="BA760" s="99"/>
      <c r="BB760" s="99"/>
      <c r="BC760" s="99"/>
      <c r="BD760" s="99"/>
      <c r="BE760" s="84"/>
      <c r="BF760" s="84"/>
      <c r="BI760" s="117"/>
      <c r="BJ760" s="118"/>
      <c r="BK760" s="118"/>
      <c r="BL760" s="118"/>
      <c r="BM760" s="118"/>
      <c r="BN760" s="118"/>
      <c r="BO760" s="118"/>
      <c r="BP760" s="121"/>
      <c r="BX760" s="94"/>
      <c r="CE760" s="95"/>
      <c r="CF760" s="95"/>
      <c r="CG760" s="95"/>
      <c r="CH760" s="95"/>
      <c r="CI760" s="95"/>
      <c r="CJ760" s="95"/>
      <c r="CK760" s="95"/>
      <c r="CL760" s="95"/>
      <c r="CM760" s="95"/>
      <c r="CN760" s="95"/>
      <c r="CO760" s="95"/>
      <c r="CP760" s="95"/>
      <c r="CQ760" s="95"/>
      <c r="EX760" s="88"/>
      <c r="EY760" s="88"/>
      <c r="FA760" s="88"/>
    </row>
    <row r="761" spans="1:157" x14ac:dyDescent="0.15">
      <c r="E761" s="1" t="s">
        <v>152</v>
      </c>
      <c r="O761" s="31"/>
      <c r="Q761" s="31">
        <v>4.0999999046325684</v>
      </c>
      <c r="R761" s="40">
        <v>5.75</v>
      </c>
      <c r="S761" s="31"/>
      <c r="T761" s="40"/>
      <c r="U761" s="31"/>
      <c r="V761" s="40"/>
      <c r="W761" s="31"/>
      <c r="X761" s="40"/>
      <c r="Y761" s="31"/>
      <c r="Z761" s="40"/>
      <c r="AE761" s="19"/>
      <c r="AF761" s="114"/>
      <c r="AG761" s="117"/>
      <c r="AH761" s="118"/>
      <c r="AI761" s="118"/>
      <c r="AJ761" s="118"/>
      <c r="AK761" s="113"/>
      <c r="AL761" s="118"/>
      <c r="AM761" s="118"/>
      <c r="AN761" s="117"/>
      <c r="AO761" s="118"/>
      <c r="AT761" s="118"/>
      <c r="AU761" s="118"/>
      <c r="AV761" s="118"/>
      <c r="AW761" s="118"/>
      <c r="AX761" s="118"/>
      <c r="AY761" s="117"/>
      <c r="AZ761" s="118"/>
      <c r="BI761" s="117"/>
      <c r="BJ761" s="118"/>
      <c r="BK761" s="118"/>
      <c r="BL761" s="118"/>
      <c r="BM761" s="118"/>
      <c r="BN761" s="118"/>
      <c r="BO761" s="118"/>
      <c r="BP761" s="119"/>
      <c r="BX761" s="117"/>
    </row>
    <row r="762" spans="1:157" s="89" customFormat="1" x14ac:dyDescent="0.15">
      <c r="B762" s="30"/>
      <c r="C762" s="16"/>
      <c r="D762" s="13" t="s">
        <v>25</v>
      </c>
      <c r="E762" s="16">
        <v>165</v>
      </c>
      <c r="F762" s="89">
        <v>1</v>
      </c>
      <c r="G762" s="16">
        <v>1</v>
      </c>
      <c r="K762" s="16">
        <v>1</v>
      </c>
      <c r="M762" s="16"/>
      <c r="N762" s="89">
        <v>1</v>
      </c>
      <c r="O762" s="32" t="s">
        <v>85</v>
      </c>
      <c r="P762" s="16">
        <v>90</v>
      </c>
      <c r="Q762" s="32"/>
      <c r="R762" s="90"/>
      <c r="S762" s="32"/>
      <c r="T762" s="90"/>
      <c r="U762" s="32"/>
      <c r="V762" s="90"/>
      <c r="W762" s="32"/>
      <c r="X762" s="90"/>
      <c r="Y762" s="32"/>
      <c r="Z762" s="90"/>
      <c r="AA762" s="57">
        <v>0.87999999523162842</v>
      </c>
      <c r="AB762" s="58">
        <v>-12.090000152587891</v>
      </c>
      <c r="AC762" s="57">
        <v>-3.6099998950958252</v>
      </c>
      <c r="AD762" s="58">
        <v>11.75</v>
      </c>
      <c r="AE762" s="20"/>
      <c r="AF762" s="138">
        <v>1</v>
      </c>
      <c r="AG762" s="117"/>
      <c r="AH762" s="118"/>
      <c r="AI762" s="118"/>
      <c r="AJ762" s="118"/>
      <c r="AK762" s="113"/>
      <c r="AL762" s="118"/>
      <c r="AM762" s="118"/>
      <c r="AN762" s="117"/>
      <c r="AO762" s="118"/>
      <c r="AP762" s="99"/>
      <c r="AQ762" s="99"/>
      <c r="AR762" s="99"/>
      <c r="AS762" s="99"/>
      <c r="AT762" s="118"/>
      <c r="AU762" s="118"/>
      <c r="AV762" s="118"/>
      <c r="AW762" s="118"/>
      <c r="AX762" s="118"/>
      <c r="AY762" s="117"/>
      <c r="AZ762" s="118"/>
      <c r="BA762" s="99"/>
      <c r="BB762" s="99"/>
      <c r="BC762" s="99"/>
      <c r="BD762" s="99"/>
      <c r="BE762" s="84"/>
      <c r="BF762" s="84"/>
      <c r="BI762" s="117"/>
      <c r="BJ762" s="118"/>
      <c r="BK762" s="118"/>
      <c r="BL762" s="118"/>
      <c r="BM762" s="118"/>
      <c r="BN762" s="118"/>
      <c r="BO762" s="118"/>
      <c r="BP762" s="122"/>
      <c r="BX762" s="120"/>
      <c r="CE762" s="95"/>
      <c r="CF762" s="95"/>
      <c r="CG762" s="95"/>
      <c r="CH762" s="95"/>
      <c r="CI762" s="95"/>
      <c r="CJ762" s="95"/>
      <c r="CK762" s="95"/>
      <c r="CL762" s="95"/>
      <c r="CM762" s="95"/>
      <c r="CN762" s="95"/>
      <c r="CO762" s="95"/>
      <c r="CP762" s="95"/>
      <c r="CQ762" s="95"/>
      <c r="EX762" s="88"/>
      <c r="EY762" s="88"/>
      <c r="FA762" s="88"/>
    </row>
    <row r="763" spans="1:157" x14ac:dyDescent="0.15">
      <c r="E763" s="1" t="s">
        <v>152</v>
      </c>
      <c r="F763" s="88">
        <v>2</v>
      </c>
      <c r="H763" s="88">
        <v>1</v>
      </c>
      <c r="O763" s="31"/>
      <c r="Q763" s="31">
        <v>-3.0699999332427979</v>
      </c>
      <c r="R763" s="40">
        <v>4.9200000762939453</v>
      </c>
      <c r="S763" s="31"/>
      <c r="T763" s="40"/>
      <c r="U763" s="31"/>
      <c r="V763" s="40"/>
      <c r="W763" s="31"/>
      <c r="X763" s="40"/>
      <c r="Y763" s="31"/>
      <c r="Z763" s="40"/>
      <c r="AA763" s="59">
        <v>-4.7800002098083496</v>
      </c>
      <c r="AB763" s="60">
        <v>10.869999885559082</v>
      </c>
      <c r="AC763" s="59">
        <v>0.82999998331069946</v>
      </c>
      <c r="AD763" s="60">
        <v>-11.460000038146973</v>
      </c>
      <c r="AE763" s="19" t="s">
        <v>78</v>
      </c>
      <c r="AF763" s="114"/>
      <c r="AG763" s="117"/>
      <c r="AH763" s="118"/>
      <c r="AI763" s="118"/>
      <c r="AJ763" s="118"/>
      <c r="AK763" s="113"/>
      <c r="AL763" s="118"/>
      <c r="AM763" s="118"/>
      <c r="AN763" s="117"/>
      <c r="AO763" s="118"/>
      <c r="AT763" s="118"/>
      <c r="AU763" s="118"/>
      <c r="AV763" s="118"/>
      <c r="AW763" s="118"/>
      <c r="AX763" s="118"/>
      <c r="AY763" s="117"/>
      <c r="AZ763" s="118"/>
      <c r="BI763" s="117"/>
      <c r="BJ763" s="118"/>
      <c r="BK763" s="118"/>
      <c r="BL763" s="118"/>
      <c r="BM763" s="118"/>
      <c r="BN763" s="118"/>
      <c r="BO763" s="118"/>
      <c r="BP763" s="119"/>
      <c r="BX763" s="117"/>
    </row>
    <row r="764" spans="1:157" x14ac:dyDescent="0.15">
      <c r="E764" s="1" t="s">
        <v>152</v>
      </c>
      <c r="F764" s="86">
        <v>3</v>
      </c>
      <c r="I764" s="88">
        <v>1</v>
      </c>
      <c r="J764" s="88">
        <v>1</v>
      </c>
      <c r="O764" s="31"/>
      <c r="Q764" s="31">
        <v>1.8500000238418579</v>
      </c>
      <c r="R764" s="40">
        <v>-5.8499999046325684</v>
      </c>
      <c r="S764" s="31"/>
      <c r="T764" s="40"/>
      <c r="U764" s="31"/>
      <c r="V764" s="40"/>
      <c r="W764" s="31" t="s">
        <v>85</v>
      </c>
      <c r="X764" s="40"/>
      <c r="Y764" s="31">
        <v>1</v>
      </c>
      <c r="Z764" s="40"/>
      <c r="AA764" s="59">
        <v>3.6099998950958252</v>
      </c>
      <c r="AB764" s="60">
        <v>-11.75</v>
      </c>
      <c r="AC764" s="59">
        <v>-3.559999942779541</v>
      </c>
      <c r="AD764" s="60">
        <v>11.409999847412109</v>
      </c>
      <c r="AE764" s="19" t="s">
        <v>84</v>
      </c>
      <c r="AF764" s="114"/>
      <c r="AG764" s="117"/>
      <c r="AH764" s="118"/>
      <c r="AI764" s="118"/>
      <c r="AJ764" s="118"/>
      <c r="AK764" s="113"/>
      <c r="AL764" s="118"/>
      <c r="AM764" s="118"/>
      <c r="AN764" s="117"/>
      <c r="AO764" s="118"/>
      <c r="AT764" s="118"/>
      <c r="AU764" s="118"/>
      <c r="AV764" s="118"/>
      <c r="AW764" s="118"/>
      <c r="AX764" s="118"/>
      <c r="AY764" s="117"/>
      <c r="AZ764" s="118"/>
      <c r="BI764" s="117"/>
      <c r="BJ764" s="118"/>
      <c r="BK764" s="118"/>
      <c r="BO764" s="118"/>
      <c r="BP764" s="119"/>
      <c r="BX764" s="117"/>
    </row>
    <row r="765" spans="1:157" s="85" customFormat="1" ht="14.25" thickBot="1" x14ac:dyDescent="0.2">
      <c r="B765" s="27"/>
      <c r="C765" s="23"/>
      <c r="D765" s="9"/>
      <c r="E765" s="3" t="s">
        <v>152</v>
      </c>
      <c r="G765" s="3"/>
      <c r="K765" s="3"/>
      <c r="M765" s="3"/>
      <c r="O765" s="37"/>
      <c r="P765" s="3"/>
      <c r="Q765" s="37"/>
      <c r="R765" s="50"/>
      <c r="S765" s="37">
        <v>2.9700000286102295</v>
      </c>
      <c r="T765" s="50">
        <v>7.2600002288818359</v>
      </c>
      <c r="U765" s="37"/>
      <c r="V765" s="50"/>
      <c r="W765" s="37"/>
      <c r="X765" s="50"/>
      <c r="Y765" s="37"/>
      <c r="Z765" s="50"/>
      <c r="AA765" s="61"/>
      <c r="AB765" s="62"/>
      <c r="AC765" s="61"/>
      <c r="AD765" s="62"/>
      <c r="AE765" s="3"/>
      <c r="AF765" s="112"/>
      <c r="AG765" s="117"/>
      <c r="AH765" s="118"/>
      <c r="AI765" s="118"/>
      <c r="AJ765" s="118"/>
      <c r="AK765" s="113"/>
      <c r="AL765" s="118"/>
      <c r="AM765" s="99"/>
      <c r="AN765" s="117"/>
      <c r="AO765" s="118"/>
      <c r="AP765" s="99"/>
      <c r="AQ765" s="99"/>
      <c r="AR765" s="99"/>
      <c r="AS765" s="99"/>
      <c r="AT765" s="118"/>
      <c r="AU765" s="118"/>
      <c r="AV765" s="118"/>
      <c r="AW765" s="118"/>
      <c r="AX765" s="99"/>
      <c r="AY765" s="117"/>
      <c r="AZ765" s="118"/>
      <c r="BA765" s="99"/>
      <c r="BB765" s="99"/>
      <c r="BC765" s="99"/>
      <c r="BD765" s="99"/>
      <c r="BE765" s="84"/>
      <c r="BF765" s="84"/>
      <c r="BI765" s="117"/>
      <c r="BJ765" s="118"/>
      <c r="BK765" s="118"/>
      <c r="BL765" s="118"/>
      <c r="BM765" s="118"/>
      <c r="BN765" s="118"/>
      <c r="BO765" s="118"/>
      <c r="BP765" s="126"/>
      <c r="BX765" s="98"/>
      <c r="CE765" s="102"/>
      <c r="CF765" s="102"/>
      <c r="CG765" s="102"/>
      <c r="CH765" s="102"/>
      <c r="CI765" s="102"/>
      <c r="CJ765" s="102"/>
      <c r="CK765" s="102"/>
      <c r="CL765" s="102"/>
      <c r="CM765" s="102"/>
      <c r="CN765" s="102"/>
      <c r="CO765" s="102"/>
      <c r="CP765" s="102"/>
      <c r="CQ765" s="102"/>
      <c r="EX765" s="88"/>
      <c r="EY765" s="88"/>
      <c r="FA765" s="88"/>
    </row>
  </sheetData>
  <mergeCells count="2">
    <mergeCell ref="G1:J1"/>
    <mergeCell ref="K2:L2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765"/>
  <sheetViews>
    <sheetView tabSelected="1" zoomScale="60" zoomScaleNormal="60" workbookViewId="0">
      <pane xSplit="32" ySplit="4" topLeftCell="AG5" activePane="bottomRight" state="frozen"/>
      <selection pane="topRight" activeCell="AG1" sqref="AG1"/>
      <selection pane="bottomLeft" activeCell="A5" sqref="A5"/>
      <selection pane="bottomRight" activeCell="V24" sqref="V24"/>
    </sheetView>
  </sheetViews>
  <sheetFormatPr defaultColWidth="9" defaultRowHeight="13.5" x14ac:dyDescent="0.15"/>
  <cols>
    <col min="1" max="1" width="5.25" style="81" customWidth="1"/>
    <col min="2" max="2" width="5.25" style="25" customWidth="1"/>
    <col min="3" max="3" width="5.25" style="1" customWidth="1"/>
    <col min="4" max="4" width="5.25" style="81" customWidth="1"/>
    <col min="5" max="5" width="5.125" style="1" customWidth="1"/>
    <col min="6" max="6" width="5.125" style="81" customWidth="1"/>
    <col min="7" max="7" width="4.375" style="1" customWidth="1"/>
    <col min="8" max="10" width="4.375" style="81" customWidth="1"/>
    <col min="11" max="11" width="4.125" style="1" customWidth="1"/>
    <col min="12" max="12" width="4.125" style="81" customWidth="1"/>
    <col min="13" max="13" width="4.75" style="1" customWidth="1"/>
    <col min="14" max="14" width="4.75" style="81" customWidth="1"/>
    <col min="15" max="15" width="5" style="7" customWidth="1"/>
    <col min="16" max="16" width="6.375" style="1" customWidth="1"/>
    <col min="17" max="17" width="6.25" style="7" customWidth="1"/>
    <col min="18" max="18" width="6.25" style="6" customWidth="1"/>
    <col min="19" max="19" width="6.5" style="7" customWidth="1"/>
    <col min="20" max="20" width="6.5" style="6" customWidth="1"/>
    <col min="21" max="21" width="3.5" style="7" customWidth="1"/>
    <col min="22" max="22" width="3.5" style="6" customWidth="1"/>
    <col min="23" max="23" width="3.5" style="7" customWidth="1"/>
    <col min="24" max="24" width="3.5" style="6" customWidth="1"/>
    <col min="25" max="25" width="3.5" style="7" customWidth="1"/>
    <col min="26" max="26" width="3.5" style="6" customWidth="1"/>
    <col min="27" max="27" width="7" style="55" customWidth="1"/>
    <col min="28" max="28" width="7" style="56" customWidth="1"/>
    <col min="29" max="29" width="7" style="55" customWidth="1"/>
    <col min="30" max="30" width="7" style="56" customWidth="1"/>
    <col min="31" max="31" width="6" style="1" customWidth="1"/>
    <col min="32" max="32" width="6" style="112" customWidth="1"/>
    <col min="33" max="33" width="7.375" style="92" customWidth="1"/>
    <col min="34" max="36" width="7.375" style="99" customWidth="1"/>
    <col min="37" max="37" width="7.375" style="110" customWidth="1"/>
    <col min="38" max="39" width="7.375" style="99" customWidth="1"/>
    <col min="40" max="40" width="6" style="92" customWidth="1"/>
    <col min="41" max="41" width="6" style="99" customWidth="1"/>
    <col min="42" max="49" width="9" style="99"/>
    <col min="50" max="50" width="7.375" style="99" customWidth="1"/>
    <col min="51" max="51" width="10.125" style="92" customWidth="1"/>
    <col min="52" max="56" width="10.125" style="99" customWidth="1"/>
    <col min="59" max="60" width="9" style="84"/>
    <col min="61" max="61" width="6" style="92" customWidth="1"/>
    <col min="62" max="67" width="6" style="99" customWidth="1"/>
    <col min="68" max="68" width="6.25" style="115" customWidth="1"/>
    <col min="76" max="76" width="6" style="92" customWidth="1"/>
    <col min="83" max="95" width="9" style="99"/>
    <col min="96" max="156" width="9" style="81"/>
    <col min="157" max="157" width="12.375" style="81" customWidth="1"/>
    <col min="158" max="16384" width="9" style="81"/>
  </cols>
  <sheetData>
    <row r="1" spans="1:160" x14ac:dyDescent="0.15">
      <c r="A1" s="5" t="s">
        <v>41</v>
      </c>
      <c r="B1" s="46" t="s">
        <v>42</v>
      </c>
      <c r="E1" s="18" t="s">
        <v>43</v>
      </c>
      <c r="G1" s="158" t="s">
        <v>44</v>
      </c>
      <c r="H1" s="159"/>
      <c r="I1" s="159"/>
      <c r="J1" s="160"/>
      <c r="M1" s="18" t="s">
        <v>0</v>
      </c>
      <c r="Q1" s="7" t="s">
        <v>1</v>
      </c>
    </row>
    <row r="2" spans="1:160" x14ac:dyDescent="0.15">
      <c r="A2" s="81" t="s">
        <v>45</v>
      </c>
      <c r="B2" s="26" t="s">
        <v>46</v>
      </c>
      <c r="C2" s="22" t="s">
        <v>47</v>
      </c>
      <c r="D2" s="12" t="s">
        <v>48</v>
      </c>
      <c r="E2" s="1" t="s">
        <v>10</v>
      </c>
      <c r="F2" s="81" t="s">
        <v>4</v>
      </c>
      <c r="G2" s="1" t="s">
        <v>0</v>
      </c>
      <c r="H2" s="81" t="s">
        <v>49</v>
      </c>
      <c r="I2" s="81" t="s">
        <v>10</v>
      </c>
      <c r="J2" s="81" t="s">
        <v>50</v>
      </c>
      <c r="K2" s="161" t="s">
        <v>148</v>
      </c>
      <c r="L2" s="162"/>
      <c r="M2" s="1" t="s">
        <v>44</v>
      </c>
      <c r="Q2" s="7" t="s">
        <v>51</v>
      </c>
      <c r="AA2" s="55" t="s">
        <v>52</v>
      </c>
      <c r="AC2" s="55" t="s">
        <v>53</v>
      </c>
      <c r="AE2" s="18" t="s">
        <v>2</v>
      </c>
      <c r="AG2" s="91" t="s">
        <v>179</v>
      </c>
      <c r="AH2" s="93"/>
      <c r="AI2" s="93"/>
      <c r="AJ2" s="93"/>
      <c r="AK2" s="111"/>
      <c r="AL2" s="93"/>
      <c r="AM2" s="100"/>
      <c r="AN2" s="133" t="s">
        <v>175</v>
      </c>
      <c r="AO2" s="134"/>
      <c r="AP2" s="134"/>
      <c r="AQ2" s="134"/>
      <c r="AR2" s="134"/>
      <c r="AS2" s="134"/>
      <c r="AT2" s="134"/>
      <c r="AU2" s="134"/>
      <c r="AV2" s="134"/>
      <c r="AW2" s="134"/>
      <c r="AX2" s="100"/>
      <c r="AY2" s="108" t="s">
        <v>178</v>
      </c>
      <c r="AZ2" s="107"/>
      <c r="BA2" s="107"/>
      <c r="BB2" s="107"/>
      <c r="BC2" s="107"/>
      <c r="BD2" s="107"/>
      <c r="BE2" s="135"/>
      <c r="BF2" s="86"/>
      <c r="BG2" s="86"/>
      <c r="BH2" s="86"/>
      <c r="BI2" s="100"/>
      <c r="BJ2" s="100"/>
      <c r="BK2" s="100"/>
      <c r="BL2" s="100"/>
      <c r="BM2" s="100"/>
      <c r="BN2" s="100"/>
      <c r="BO2" s="100"/>
      <c r="BP2" s="100"/>
      <c r="BS2" s="86"/>
      <c r="BT2" s="86"/>
      <c r="BU2" s="86"/>
      <c r="BV2" s="86"/>
      <c r="BW2" s="86"/>
      <c r="BX2" s="100"/>
      <c r="BY2" s="86"/>
    </row>
    <row r="3" spans="1:160" x14ac:dyDescent="0.15">
      <c r="K3" s="83" t="s">
        <v>54</v>
      </c>
      <c r="L3" s="4" t="s">
        <v>55</v>
      </c>
      <c r="M3" s="1" t="s">
        <v>5</v>
      </c>
      <c r="N3" s="81" t="s">
        <v>6</v>
      </c>
      <c r="O3" s="7" t="s">
        <v>74</v>
      </c>
      <c r="Q3" s="78" t="s">
        <v>87</v>
      </c>
      <c r="R3" s="53" t="s">
        <v>9</v>
      </c>
      <c r="S3" s="78" t="s">
        <v>142</v>
      </c>
      <c r="T3" s="53"/>
      <c r="U3" s="53" t="s">
        <v>143</v>
      </c>
      <c r="V3" s="54"/>
      <c r="W3" s="78" t="s">
        <v>3</v>
      </c>
      <c r="X3" s="53"/>
      <c r="Y3" s="78" t="s">
        <v>158</v>
      </c>
      <c r="Z3" s="53"/>
      <c r="AA3" s="55" t="s">
        <v>8</v>
      </c>
      <c r="AB3" s="56" t="s">
        <v>7</v>
      </c>
      <c r="AC3" s="55" t="s">
        <v>8</v>
      </c>
      <c r="AD3" s="56" t="s">
        <v>9</v>
      </c>
      <c r="AG3" s="106" t="s">
        <v>165</v>
      </c>
      <c r="AH3" s="105" t="s">
        <v>166</v>
      </c>
      <c r="AI3" s="105"/>
      <c r="AJ3" s="105"/>
      <c r="AK3" s="132" t="s">
        <v>173</v>
      </c>
      <c r="AL3" s="105" t="s">
        <v>174</v>
      </c>
      <c r="AM3" s="105"/>
      <c r="AN3" s="92" t="s">
        <v>176</v>
      </c>
      <c r="AO3" s="99" t="s">
        <v>177</v>
      </c>
      <c r="AP3" s="104" t="s">
        <v>161</v>
      </c>
      <c r="AQ3" s="104" t="s">
        <v>162</v>
      </c>
      <c r="AR3" s="104" t="s">
        <v>163</v>
      </c>
      <c r="AS3" s="103" t="s">
        <v>164</v>
      </c>
      <c r="AT3" s="99" t="s">
        <v>182</v>
      </c>
      <c r="AW3" s="99" t="s">
        <v>154</v>
      </c>
      <c r="AX3" s="105"/>
      <c r="AY3" s="101" t="s">
        <v>171</v>
      </c>
      <c r="AZ3" s="100" t="s">
        <v>172</v>
      </c>
      <c r="BA3" s="104" t="s">
        <v>161</v>
      </c>
      <c r="BB3" s="104" t="s">
        <v>162</v>
      </c>
      <c r="BC3" s="104" t="s">
        <v>163</v>
      </c>
      <c r="BD3" s="131" t="s">
        <v>164</v>
      </c>
      <c r="BE3" t="s">
        <v>180</v>
      </c>
      <c r="BF3" t="s">
        <v>181</v>
      </c>
      <c r="BI3" s="101" t="s">
        <v>186</v>
      </c>
      <c r="BL3" s="99" t="s">
        <v>187</v>
      </c>
      <c r="CE3" s="103"/>
    </row>
    <row r="4" spans="1:160" x14ac:dyDescent="0.15">
      <c r="B4" s="26"/>
      <c r="C4" s="22"/>
      <c r="D4" s="12"/>
      <c r="P4" s="42" t="s">
        <v>58</v>
      </c>
      <c r="Q4" s="32"/>
      <c r="R4" s="10"/>
      <c r="S4" s="32" t="s">
        <v>140</v>
      </c>
      <c r="T4" s="10" t="s">
        <v>141</v>
      </c>
      <c r="U4" s="32" t="s">
        <v>140</v>
      </c>
      <c r="V4" s="10" t="s">
        <v>141</v>
      </c>
      <c r="W4" s="32" t="s">
        <v>156</v>
      </c>
      <c r="X4" s="10" t="s">
        <v>157</v>
      </c>
      <c r="Y4" s="32" t="s">
        <v>159</v>
      </c>
      <c r="Z4" s="10" t="s">
        <v>160</v>
      </c>
      <c r="AH4" s="99" t="s">
        <v>167</v>
      </c>
      <c r="AI4" s="99" t="s">
        <v>168</v>
      </c>
      <c r="AJ4" s="100" t="s">
        <v>169</v>
      </c>
      <c r="AT4" s="99" t="s">
        <v>167</v>
      </c>
      <c r="AU4" s="99" t="s">
        <v>168</v>
      </c>
      <c r="AV4" s="100" t="s">
        <v>169</v>
      </c>
      <c r="AW4" s="100"/>
      <c r="BI4" s="92" t="s">
        <v>140</v>
      </c>
      <c r="BJ4" s="99" t="s">
        <v>141</v>
      </c>
      <c r="BK4" s="99" t="s">
        <v>170</v>
      </c>
      <c r="BL4" s="92" t="s">
        <v>140</v>
      </c>
      <c r="BM4" s="99" t="s">
        <v>141</v>
      </c>
      <c r="BN4" s="99" t="s">
        <v>170</v>
      </c>
      <c r="CE4" s="100"/>
    </row>
    <row r="5" spans="1:160" s="82" customFormat="1" x14ac:dyDescent="0.15">
      <c r="A5" s="15">
        <v>0.18361111111111109</v>
      </c>
      <c r="B5" s="28" t="s">
        <v>11</v>
      </c>
      <c r="C5" s="24" t="s">
        <v>11</v>
      </c>
      <c r="D5" s="13" t="s">
        <v>11</v>
      </c>
      <c r="E5" s="16">
        <v>1</v>
      </c>
      <c r="F5" s="82">
        <v>1</v>
      </c>
      <c r="G5" s="16">
        <v>1</v>
      </c>
      <c r="K5" s="16">
        <v>1</v>
      </c>
      <c r="M5" s="16">
        <v>1</v>
      </c>
      <c r="O5" s="32" t="s">
        <v>87</v>
      </c>
      <c r="P5" s="16">
        <v>124</v>
      </c>
      <c r="Q5" s="16"/>
      <c r="S5" s="16"/>
      <c r="W5" s="16"/>
      <c r="Y5" s="16"/>
      <c r="AA5" s="57">
        <v>0.68000000715255737</v>
      </c>
      <c r="AB5" s="58">
        <v>12.090000152587891</v>
      </c>
      <c r="AC5" s="57">
        <v>-3.6099998950958252</v>
      </c>
      <c r="AD5" s="58">
        <v>-12.340000152587891</v>
      </c>
      <c r="AE5" s="20"/>
      <c r="AF5" s="114"/>
      <c r="AG5" s="117">
        <f>IF(G5=1,DEGREES(ACOS((((AC5-AA5)*(Q6-AA5))+((AD5-AB5)*(R6-AB5)))/(SQRT((AC5-AA5)^2+(AD5-AB5)^2)*SQRT((Q6-AA5)^2+(R6-AB5)^2)))),"")</f>
        <v>7.0825441855404438</v>
      </c>
      <c r="AH5" s="118">
        <f>IF(G5=1,ABS(AC5-AA6),"")</f>
        <v>1.7099999189376831</v>
      </c>
      <c r="AI5" s="118">
        <f>IF(G5=1,ABS(AD5-AB6),"")</f>
        <v>3.9999961853027344E-2</v>
      </c>
      <c r="AJ5" s="118">
        <f>IF(G5=1,SQRT(AH5^2+AI5^2),"")</f>
        <v>1.7104676903452829</v>
      </c>
      <c r="AK5" s="113">
        <f>IF(G5=1,P5,"")</f>
        <v>124</v>
      </c>
      <c r="AL5" s="118">
        <f>IF(G5=1,ABS(R6),"")</f>
        <v>5.2199997901916504</v>
      </c>
      <c r="AM5" s="118"/>
      <c r="AN5" s="117"/>
      <c r="AO5" s="118"/>
      <c r="AP5" s="99"/>
      <c r="AQ5" s="99"/>
      <c r="AR5" s="99"/>
      <c r="AS5" s="99"/>
      <c r="AT5" s="99"/>
      <c r="AU5" s="99"/>
      <c r="AV5" s="99"/>
      <c r="AW5" s="99"/>
      <c r="AX5" s="118"/>
      <c r="AY5" s="117" t="str">
        <f>IF(OR(H5=1,I5=1),DEGREES(ACOS(((AA3-AA4)*(AA5-AA4)+(AB3-AB4)*(AB5-AB4))/(SQRT((AA3-AA4)^2+(AB3-AB4)^2)*SQRT((AA5-AA4)^2+(AB5-AB4)^2)))),"")</f>
        <v/>
      </c>
      <c r="AZ5" s="118" t="str">
        <f>IF(OR(H5=1,I5=1),DEGREES(ACOS((((AA5-AA4)*(AC4-AA4)+(AB5-AB4)*(AD4-AB4))/(SQRT((AA5-AA4)^2+(AB5-AB4)^2)*SQRT((AC4-AA4)^2+(AD4-AB4)^2))))),"")</f>
        <v/>
      </c>
      <c r="BA5" s="99" t="str">
        <f>IF(AND(ISNUMBER(AA3),ISNUMBER(AA4),ISNUMBER(AA5),I5=1),ABS((AA3*AB4+AA4*AB5+AA5*AB3-AB3*AA4-AB4*AA5-AB5*AA3)/2),"")</f>
        <v/>
      </c>
      <c r="BB5" s="99" t="str">
        <f>IF(ISNUMBER(BA5),BA5*(((ABS(AB4-R5))/(ABS(AB3-AB4))))^2,"")</f>
        <v/>
      </c>
      <c r="BC5" s="99" t="str">
        <f>IF(AND(ISNUMBER(AC4),ISNUMBER(AA4),ISNUMBER(AA5),I5=1),ABS((AC4*AB4+AA4*AB5+AA5*AD4-AD4*AA4-AB4*AA5-AB5*AC4)/2),"")</f>
        <v/>
      </c>
      <c r="BD5" s="99" t="str">
        <f>IF(ISNUMBER(BC5),BC5*(((ABS(AB4-R5))/(ABS(AB3-AB4))))^2,"")</f>
        <v/>
      </c>
      <c r="BE5" s="84" t="str">
        <f>IF(AND(I5=1,ISNUMBER(R5)),ABS(R5),"")</f>
        <v/>
      </c>
      <c r="BF5" s="84" t="str">
        <f t="shared" ref="BF5:BF68" si="0">IF(AND(ISNUMBER(BE5),ISNUMBER(BE3),ISNUMBER(BE4)),ABS(BE3-BE5),"")</f>
        <v/>
      </c>
      <c r="BG5" s="88"/>
      <c r="BH5" s="88"/>
      <c r="BI5" s="117" t="str">
        <f>IF(OR($H5=1,$I5=1),ABS(AC4-AA5),"")</f>
        <v/>
      </c>
      <c r="BJ5" s="118" t="str">
        <f>IF(OR($H5=1,$I5=1),ABS(AD4-AB5),"")</f>
        <v/>
      </c>
      <c r="BK5" s="118" t="str">
        <f>IF(AND(ISNUMBER(Q5),ISNUMBER(R5)),SQRT(BI5^2+BJ5^2),"")</f>
        <v/>
      </c>
      <c r="BL5" s="118" t="s">
        <v>152</v>
      </c>
      <c r="BM5" s="118" t="s">
        <v>152</v>
      </c>
      <c r="BN5" s="118" t="s">
        <v>152</v>
      </c>
      <c r="BO5" s="118"/>
      <c r="BP5" s="119"/>
      <c r="BX5" s="120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EY5" s="81" t="str">
        <f t="shared" ref="EY5:EY68" si="1">IF(AND(ISNUMBER(AA4),ISNUMBER(AA5),ISNUMBER(AA6)),DEGREES(ACOS(((AA4-AA5)*(AA6-AA5)+(AB4-AB5)*(AB6-AB5))/(SQRT((AA4-AA5)^2+(AB4-AB5)^2)*SQRT((AA6-AA5)^2+(AB6-AB5)^2)))),"")</f>
        <v/>
      </c>
      <c r="FA5" s="81">
        <f t="shared" ref="FA5:FA68" si="2">IF(OR(ISNUMBER(K5),ISNUMBER(L5),ISNUMBER(G5)),DEGREES(ACOS((((AC5-AA5)*(Q6-AA5))+((AD5-AB5)*(R6-AB5)))/(SQRT((AC5-AA5)^2+(AD5-AB5)^2)*SQRT((Q6-AA5)^2+(R6-AB5)^2)))),"")</f>
        <v>7.0825441855404438</v>
      </c>
    </row>
    <row r="6" spans="1:160" x14ac:dyDescent="0.15">
      <c r="F6" s="81">
        <v>2</v>
      </c>
      <c r="H6" s="81">
        <v>1</v>
      </c>
      <c r="Q6" s="31">
        <v>-0.18999999761581421</v>
      </c>
      <c r="R6" s="40">
        <v>-5.2199997901916504</v>
      </c>
      <c r="S6" s="31"/>
      <c r="T6" s="40"/>
      <c r="U6" s="31"/>
      <c r="V6" s="40"/>
      <c r="W6" s="31"/>
      <c r="X6" s="40"/>
      <c r="Y6" s="31"/>
      <c r="Z6" s="40"/>
      <c r="AA6" s="59">
        <v>-1.8999999761581421</v>
      </c>
      <c r="AB6" s="60">
        <v>-12.380000114440918</v>
      </c>
      <c r="AC6" s="59">
        <v>0.10000000149011612</v>
      </c>
      <c r="AD6" s="60">
        <v>10.869999885559082</v>
      </c>
      <c r="AE6" s="19" t="s">
        <v>78</v>
      </c>
      <c r="AF6" s="114"/>
      <c r="AG6" s="117" t="str">
        <f t="shared" ref="AG6:AG12" si="3">IF(G6=1,DEGREES(ACOS((((AC6-AA6)*(Q7-AA6))+((AD6-AB6)*(R7-AB6)))/(SQRT((AC6-AA6)^2+(AD6-AB6)^2)*SQRT((Q7-AA6)^2+(R7-AB6)^2)))),"")</f>
        <v/>
      </c>
      <c r="AH6" s="118" t="str">
        <f t="shared" ref="AH6:AH12" si="4">IF(G6=1,ABS(AC6-AA7),"")</f>
        <v/>
      </c>
      <c r="AI6" s="118" t="str">
        <f t="shared" ref="AI6:AI12" si="5">IF(G6=1,ABS(AD6-AB7),"")</f>
        <v/>
      </c>
      <c r="AJ6" s="118" t="str">
        <f t="shared" ref="AJ6:AJ12" si="6">IF(G6=1,SQRT(AH6^2+AI6^2),"")</f>
        <v/>
      </c>
      <c r="AK6" s="113" t="str">
        <f t="shared" ref="AK6:AK12" si="7">IF(G6=1,P6,"")</f>
        <v/>
      </c>
      <c r="AL6" s="118" t="str">
        <f t="shared" ref="AL6:AL12" si="8">IF(G6=1,ABS(R7),"")</f>
        <v/>
      </c>
      <c r="AM6" s="118"/>
      <c r="AN6" s="117">
        <f>IF(H6=1,DEGREES(ACOS(((AA5-AA6)*(AA7-AA6)+(AB5-AB6)*(AB7-AB6))/(SQRT((AA5-AA6)^2+(AB5-AB6)^2)*SQRT((AA7-AA6)^2+(AB7-AB6)^2)))),"")</f>
        <v>8.1956183736538541</v>
      </c>
      <c r="AO6" s="118">
        <f>IF(H6=1,DEGREES(ACOS((((AA7-AA6)*(AC6-AA6)+(AB7-AB6)*(AD6-AB6))/(SQRT((AA7-AA6)^2+(AB7-AB6)^2)*SQRT((AC6-AA6)^2+(AD6-AB6)^2))))),"")</f>
        <v>7.0934278654600149</v>
      </c>
      <c r="AP6" s="99">
        <f>IF(AND(ISNUMBER(AA5),ISNUMBER(AA6),ISNUMBER(AA7),H6=1),ABS((AA5*AB6+AA6*AB7+AA7*AB5-AB5*AA6-AB6*AA7-AB7*AA5)/2),"")</f>
        <v>36.014101631903657</v>
      </c>
      <c r="AQ6" s="99">
        <f>IF(ISNUMBER(AP6),AP6*(((ABS(AB6-R7))/(ABS(AB5-AB6))))^2,"")</f>
        <v>18.63073414186697</v>
      </c>
      <c r="AR6" s="99">
        <f>IF(AND(ISNUMBER(AC6),ISNUMBER(AA6),ISNUMBER(AA7),H6=1),ABS((AC6*AB6+AA6*AB7+AA7*AD6-AD6*AA6-AB6*AA7-AB7*AC6)/2),"")</f>
        <v>29.587501281648869</v>
      </c>
      <c r="AS6" s="99">
        <f>IF(ISNUMBER(AR6),AR6*(((ABS(AB6-R7))/(ABS(AB5-AB6))))^2,"")</f>
        <v>15.306139687578003</v>
      </c>
      <c r="AT6" s="118">
        <f>IF(AND(ISNUMBER(AC5),ISNUMBER(AA6),$G5=1),ABS(AC5-AA6),"")</f>
        <v>1.7099999189376831</v>
      </c>
      <c r="AU6" s="118">
        <f>IF(AND(ISNUMBER(AD5),ISNUMBER(AB6),$G5=1),ABS(AD5-AB6),"")</f>
        <v>3.9999961853027344E-2</v>
      </c>
      <c r="AV6" s="118">
        <f>IF(AND(ISNUMBER(AT6),ISNUMBER(AU6)),SQRT(AT6^2+AU6^2),"")</f>
        <v>1.7104676903452829</v>
      </c>
      <c r="AW6" s="118">
        <f>IF(H6=1,ABS(R7),"")</f>
        <v>5.2199997901916504</v>
      </c>
      <c r="AX6" s="118"/>
      <c r="AY6" s="117" t="str">
        <f>IF(AND(ISNUMBER(AA4),OR(H6=1,I6=1)),DEGREES(ACOS(((AA4-AA5)*(AA6-AA5)+(AB4-AB5)*(AB6-AB5))/(SQRT((AA4-AA5)^2+(AB4-AB5)^2)*SQRT((AA6-AA5)^2+(AB6-AB5)^2)))),"")</f>
        <v/>
      </c>
      <c r="AZ6" s="118" t="str">
        <f>IF(I6=1,DEGREES(ACOS((((AA6-AA5)*(AC5-AA5)+(AB6-AB5)*(AD5-AB5))/(SQRT((AA6-AA5)^2+(AB6-AB5)^2)*SQRT((AC5-AA5)^2+(AD5-AB5)^2))))),"")</f>
        <v/>
      </c>
      <c r="BA6" s="99" t="str">
        <f>IF(AND(ISNUMBER(AA4),ISNUMBER(AA5),ISNUMBER(AA6),I6=1),ABS((AA4*AB5+AA5*AB6+AA6*AB4-AB4*AA5-AB5*AA6-AB6*AA4)/2),"")</f>
        <v/>
      </c>
      <c r="BB6" s="99" t="str">
        <f>IF(ISNUMBER(BA6),BA6*(((ABS(AB5-R6))/(ABS(AB4-AB5))))^2,"")</f>
        <v/>
      </c>
      <c r="BC6" s="99" t="str">
        <f>IF(AND(ISNUMBER(AC5),ISNUMBER(AA5),ISNUMBER(AA6),I6=1),ABS((AC5*AB5+AA5*AB6+AA6*AD5-AD5*AA5-AB5*AA6-AB6*AC5)/2),"")</f>
        <v/>
      </c>
      <c r="BD6" s="99" t="str">
        <f>IF(ISNUMBER(BC6),BC6*(((ABS(AB5-R6))/(ABS(AB4-AB5))))^2,"")</f>
        <v/>
      </c>
      <c r="BE6" s="84" t="str">
        <f>IF(AND(I6=1,ISNUMBER(R6)),ABS(R6),"")</f>
        <v/>
      </c>
      <c r="BF6" s="84" t="str">
        <f t="shared" si="0"/>
        <v/>
      </c>
      <c r="BI6" s="117">
        <f>IF(OR($H6=1,$I6=1),ABS(AC5-AA6),"")</f>
        <v>1.7099999189376831</v>
      </c>
      <c r="BJ6" s="118">
        <f>IF(OR($H6=1,$I6=1),ABS(AD5-AB6),"")</f>
        <v>3.9999961853027344E-2</v>
      </c>
      <c r="BK6" s="118">
        <f>IF(AND(ISNUMBER(BI6),ISNUMBER(BJ6)),SQRT(BI6^2+BJ6^2),"")</f>
        <v>1.7104676903452829</v>
      </c>
      <c r="BL6" s="118">
        <v>1.7099999189376831</v>
      </c>
      <c r="BM6" s="118">
        <v>3.9999961853027344E-2</v>
      </c>
      <c r="BN6" s="118">
        <v>1.7104676903452829</v>
      </c>
      <c r="BO6" s="118"/>
      <c r="BP6" s="119"/>
      <c r="BX6" s="117"/>
      <c r="EX6" s="81">
        <f>IF(AND(ISNUMBER(AA5),ISNUMBER(AA6),ISNUMBER(AA7),F6=2,F7=3),DEGREES(ACOS(((AA5-AA6)*(AA7-AA6)+(AB5-AB6)*(AB7-AB6))/(SQRT((AA5-AA6)^2+(AB5-AB6)^2)*SQRT((AA7-AA6)^2+(AB7-AB6)^2)))),"")</f>
        <v>8.1956183736538541</v>
      </c>
      <c r="EY6" s="81">
        <f t="shared" si="1"/>
        <v>8.1956183736538541</v>
      </c>
      <c r="FA6" s="81" t="str">
        <f t="shared" si="2"/>
        <v/>
      </c>
    </row>
    <row r="7" spans="1:160" x14ac:dyDescent="0.15">
      <c r="F7" s="81">
        <v>3</v>
      </c>
      <c r="I7" s="81">
        <v>1</v>
      </c>
      <c r="Q7" s="31">
        <v>-2.3199999332427979</v>
      </c>
      <c r="R7" s="40">
        <v>5.2199997901916504</v>
      </c>
      <c r="S7" s="31"/>
      <c r="T7" s="40"/>
      <c r="U7" s="31"/>
      <c r="V7" s="40"/>
      <c r="W7" s="31"/>
      <c r="X7" s="40"/>
      <c r="Y7" s="31"/>
      <c r="Z7" s="40"/>
      <c r="AA7" s="59">
        <v>-2.6800000667572021</v>
      </c>
      <c r="AB7" s="60">
        <v>8.1400003433227539</v>
      </c>
      <c r="AC7" s="59">
        <v>0.54000002145767212</v>
      </c>
      <c r="AD7" s="60">
        <v>-13.069999694824219</v>
      </c>
      <c r="AE7" s="19" t="s">
        <v>78</v>
      </c>
      <c r="AF7" s="114"/>
      <c r="AG7" s="117" t="str">
        <f t="shared" si="3"/>
        <v/>
      </c>
      <c r="AH7" s="118" t="str">
        <f t="shared" si="4"/>
        <v/>
      </c>
      <c r="AI7" s="118" t="str">
        <f t="shared" si="5"/>
        <v/>
      </c>
      <c r="AJ7" s="118" t="str">
        <f t="shared" si="6"/>
        <v/>
      </c>
      <c r="AK7" s="113" t="str">
        <f t="shared" si="7"/>
        <v/>
      </c>
      <c r="AL7" s="118" t="str">
        <f t="shared" si="8"/>
        <v/>
      </c>
      <c r="AM7" s="118"/>
      <c r="AN7" s="117" t="str">
        <f t="shared" ref="AN7:AN39" si="9">IF(H7=1,DEGREES(ACOS(((AA6-AA7)*(AA8-AA7)+(AB6-AB7)*(AB8-AB7))/(SQRT((AA6-AA7)^2+(AB6-AB7)^2)*SQRT((AA8-AA7)^2+(AB8-AB7)^2)))),"")</f>
        <v/>
      </c>
      <c r="AO7" s="118" t="str">
        <f t="shared" ref="AO7:AO39" si="10">IF(H7=1,DEGREES(ACOS((((AA8-AA7)*(AC7-AA7)+(AB8-AB7)*(AD7-AB7))/(SQRT((AA8-AA7)^2+(AB8-AB7)^2)*SQRT((AC7-AA7)^2+(AD7-AB7)^2))))),"")</f>
        <v/>
      </c>
      <c r="AP7" s="99" t="str">
        <f t="shared" ref="AP7:AP39" si="11">IF(AND(ISNUMBER(AA6),ISNUMBER(AA7),ISNUMBER(AA8),H7=1),ABS((AA6*AB7+AA7*AB8+AA8*AB6-AB6*AA7-AB7*AA8-AB8*AA6)/2),"")</f>
        <v/>
      </c>
      <c r="AQ7" s="99" t="str">
        <f t="shared" ref="AQ7:AQ39" si="12">IF(ISNUMBER(AP7),AP7*(((ABS(AB7-R8))/(ABS(AB6-AB7))))^2,"")</f>
        <v/>
      </c>
      <c r="AR7" s="99" t="str">
        <f t="shared" ref="AR7:AR39" si="13">IF(AND(ISNUMBER(AC7),ISNUMBER(AA7),ISNUMBER(AA8),H7=1),ABS((AC7*AB7+AA7*AB8+AA8*AD7-AD7*AA7-AB7*AA8-AB8*AC7)/2),"")</f>
        <v/>
      </c>
      <c r="AS7" s="99" t="str">
        <f t="shared" ref="AS7:AS39" si="14">IF(ISNUMBER(AR7),AR7*(((ABS(AB7-R8))/(ABS(AB6-AB7))))^2,"")</f>
        <v/>
      </c>
      <c r="AT7" s="118" t="str">
        <f t="shared" ref="AT7:AT39" si="15">IF(AND(ISNUMBER(AC6),ISNUMBER(AA7),$G6=1),ABS(AC6-AA7),"")</f>
        <v/>
      </c>
      <c r="AU7" s="118" t="str">
        <f t="shared" ref="AU7:AU39" si="16">IF(AND(ISNUMBER(AD6),ISNUMBER(AB7),$G6=1),ABS(AD6-AB7),"")</f>
        <v/>
      </c>
      <c r="AV7" s="118" t="str">
        <f t="shared" ref="AV7:AV39" si="17">IF(AND(ISNUMBER(AT7),ISNUMBER(AU7)),SQRT(AT7^2+AU7^2),"")</f>
        <v/>
      </c>
      <c r="AW7" s="118" t="str">
        <f t="shared" ref="AW7:AW39" si="18">IF(H7=1,ABS(R8),"")</f>
        <v/>
      </c>
      <c r="AX7" s="118"/>
      <c r="AY7" s="117">
        <f>IF(AND(ISNUMBER(AA5),OR(H7=1,I7=1)),DEGREES(ACOS(((AA5-AA6)*(AA7-AA6)+(AB5-AB6)*(AB7-AB6))/(SQRT((AA5-AA6)^2+(AB5-AB6)^2)*SQRT((AA7-AA6)^2+(AB7-AB6)^2)))),"")</f>
        <v>8.1956183736538541</v>
      </c>
      <c r="AZ7" s="118">
        <f t="shared" ref="AZ7:AZ70" si="19">IF(I7=1,DEGREES(ACOS((((AA7-AA6)*(AC6-AA6)+(AB7-AB6)*(AD6-AB6))/(SQRT((AA7-AA6)^2+(AB7-AB6)^2)*SQRT((AC6-AA6)^2+(AD6-AB6)^2))))),"")</f>
        <v>7.0934278654600149</v>
      </c>
      <c r="BA7" s="99">
        <f t="shared" ref="BA7:BA70" si="20">IF(AND(ISNUMBER(AA5),ISNUMBER(AA6),ISNUMBER(AA7),I7=1),ABS((AA5*AB6+AA6*AB7+AA7*AB5-AB5*AA6-AB6*AA7-AB7*AA5)/2),"")</f>
        <v>36.014101631903657</v>
      </c>
      <c r="BB7" s="99">
        <f t="shared" ref="BB7:BB70" si="21">IF(ISNUMBER(BA7),BA7*(((ABS(AB6-R7))/(ABS(AB5-AB6))))^2,"")</f>
        <v>18.63073414186697</v>
      </c>
      <c r="BC7" s="99">
        <f t="shared" ref="BC7:BC70" si="22">IF(AND(ISNUMBER(AC6),ISNUMBER(AA6),ISNUMBER(AA7),I7=1),ABS((AC6*AB6+AA6*AB7+AA7*AD6-AD6*AA6-AB6*AA7-AB7*AC6)/2),"")</f>
        <v>29.587501281648869</v>
      </c>
      <c r="BD7" s="99">
        <f t="shared" ref="BD7:BD70" si="23">IF(ISNUMBER(BC7),BC7*(((ABS(AB6-R7))/(ABS(AB5-AB6))))^2,"")</f>
        <v>15.306139687578003</v>
      </c>
      <c r="BE7" s="84">
        <f t="shared" ref="BE7:BE70" si="24">IF(AND(I7=1,ISNUMBER(R7)),ABS(R7),"")</f>
        <v>5.2199997901916504</v>
      </c>
      <c r="BF7" s="84" t="str">
        <f t="shared" si="0"/>
        <v/>
      </c>
      <c r="BI7" s="117">
        <f t="shared" ref="BI7:BI70" si="25">IF(OR($H7=1,$I7=1),ABS(AC6-AA7),"")</f>
        <v>2.7800000682473183</v>
      </c>
      <c r="BJ7" s="118">
        <f t="shared" ref="BJ7:BJ70" si="26">IF(OR($H7=1,$I7=1),ABS(AD6-AB7),"")</f>
        <v>2.7299995422363281</v>
      </c>
      <c r="BK7" s="118">
        <f t="shared" ref="BK7:BK70" si="27">IF(AND(ISNUMBER(BI7),ISNUMBER(BJ7)),SQRT(BI7^2+BJ7^2),"")</f>
        <v>3.8963185034164822</v>
      </c>
      <c r="BL7" s="118">
        <v>2.7800000682473183</v>
      </c>
      <c r="BM7" s="118">
        <v>2.7299995422363281</v>
      </c>
      <c r="BN7" s="118">
        <v>3.8963185034164822</v>
      </c>
      <c r="BO7" s="118"/>
      <c r="BP7" s="119"/>
      <c r="BX7" s="117"/>
      <c r="EX7" s="81" t="str">
        <f>IF(AND(ISNUMBER(AA6),ISNUMBER(AA7),ISNUMBER(AA8),F7=2,F8=3),DEGREES(ACOS(((AA6-AA7)*(AA8-AA7)+(AB6-AB7)*(AB8-AB7))/(SQRT((AA6-AA7)^2+(AB6-AB7)^2)*SQRT((AA8-AA7)^2+(AB8-AB7)^2)))),"")</f>
        <v/>
      </c>
      <c r="EY7" s="81">
        <f t="shared" si="1"/>
        <v>12.26013512270141</v>
      </c>
      <c r="FA7" s="81" t="str">
        <f t="shared" si="2"/>
        <v/>
      </c>
    </row>
    <row r="8" spans="1:160" x14ac:dyDescent="0.15">
      <c r="F8" s="6">
        <v>4</v>
      </c>
      <c r="I8" s="81">
        <v>1</v>
      </c>
      <c r="Q8" s="31">
        <v>1.9800000190734863</v>
      </c>
      <c r="R8" s="40">
        <v>-7.6399998664855957</v>
      </c>
      <c r="S8" s="31"/>
      <c r="T8" s="40"/>
      <c r="U8" s="31"/>
      <c r="V8" s="40"/>
      <c r="W8" s="31"/>
      <c r="X8" s="40"/>
      <c r="Y8" s="31"/>
      <c r="Z8" s="40"/>
      <c r="AA8" s="59">
        <v>2.6800000667572021</v>
      </c>
      <c r="AB8" s="60">
        <v>-12.680000305175781</v>
      </c>
      <c r="AC8" s="59">
        <v>-0.93000000715255737</v>
      </c>
      <c r="AD8" s="60">
        <v>6.3899998664855957</v>
      </c>
      <c r="AE8" s="19" t="s">
        <v>84</v>
      </c>
      <c r="AF8" s="114"/>
      <c r="AG8" s="117" t="str">
        <f t="shared" si="3"/>
        <v/>
      </c>
      <c r="AH8" s="118" t="str">
        <f t="shared" si="4"/>
        <v/>
      </c>
      <c r="AI8" s="118" t="str">
        <f t="shared" si="5"/>
        <v/>
      </c>
      <c r="AJ8" s="118" t="str">
        <f t="shared" si="6"/>
        <v/>
      </c>
      <c r="AK8" s="113" t="str">
        <f t="shared" si="7"/>
        <v/>
      </c>
      <c r="AL8" s="118" t="str">
        <f t="shared" si="8"/>
        <v/>
      </c>
      <c r="AM8" s="118"/>
      <c r="AN8" s="117" t="str">
        <f t="shared" si="9"/>
        <v/>
      </c>
      <c r="AO8" s="118" t="str">
        <f t="shared" si="10"/>
        <v/>
      </c>
      <c r="AP8" s="99" t="str">
        <f t="shared" si="11"/>
        <v/>
      </c>
      <c r="AQ8" s="99" t="str">
        <f t="shared" si="12"/>
        <v/>
      </c>
      <c r="AR8" s="99" t="str">
        <f t="shared" si="13"/>
        <v/>
      </c>
      <c r="AS8" s="99" t="str">
        <f t="shared" si="14"/>
        <v/>
      </c>
      <c r="AT8" s="118" t="str">
        <f t="shared" si="15"/>
        <v/>
      </c>
      <c r="AU8" s="118" t="str">
        <f t="shared" si="16"/>
        <v/>
      </c>
      <c r="AV8" s="118" t="str">
        <f t="shared" si="17"/>
        <v/>
      </c>
      <c r="AW8" s="118" t="str">
        <f t="shared" si="18"/>
        <v/>
      </c>
      <c r="AX8" s="118"/>
      <c r="AY8" s="117">
        <f t="shared" ref="AY8:AY70" si="28">IF(AND(ISNUMBER(AA6),OR(H8=1,I8=1)),DEGREES(ACOS(((AA6-AA7)*(AA8-AA7)+(AB6-AB7)*(AB8-AB7))/(SQRT((AA6-AA7)^2+(AB6-AB7)^2)*SQRT((AA8-AA7)^2+(AB8-AB7)^2)))),"")</f>
        <v>12.26013512270141</v>
      </c>
      <c r="AZ8" s="118">
        <f t="shared" si="19"/>
        <v>5.8045447115129045</v>
      </c>
      <c r="BA8" s="99">
        <f t="shared" si="20"/>
        <v>46.873801400613786</v>
      </c>
      <c r="BB8" s="99">
        <f t="shared" si="21"/>
        <v>27.719759162128881</v>
      </c>
      <c r="BC8" s="99">
        <f t="shared" si="22"/>
        <v>23.322599555754636</v>
      </c>
      <c r="BD8" s="99">
        <f t="shared" si="23"/>
        <v>13.792285315093455</v>
      </c>
      <c r="BE8" s="84">
        <f t="shared" si="24"/>
        <v>7.6399998664855957</v>
      </c>
      <c r="BF8" s="84" t="str">
        <f t="shared" si="0"/>
        <v/>
      </c>
      <c r="BI8" s="117">
        <f t="shared" si="25"/>
        <v>2.14000004529953</v>
      </c>
      <c r="BJ8" s="118">
        <f t="shared" si="26"/>
        <v>0.3899993896484375</v>
      </c>
      <c r="BK8" s="118">
        <f t="shared" si="27"/>
        <v>2.1752470475346346</v>
      </c>
      <c r="BL8" s="118">
        <v>2.14000004529953</v>
      </c>
      <c r="BM8" s="118">
        <v>0.3899993896484375</v>
      </c>
      <c r="BN8" s="118">
        <v>2.1752470475346346</v>
      </c>
      <c r="BO8" s="118"/>
      <c r="BP8" s="119"/>
      <c r="BX8" s="117"/>
      <c r="EX8" s="81" t="str">
        <f>IF(AND(ISNUMBER(AA7),ISNUMBER(AA8),ISNUMBER(AA9),F8=2,F9=3),DEGREES(ACOS(((AA7-AA8)*(AA9-AA8)+(AB7-AB8)*(AB9-AB8))/(SQRT((AA7-AA8)^2+(AB7-AB8)^2)*SQRT((AA9-AA8)^2+(AB9-AB8)^2)))),"")</f>
        <v/>
      </c>
      <c r="EY8" s="81">
        <f t="shared" si="1"/>
        <v>8.1081157323626307</v>
      </c>
      <c r="FA8" s="81" t="str">
        <f t="shared" si="2"/>
        <v/>
      </c>
    </row>
    <row r="9" spans="1:160" x14ac:dyDescent="0.15">
      <c r="F9" s="6">
        <v>5</v>
      </c>
      <c r="I9" s="6">
        <v>1</v>
      </c>
      <c r="J9" s="81">
        <v>1</v>
      </c>
      <c r="Q9" s="31">
        <v>0.82999998331069946</v>
      </c>
      <c r="R9" s="40">
        <v>4</v>
      </c>
      <c r="S9" s="31"/>
      <c r="T9" s="40"/>
      <c r="U9" s="31"/>
      <c r="V9" s="40"/>
      <c r="W9" s="31" t="s">
        <v>90</v>
      </c>
      <c r="X9" s="40"/>
      <c r="Y9" s="31"/>
      <c r="Z9" s="40">
        <v>1</v>
      </c>
      <c r="AA9" s="59">
        <v>0.82999998331069946</v>
      </c>
      <c r="AB9" s="60">
        <v>4</v>
      </c>
      <c r="AC9" s="59">
        <v>1.8500000238418579</v>
      </c>
      <c r="AD9" s="60">
        <v>-12.340000152587891</v>
      </c>
      <c r="AE9" s="19" t="s">
        <v>89</v>
      </c>
      <c r="AF9" s="114">
        <v>1</v>
      </c>
      <c r="AG9" s="117" t="str">
        <f t="shared" si="3"/>
        <v/>
      </c>
      <c r="AH9" s="118" t="str">
        <f t="shared" si="4"/>
        <v/>
      </c>
      <c r="AI9" s="118" t="str">
        <f t="shared" si="5"/>
        <v/>
      </c>
      <c r="AJ9" s="118" t="str">
        <f t="shared" si="6"/>
        <v/>
      </c>
      <c r="AK9" s="113" t="str">
        <f t="shared" si="7"/>
        <v/>
      </c>
      <c r="AL9" s="118" t="str">
        <f t="shared" si="8"/>
        <v/>
      </c>
      <c r="AM9" s="118"/>
      <c r="AN9" s="117" t="str">
        <f t="shared" si="9"/>
        <v/>
      </c>
      <c r="AO9" s="118" t="str">
        <f t="shared" si="10"/>
        <v/>
      </c>
      <c r="AP9" s="99" t="str">
        <f t="shared" si="11"/>
        <v/>
      </c>
      <c r="AQ9" s="99" t="str">
        <f t="shared" si="12"/>
        <v/>
      </c>
      <c r="AR9" s="99" t="str">
        <f t="shared" si="13"/>
        <v/>
      </c>
      <c r="AS9" s="99" t="str">
        <f t="shared" si="14"/>
        <v/>
      </c>
      <c r="AT9" s="118" t="str">
        <f t="shared" si="15"/>
        <v/>
      </c>
      <c r="AU9" s="118" t="str">
        <f t="shared" si="16"/>
        <v/>
      </c>
      <c r="AV9" s="118" t="str">
        <f t="shared" si="17"/>
        <v/>
      </c>
      <c r="AW9" s="118" t="str">
        <f t="shared" si="18"/>
        <v/>
      </c>
      <c r="AX9" s="118"/>
      <c r="AY9" s="117">
        <f t="shared" si="28"/>
        <v>8.1081157323626307</v>
      </c>
      <c r="AZ9" s="118">
        <f t="shared" si="19"/>
        <v>4.3905134394967931</v>
      </c>
      <c r="BA9" s="99">
        <f t="shared" si="20"/>
        <v>25.443900462841981</v>
      </c>
      <c r="BB9" s="99">
        <f t="shared" si="21"/>
        <v>16.331057917813055</v>
      </c>
      <c r="BC9" s="99">
        <f t="shared" si="22"/>
        <v>12.467650212800507</v>
      </c>
      <c r="BD9" s="99">
        <f t="shared" si="23"/>
        <v>8.0023075872989367</v>
      </c>
      <c r="BE9" s="84">
        <f t="shared" si="24"/>
        <v>4</v>
      </c>
      <c r="BF9" s="84">
        <f t="shared" si="0"/>
        <v>1.2199997901916504</v>
      </c>
      <c r="BI9" s="117">
        <f t="shared" si="25"/>
        <v>1.7599999904632568</v>
      </c>
      <c r="BJ9" s="118">
        <f t="shared" si="26"/>
        <v>2.3899998664855957</v>
      </c>
      <c r="BK9" s="118">
        <f t="shared" si="27"/>
        <v>2.9681137660527486</v>
      </c>
      <c r="BL9" s="118"/>
      <c r="BM9" s="118"/>
      <c r="BN9" s="118"/>
      <c r="BO9" s="118"/>
      <c r="BP9" s="119" t="s">
        <v>184</v>
      </c>
      <c r="BX9" s="117"/>
      <c r="EY9" s="81">
        <f t="shared" si="1"/>
        <v>173.98129317677453</v>
      </c>
      <c r="FA9" s="81" t="str">
        <f t="shared" si="2"/>
        <v/>
      </c>
    </row>
    <row r="10" spans="1:160" s="82" customFormat="1" x14ac:dyDescent="0.15">
      <c r="B10" s="30"/>
      <c r="C10" s="16"/>
      <c r="D10" s="13" t="s">
        <v>12</v>
      </c>
      <c r="E10" s="16">
        <v>2</v>
      </c>
      <c r="F10" s="10">
        <v>1</v>
      </c>
      <c r="G10" s="16">
        <v>1</v>
      </c>
      <c r="J10" s="82">
        <v>1</v>
      </c>
      <c r="K10" s="16">
        <v>1</v>
      </c>
      <c r="M10" s="16">
        <v>1</v>
      </c>
      <c r="O10" s="32" t="s">
        <v>85</v>
      </c>
      <c r="P10" s="16">
        <v>123</v>
      </c>
      <c r="Q10" s="32"/>
      <c r="R10" s="10"/>
      <c r="S10" s="32"/>
      <c r="T10" s="10"/>
      <c r="U10" s="32"/>
      <c r="V10" s="10"/>
      <c r="W10" s="32" t="s">
        <v>57</v>
      </c>
      <c r="X10" s="10"/>
      <c r="Y10" s="32">
        <v>1</v>
      </c>
      <c r="Z10" s="10"/>
      <c r="AA10" s="57">
        <v>-0.93000000715255737</v>
      </c>
      <c r="AB10" s="58">
        <v>12.039999961853027</v>
      </c>
      <c r="AC10" s="57">
        <v>3.119999885559082</v>
      </c>
      <c r="AD10" s="58">
        <v>-12.289999961853027</v>
      </c>
      <c r="AE10" s="20"/>
      <c r="AF10" s="114">
        <v>1</v>
      </c>
      <c r="AG10" s="117">
        <f t="shared" si="3"/>
        <v>4.6374176857630021</v>
      </c>
      <c r="AH10" s="136">
        <v>2</v>
      </c>
      <c r="AI10" s="136">
        <v>1</v>
      </c>
      <c r="AJ10" s="136">
        <f t="shared" si="6"/>
        <v>2.2360679774997898</v>
      </c>
      <c r="AK10" s="113">
        <f t="shared" si="7"/>
        <v>123</v>
      </c>
      <c r="AL10" s="118">
        <f t="shared" si="8"/>
        <v>6.0900001525878906</v>
      </c>
      <c r="AM10" s="118"/>
      <c r="AN10" s="117" t="str">
        <f t="shared" si="9"/>
        <v/>
      </c>
      <c r="AO10" s="118" t="str">
        <f t="shared" si="10"/>
        <v/>
      </c>
      <c r="AP10" s="99" t="str">
        <f t="shared" si="11"/>
        <v/>
      </c>
      <c r="AQ10" s="99" t="str">
        <f t="shared" si="12"/>
        <v/>
      </c>
      <c r="AR10" s="99" t="str">
        <f t="shared" si="13"/>
        <v/>
      </c>
      <c r="AS10" s="99" t="str">
        <f t="shared" si="14"/>
        <v/>
      </c>
      <c r="AT10" s="118" t="str">
        <f t="shared" si="15"/>
        <v/>
      </c>
      <c r="AU10" s="118" t="str">
        <f t="shared" si="16"/>
        <v/>
      </c>
      <c r="AV10" s="118" t="str">
        <f t="shared" si="17"/>
        <v/>
      </c>
      <c r="AW10" s="118" t="str">
        <f t="shared" si="18"/>
        <v/>
      </c>
      <c r="AX10" s="118"/>
      <c r="AY10" s="117" t="str">
        <f t="shared" si="28"/>
        <v/>
      </c>
      <c r="AZ10" s="118" t="str">
        <f t="shared" si="19"/>
        <v/>
      </c>
      <c r="BA10" s="99" t="str">
        <f t="shared" si="20"/>
        <v/>
      </c>
      <c r="BB10" s="99" t="str">
        <f t="shared" si="21"/>
        <v/>
      </c>
      <c r="BC10" s="99" t="str">
        <f t="shared" si="22"/>
        <v/>
      </c>
      <c r="BD10" s="99" t="str">
        <f t="shared" si="23"/>
        <v/>
      </c>
      <c r="BE10" s="84" t="str">
        <f t="shared" si="24"/>
        <v/>
      </c>
      <c r="BF10" s="84" t="str">
        <f t="shared" si="0"/>
        <v/>
      </c>
      <c r="BG10" s="84"/>
      <c r="BH10" s="84"/>
      <c r="BI10" s="117" t="str">
        <f t="shared" si="25"/>
        <v/>
      </c>
      <c r="BJ10" s="118" t="str">
        <f t="shared" si="26"/>
        <v/>
      </c>
      <c r="BK10" s="118" t="str">
        <f t="shared" si="27"/>
        <v/>
      </c>
      <c r="BL10" s="118" t="s">
        <v>152</v>
      </c>
      <c r="BM10" s="118" t="s">
        <v>152</v>
      </c>
      <c r="BN10" s="118" t="s">
        <v>152</v>
      </c>
      <c r="BO10" s="118"/>
      <c r="BP10" s="119"/>
      <c r="BX10" s="117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EX10" s="81" t="s">
        <v>151</v>
      </c>
      <c r="EY10" s="81" t="str">
        <f t="shared" si="1"/>
        <v/>
      </c>
      <c r="FA10" s="81">
        <f t="shared" si="2"/>
        <v>4.6374176857630021</v>
      </c>
    </row>
    <row r="11" spans="1:160" x14ac:dyDescent="0.15">
      <c r="Q11" s="31">
        <v>3.619999885559082</v>
      </c>
      <c r="R11" s="40">
        <v>-6.0900001525878906</v>
      </c>
      <c r="S11" s="31"/>
      <c r="T11" s="40"/>
      <c r="U11" s="31"/>
      <c r="V11" s="40"/>
      <c r="W11" s="31"/>
      <c r="X11" s="40"/>
      <c r="Y11" s="31"/>
      <c r="Z11" s="40"/>
      <c r="AG11" s="117" t="str">
        <f t="shared" si="3"/>
        <v/>
      </c>
      <c r="AH11" s="118" t="str">
        <f t="shared" si="4"/>
        <v/>
      </c>
      <c r="AI11" s="118" t="str">
        <f t="shared" si="5"/>
        <v/>
      </c>
      <c r="AJ11" s="118" t="str">
        <f t="shared" si="6"/>
        <v/>
      </c>
      <c r="AK11" s="113" t="str">
        <f t="shared" si="7"/>
        <v/>
      </c>
      <c r="AL11" s="118" t="str">
        <f t="shared" si="8"/>
        <v/>
      </c>
      <c r="AM11" s="118"/>
      <c r="AN11" s="117" t="str">
        <f t="shared" si="9"/>
        <v/>
      </c>
      <c r="AO11" s="118" t="str">
        <f t="shared" si="10"/>
        <v/>
      </c>
      <c r="AP11" s="99" t="str">
        <f t="shared" si="11"/>
        <v/>
      </c>
      <c r="AQ11" s="99" t="str">
        <f t="shared" si="12"/>
        <v/>
      </c>
      <c r="AR11" s="99" t="str">
        <f t="shared" si="13"/>
        <v/>
      </c>
      <c r="AS11" s="99" t="str">
        <f t="shared" si="14"/>
        <v/>
      </c>
      <c r="AT11" s="118" t="str">
        <f t="shared" si="15"/>
        <v/>
      </c>
      <c r="AU11" s="118" t="str">
        <f t="shared" si="16"/>
        <v/>
      </c>
      <c r="AV11" s="118" t="str">
        <f t="shared" si="17"/>
        <v/>
      </c>
      <c r="AW11" s="118" t="str">
        <f t="shared" si="18"/>
        <v/>
      </c>
      <c r="AX11" s="118"/>
      <c r="AY11" s="117" t="str">
        <f t="shared" si="28"/>
        <v/>
      </c>
      <c r="AZ11" s="118" t="str">
        <f t="shared" si="19"/>
        <v/>
      </c>
      <c r="BA11" s="99" t="str">
        <f t="shared" si="20"/>
        <v/>
      </c>
      <c r="BB11" s="99" t="str">
        <f t="shared" si="21"/>
        <v/>
      </c>
      <c r="BC11" s="99" t="str">
        <f t="shared" si="22"/>
        <v/>
      </c>
      <c r="BD11" s="99" t="str">
        <f t="shared" si="23"/>
        <v/>
      </c>
      <c r="BE11" s="84" t="str">
        <f t="shared" si="24"/>
        <v/>
      </c>
      <c r="BF11" s="84" t="str">
        <f t="shared" si="0"/>
        <v/>
      </c>
      <c r="BI11" s="117" t="str">
        <f t="shared" si="25"/>
        <v/>
      </c>
      <c r="BJ11" s="118" t="str">
        <f t="shared" si="26"/>
        <v/>
      </c>
      <c r="BK11" s="118" t="str">
        <f t="shared" si="27"/>
        <v/>
      </c>
      <c r="BL11" s="118" t="s">
        <v>152</v>
      </c>
      <c r="BM11" s="118" t="s">
        <v>152</v>
      </c>
      <c r="BN11" s="118" t="s">
        <v>152</v>
      </c>
      <c r="BO11" s="118"/>
      <c r="EX11" s="81" t="str">
        <f t="shared" ref="EX11:EX53" si="29">IF(AND(ISNUMBER(AA10),ISNUMBER(AA11),ISNUMBER(AA12),F11=2,F12=3),DEGREES(ACOS(((AA10-AA11)*(AA12-AA11)+(AB10-AB11)*(AB12-AB11))/(SQRT((AA10-AA11)^2+(AB10-AB11)^2)*SQRT((AA12-AA11)^2+(AB12-AB11)^2)))),"")</f>
        <v/>
      </c>
      <c r="EY11" s="81" t="str">
        <f t="shared" si="1"/>
        <v/>
      </c>
      <c r="FA11" s="81" t="str">
        <f t="shared" si="2"/>
        <v/>
      </c>
    </row>
    <row r="12" spans="1:160" s="82" customFormat="1" x14ac:dyDescent="0.15">
      <c r="B12" s="30"/>
      <c r="C12" s="16"/>
      <c r="D12" s="13" t="s">
        <v>22</v>
      </c>
      <c r="E12" s="16">
        <v>3</v>
      </c>
      <c r="F12" s="82">
        <v>1</v>
      </c>
      <c r="G12" s="16">
        <v>1</v>
      </c>
      <c r="K12" s="16">
        <v>1</v>
      </c>
      <c r="M12" s="16"/>
      <c r="N12" s="82">
        <v>1</v>
      </c>
      <c r="O12" s="33" t="s">
        <v>91</v>
      </c>
      <c r="P12" s="16">
        <v>89</v>
      </c>
      <c r="Q12" s="32"/>
      <c r="R12" s="10"/>
      <c r="S12" s="32"/>
      <c r="T12" s="10"/>
      <c r="U12" s="32"/>
      <c r="V12" s="10"/>
      <c r="W12" s="32"/>
      <c r="X12" s="10"/>
      <c r="Y12" s="32"/>
      <c r="Z12" s="10"/>
      <c r="AA12" s="57">
        <v>1.1699999570846558</v>
      </c>
      <c r="AB12" s="58">
        <v>12.039999961853027</v>
      </c>
      <c r="AC12" s="57">
        <v>-2.8299999237060547</v>
      </c>
      <c r="AD12" s="58">
        <v>-12.289999961853027</v>
      </c>
      <c r="AE12" s="16"/>
      <c r="AF12" s="112"/>
      <c r="AG12" s="117">
        <f t="shared" si="3"/>
        <v>1.3527367816961799</v>
      </c>
      <c r="AH12" s="118">
        <f t="shared" si="4"/>
        <v>2.1999999284744263</v>
      </c>
      <c r="AI12" s="118">
        <f t="shared" si="5"/>
        <v>0</v>
      </c>
      <c r="AJ12" s="118">
        <f t="shared" si="6"/>
        <v>2.1999999284744263</v>
      </c>
      <c r="AK12" s="113">
        <f t="shared" si="7"/>
        <v>89</v>
      </c>
      <c r="AL12" s="118">
        <f t="shared" si="8"/>
        <v>4.929999828338623</v>
      </c>
      <c r="AM12" s="118"/>
      <c r="AN12" s="117" t="str">
        <f t="shared" si="9"/>
        <v/>
      </c>
      <c r="AO12" s="118" t="str">
        <f t="shared" si="10"/>
        <v/>
      </c>
      <c r="AP12" s="99" t="str">
        <f t="shared" si="11"/>
        <v/>
      </c>
      <c r="AQ12" s="99" t="str">
        <f t="shared" si="12"/>
        <v/>
      </c>
      <c r="AR12" s="99" t="str">
        <f t="shared" si="13"/>
        <v/>
      </c>
      <c r="AS12" s="99" t="str">
        <f t="shared" si="14"/>
        <v/>
      </c>
      <c r="AT12" s="118" t="str">
        <f t="shared" si="15"/>
        <v/>
      </c>
      <c r="AU12" s="118" t="str">
        <f t="shared" si="16"/>
        <v/>
      </c>
      <c r="AV12" s="118" t="str">
        <f t="shared" si="17"/>
        <v/>
      </c>
      <c r="AW12" s="118" t="str">
        <f t="shared" si="18"/>
        <v/>
      </c>
      <c r="AX12" s="118"/>
      <c r="AY12" s="117" t="str">
        <f t="shared" si="28"/>
        <v/>
      </c>
      <c r="AZ12" s="118" t="str">
        <f t="shared" si="19"/>
        <v/>
      </c>
      <c r="BA12" s="99" t="str">
        <f t="shared" si="20"/>
        <v/>
      </c>
      <c r="BB12" s="99" t="str">
        <f t="shared" si="21"/>
        <v/>
      </c>
      <c r="BC12" s="99" t="str">
        <f t="shared" si="22"/>
        <v/>
      </c>
      <c r="BD12" s="99" t="str">
        <f t="shared" si="23"/>
        <v/>
      </c>
      <c r="BE12" s="84" t="str">
        <f t="shared" si="24"/>
        <v/>
      </c>
      <c r="BF12" s="84" t="str">
        <f t="shared" si="0"/>
        <v/>
      </c>
      <c r="BG12" s="84"/>
      <c r="BH12" s="84"/>
      <c r="BI12" s="117" t="str">
        <f t="shared" si="25"/>
        <v/>
      </c>
      <c r="BJ12" s="118" t="str">
        <f t="shared" si="26"/>
        <v/>
      </c>
      <c r="BK12" s="118" t="str">
        <f t="shared" si="27"/>
        <v/>
      </c>
      <c r="BL12" s="118" t="s">
        <v>152</v>
      </c>
      <c r="BM12" s="118" t="s">
        <v>152</v>
      </c>
      <c r="BN12" s="118" t="s">
        <v>152</v>
      </c>
      <c r="BO12" s="118"/>
      <c r="BP12" s="115"/>
      <c r="BX12" s="92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EX12" s="81" t="str">
        <f t="shared" si="29"/>
        <v/>
      </c>
      <c r="EY12" s="81" t="str">
        <f t="shared" si="1"/>
        <v/>
      </c>
      <c r="FA12" s="81">
        <f t="shared" si="2"/>
        <v>1.3527367816961799</v>
      </c>
    </row>
    <row r="13" spans="1:160" x14ac:dyDescent="0.15">
      <c r="F13" s="81">
        <v>2</v>
      </c>
      <c r="H13" s="81">
        <v>1</v>
      </c>
      <c r="Q13" s="31">
        <v>-1.2100000381469727</v>
      </c>
      <c r="R13" s="40">
        <v>-4.929999828338623</v>
      </c>
      <c r="S13" s="31"/>
      <c r="T13" s="40"/>
      <c r="U13" s="31"/>
      <c r="V13" s="40"/>
      <c r="W13" s="31"/>
      <c r="X13" s="40"/>
      <c r="Y13" s="31"/>
      <c r="Z13" s="40"/>
      <c r="AA13" s="59">
        <v>-0.62999999523162842</v>
      </c>
      <c r="AB13" s="60">
        <v>-12.289999961853027</v>
      </c>
      <c r="AC13" s="59">
        <v>0.28999999165534973</v>
      </c>
      <c r="AD13" s="60">
        <v>11.409999847412109</v>
      </c>
      <c r="AE13" s="19" t="s">
        <v>92</v>
      </c>
      <c r="AF13" s="114"/>
      <c r="AG13" s="117" t="str">
        <f t="shared" ref="AG13:AG76" si="30">IF(G13=1,DEGREES(ACOS((((AC13-AA13)*(Q14-AA13))+((AD13-AB13)*(R14-AB13)))/(SQRT((AC13-AA13)^2+(AD13-AB13)^2)*SQRT((Q14-AA13)^2+(R14-AB13)^2)))),"")</f>
        <v/>
      </c>
      <c r="AH13" s="118" t="str">
        <f t="shared" ref="AH13:AH76" si="31">IF(G13=1,ABS(AC13-AA14),"")</f>
        <v/>
      </c>
      <c r="AI13" s="118" t="str">
        <f t="shared" ref="AI13:AI76" si="32">IF(G13=1,ABS(AD13-AB14),"")</f>
        <v/>
      </c>
      <c r="AJ13" s="118" t="str">
        <f t="shared" ref="AJ13:AJ76" si="33">IF(G13=1,SQRT(AH13^2+AI13^2),"")</f>
        <v/>
      </c>
      <c r="AK13" s="113" t="str">
        <f t="shared" ref="AK13:AK76" si="34">IF(G13=1,P13,"")</f>
        <v/>
      </c>
      <c r="AL13" s="118" t="str">
        <f t="shared" ref="AL13:AL76" si="35">IF(G13=1,ABS(R14),"")</f>
        <v/>
      </c>
      <c r="AM13" s="118"/>
      <c r="AN13" s="117">
        <f t="shared" si="9"/>
        <v>4.7021681144320295</v>
      </c>
      <c r="AO13" s="118">
        <f t="shared" si="10"/>
        <v>2.6940018872345108</v>
      </c>
      <c r="AP13" s="99">
        <f t="shared" si="11"/>
        <v>24.329999198615553</v>
      </c>
      <c r="AQ13" s="99">
        <f t="shared" si="12"/>
        <v>20.07439391026568</v>
      </c>
      <c r="AR13" s="99">
        <f t="shared" si="13"/>
        <v>13.561799645048382</v>
      </c>
      <c r="AS13" s="99">
        <f t="shared" si="14"/>
        <v>11.189680114017184</v>
      </c>
      <c r="AT13" s="118">
        <f t="shared" si="15"/>
        <v>2.1999999284744263</v>
      </c>
      <c r="AU13" s="118">
        <f t="shared" si="16"/>
        <v>0</v>
      </c>
      <c r="AV13" s="118">
        <f t="shared" si="17"/>
        <v>2.1999999284744263</v>
      </c>
      <c r="AW13" s="118">
        <f t="shared" si="18"/>
        <v>9.8100004196166992</v>
      </c>
      <c r="AX13" s="118"/>
      <c r="AY13" s="117" t="str">
        <f t="shared" si="28"/>
        <v/>
      </c>
      <c r="AZ13" s="118" t="str">
        <f t="shared" si="19"/>
        <v/>
      </c>
      <c r="BA13" s="99" t="str">
        <f t="shared" si="20"/>
        <v/>
      </c>
      <c r="BB13" s="99" t="str">
        <f t="shared" si="21"/>
        <v/>
      </c>
      <c r="BC13" s="99" t="str">
        <f t="shared" si="22"/>
        <v/>
      </c>
      <c r="BD13" s="99" t="str">
        <f t="shared" si="23"/>
        <v/>
      </c>
      <c r="BE13" s="84" t="str">
        <f t="shared" si="24"/>
        <v/>
      </c>
      <c r="BF13" s="84" t="str">
        <f t="shared" si="0"/>
        <v/>
      </c>
      <c r="BI13" s="117">
        <f t="shared" si="25"/>
        <v>2.1999999284744263</v>
      </c>
      <c r="BJ13" s="118">
        <f t="shared" si="26"/>
        <v>0</v>
      </c>
      <c r="BK13" s="118">
        <f t="shared" si="27"/>
        <v>2.1999999284744263</v>
      </c>
      <c r="BL13" s="118">
        <v>2.1999999284744263</v>
      </c>
      <c r="BM13" s="118">
        <v>0</v>
      </c>
      <c r="BN13" s="118">
        <v>2.1999999284744263</v>
      </c>
      <c r="BO13" s="118"/>
      <c r="BP13" s="119"/>
      <c r="BX13" s="117"/>
      <c r="EX13" s="81">
        <f t="shared" si="29"/>
        <v>4.7021681144320295</v>
      </c>
      <c r="EY13" s="81">
        <f t="shared" si="1"/>
        <v>4.7021681144320295</v>
      </c>
      <c r="FA13" s="81" t="str">
        <f t="shared" si="2"/>
        <v/>
      </c>
      <c r="FD13" s="81" t="s">
        <v>153</v>
      </c>
    </row>
    <row r="14" spans="1:160" x14ac:dyDescent="0.15">
      <c r="F14" s="6">
        <v>3</v>
      </c>
      <c r="I14" s="81">
        <v>1</v>
      </c>
      <c r="Q14" s="31">
        <v>0.18999999761581421</v>
      </c>
      <c r="R14" s="40">
        <v>9.8100004196166992</v>
      </c>
      <c r="S14" s="31"/>
      <c r="T14" s="40"/>
      <c r="U14" s="31"/>
      <c r="V14" s="40"/>
      <c r="W14" s="31"/>
      <c r="X14" s="40"/>
      <c r="Y14" s="31"/>
      <c r="Z14" s="40"/>
      <c r="AA14" s="59">
        <v>-0.82999998331069946</v>
      </c>
      <c r="AB14" s="60">
        <v>12.039999961853027</v>
      </c>
      <c r="AC14" s="59">
        <v>0.23999999463558197</v>
      </c>
      <c r="AD14" s="60">
        <v>-11.949999809265137</v>
      </c>
      <c r="AE14" s="19" t="s">
        <v>93</v>
      </c>
      <c r="AF14" s="114"/>
      <c r="AG14" s="117" t="str">
        <f t="shared" si="30"/>
        <v/>
      </c>
      <c r="AH14" s="118" t="str">
        <f t="shared" si="31"/>
        <v/>
      </c>
      <c r="AI14" s="118" t="str">
        <f t="shared" si="32"/>
        <v/>
      </c>
      <c r="AJ14" s="118" t="str">
        <f t="shared" si="33"/>
        <v/>
      </c>
      <c r="AK14" s="113" t="str">
        <f t="shared" si="34"/>
        <v/>
      </c>
      <c r="AL14" s="118" t="str">
        <f t="shared" si="35"/>
        <v/>
      </c>
      <c r="AM14" s="118"/>
      <c r="AN14" s="117" t="str">
        <f t="shared" si="9"/>
        <v/>
      </c>
      <c r="AO14" s="118" t="str">
        <f t="shared" si="10"/>
        <v/>
      </c>
      <c r="AP14" s="99" t="str">
        <f t="shared" si="11"/>
        <v/>
      </c>
      <c r="AQ14" s="99" t="str">
        <f t="shared" si="12"/>
        <v/>
      </c>
      <c r="AR14" s="99" t="str">
        <f t="shared" si="13"/>
        <v/>
      </c>
      <c r="AS14" s="99" t="str">
        <f t="shared" si="14"/>
        <v/>
      </c>
      <c r="AT14" s="118" t="str">
        <f t="shared" si="15"/>
        <v/>
      </c>
      <c r="AU14" s="118" t="str">
        <f t="shared" si="16"/>
        <v/>
      </c>
      <c r="AV14" s="118" t="str">
        <f t="shared" si="17"/>
        <v/>
      </c>
      <c r="AW14" s="118" t="str">
        <f t="shared" si="18"/>
        <v/>
      </c>
      <c r="AX14" s="118"/>
      <c r="AY14" s="117">
        <f t="shared" si="28"/>
        <v>4.7021681144320295</v>
      </c>
      <c r="AZ14" s="118">
        <f t="shared" si="19"/>
        <v>2.6940018872345108</v>
      </c>
      <c r="BA14" s="99">
        <f t="shared" si="20"/>
        <v>24.329999198615553</v>
      </c>
      <c r="BB14" s="99">
        <f t="shared" si="21"/>
        <v>20.07439391026568</v>
      </c>
      <c r="BC14" s="99">
        <f t="shared" si="22"/>
        <v>13.561799645048382</v>
      </c>
      <c r="BD14" s="99">
        <f t="shared" si="23"/>
        <v>11.189680114017184</v>
      </c>
      <c r="BE14" s="84">
        <f t="shared" si="24"/>
        <v>9.8100004196166992</v>
      </c>
      <c r="BF14" s="84" t="str">
        <f t="shared" si="0"/>
        <v/>
      </c>
      <c r="BI14" s="117">
        <f t="shared" si="25"/>
        <v>1.1199999749660492</v>
      </c>
      <c r="BJ14" s="118">
        <f t="shared" si="26"/>
        <v>0.63000011444091797</v>
      </c>
      <c r="BK14" s="118">
        <f t="shared" si="27"/>
        <v>1.2850292168349795</v>
      </c>
      <c r="BL14" s="118">
        <v>1.1199999749660492</v>
      </c>
      <c r="BM14" s="118">
        <v>0.63000011444091797</v>
      </c>
      <c r="BN14" s="118">
        <v>1.2850292168349795</v>
      </c>
      <c r="BO14" s="118"/>
      <c r="BP14" s="119"/>
      <c r="BX14" s="117"/>
      <c r="EX14" s="81" t="str">
        <f t="shared" si="29"/>
        <v/>
      </c>
      <c r="EY14" s="81">
        <f t="shared" si="1"/>
        <v>7.4081954954622766</v>
      </c>
      <c r="FA14" s="81" t="str">
        <f t="shared" si="2"/>
        <v/>
      </c>
    </row>
    <row r="15" spans="1:160" x14ac:dyDescent="0.15">
      <c r="F15" s="6">
        <v>4</v>
      </c>
      <c r="I15" s="81">
        <v>1</v>
      </c>
      <c r="Q15" s="31">
        <v>2.6099998950958252</v>
      </c>
      <c r="R15" s="40">
        <v>-9.7600002288818359</v>
      </c>
      <c r="S15" s="31"/>
      <c r="T15" s="40"/>
      <c r="U15" s="31"/>
      <c r="V15" s="40"/>
      <c r="W15" s="31"/>
      <c r="X15" s="40"/>
      <c r="Y15" s="31"/>
      <c r="Z15" s="40"/>
      <c r="AA15" s="59">
        <v>2.4900000095367432</v>
      </c>
      <c r="AB15" s="60">
        <v>-11.949999809265137</v>
      </c>
      <c r="AC15" s="59">
        <v>-1.4099999666213989</v>
      </c>
      <c r="AD15" s="60">
        <v>13.020000457763672</v>
      </c>
      <c r="AE15" s="19" t="s">
        <v>88</v>
      </c>
      <c r="AF15" s="114"/>
      <c r="AG15" s="117" t="str">
        <f t="shared" si="30"/>
        <v/>
      </c>
      <c r="AH15" s="118" t="str">
        <f t="shared" si="31"/>
        <v/>
      </c>
      <c r="AI15" s="118" t="str">
        <f t="shared" si="32"/>
        <v/>
      </c>
      <c r="AJ15" s="118" t="str">
        <f t="shared" si="33"/>
        <v/>
      </c>
      <c r="AK15" s="113" t="str">
        <f t="shared" si="34"/>
        <v/>
      </c>
      <c r="AL15" s="118" t="str">
        <f t="shared" si="35"/>
        <v/>
      </c>
      <c r="AM15" s="118"/>
      <c r="AN15" s="117" t="str">
        <f t="shared" si="9"/>
        <v/>
      </c>
      <c r="AO15" s="118" t="str">
        <f t="shared" si="10"/>
        <v/>
      </c>
      <c r="AP15" s="99" t="str">
        <f t="shared" si="11"/>
        <v/>
      </c>
      <c r="AQ15" s="99" t="str">
        <f t="shared" si="12"/>
        <v/>
      </c>
      <c r="AR15" s="99" t="str">
        <f t="shared" si="13"/>
        <v/>
      </c>
      <c r="AS15" s="99" t="str">
        <f t="shared" si="14"/>
        <v/>
      </c>
      <c r="AT15" s="118" t="str">
        <f t="shared" si="15"/>
        <v/>
      </c>
      <c r="AU15" s="118" t="str">
        <f t="shared" si="16"/>
        <v/>
      </c>
      <c r="AV15" s="118" t="str">
        <f t="shared" si="17"/>
        <v/>
      </c>
      <c r="AW15" s="118" t="str">
        <f t="shared" si="18"/>
        <v/>
      </c>
      <c r="AX15" s="118"/>
      <c r="AY15" s="117">
        <f t="shared" si="28"/>
        <v>7.4081954954622766</v>
      </c>
      <c r="AZ15" s="118">
        <f t="shared" si="19"/>
        <v>5.3253645537663772</v>
      </c>
      <c r="BA15" s="99">
        <f t="shared" si="20"/>
        <v>37.988799952220916</v>
      </c>
      <c r="BB15" s="99">
        <f t="shared" si="21"/>
        <v>30.498912521732777</v>
      </c>
      <c r="BC15" s="99">
        <f t="shared" si="22"/>
        <v>26.988749921247361</v>
      </c>
      <c r="BD15" s="99">
        <f t="shared" si="23"/>
        <v>21.667636881246722</v>
      </c>
      <c r="BE15" s="84">
        <f t="shared" si="24"/>
        <v>9.7600002288818359</v>
      </c>
      <c r="BF15" s="84" t="str">
        <f t="shared" si="0"/>
        <v/>
      </c>
      <c r="BI15" s="117">
        <f t="shared" si="25"/>
        <v>2.2500000149011612</v>
      </c>
      <c r="BJ15" s="118">
        <f t="shared" si="26"/>
        <v>0</v>
      </c>
      <c r="BK15" s="118">
        <f t="shared" si="27"/>
        <v>2.2500000149011612</v>
      </c>
      <c r="BL15" s="118">
        <v>2.2500000149011612</v>
      </c>
      <c r="BM15" s="118">
        <v>0</v>
      </c>
      <c r="BN15" s="118">
        <v>2.2500000149011612</v>
      </c>
      <c r="BO15" s="118"/>
      <c r="BP15" s="119"/>
      <c r="BX15" s="117"/>
      <c r="EX15" s="81" t="str">
        <f t="shared" si="29"/>
        <v/>
      </c>
      <c r="EY15" s="81">
        <f t="shared" si="1"/>
        <v>0.11182054112972789</v>
      </c>
      <c r="FA15" s="81" t="str">
        <f t="shared" si="2"/>
        <v/>
      </c>
    </row>
    <row r="16" spans="1:160" ht="14.25" thickBot="1" x14ac:dyDescent="0.2">
      <c r="F16" s="6">
        <v>5</v>
      </c>
      <c r="I16" s="81">
        <v>1</v>
      </c>
      <c r="J16" s="81">
        <v>1</v>
      </c>
      <c r="Q16" s="31">
        <v>1.5499999523162842</v>
      </c>
      <c r="R16" s="40">
        <v>5.4600000381469727</v>
      </c>
      <c r="S16" s="31"/>
      <c r="T16" s="40"/>
      <c r="U16" s="31"/>
      <c r="V16" s="40"/>
      <c r="W16" s="31" t="s">
        <v>85</v>
      </c>
      <c r="X16" s="40"/>
      <c r="Y16" s="31">
        <v>1</v>
      </c>
      <c r="Z16" s="40"/>
      <c r="AA16" s="59">
        <v>-0.82999998331069946</v>
      </c>
      <c r="AB16" s="60">
        <v>11.699999809265137</v>
      </c>
      <c r="AC16" s="59">
        <v>0.5899999737739563</v>
      </c>
      <c r="AD16" s="60">
        <v>-13.069999694824219</v>
      </c>
      <c r="AE16" s="19" t="s">
        <v>93</v>
      </c>
      <c r="AF16" s="114"/>
      <c r="AG16" s="117" t="str">
        <f t="shared" si="30"/>
        <v/>
      </c>
      <c r="AH16" s="118" t="str">
        <f t="shared" si="31"/>
        <v/>
      </c>
      <c r="AI16" s="118" t="str">
        <f t="shared" si="32"/>
        <v/>
      </c>
      <c r="AJ16" s="118" t="str">
        <f t="shared" si="33"/>
        <v/>
      </c>
      <c r="AK16" s="113" t="str">
        <f t="shared" si="34"/>
        <v/>
      </c>
      <c r="AL16" s="118" t="str">
        <f t="shared" si="35"/>
        <v/>
      </c>
      <c r="AM16" s="118"/>
      <c r="AN16" s="117" t="str">
        <f t="shared" si="9"/>
        <v/>
      </c>
      <c r="AO16" s="118" t="str">
        <f t="shared" si="10"/>
        <v/>
      </c>
      <c r="AP16" s="99" t="str">
        <f t="shared" si="11"/>
        <v/>
      </c>
      <c r="AQ16" s="99" t="str">
        <f t="shared" si="12"/>
        <v/>
      </c>
      <c r="AR16" s="99" t="str">
        <f t="shared" si="13"/>
        <v/>
      </c>
      <c r="AS16" s="99" t="str">
        <f t="shared" si="14"/>
        <v/>
      </c>
      <c r="AT16" s="118" t="str">
        <f t="shared" si="15"/>
        <v/>
      </c>
      <c r="AU16" s="118" t="str">
        <f t="shared" si="16"/>
        <v/>
      </c>
      <c r="AV16" s="118" t="str">
        <f t="shared" si="17"/>
        <v/>
      </c>
      <c r="AW16" s="118" t="str">
        <f t="shared" si="18"/>
        <v/>
      </c>
      <c r="AX16" s="118"/>
      <c r="AY16" s="117">
        <f t="shared" si="28"/>
        <v>0.11182054112972789</v>
      </c>
      <c r="AZ16" s="118">
        <f t="shared" si="19"/>
        <v>0.88616499128045523</v>
      </c>
      <c r="BA16" s="99">
        <f>IF(AND(ISNUMBER(AA14),ISNUMBER(AA15),ISNUMBER(AA16),I16=1),ABS((AA14*AB15+AA15*AB16+AA16*AB14-AB14*AA15-AB15*AA16-AB16*AA14)/2),"")</f>
        <v>0.56440025207996314</v>
      </c>
      <c r="BB16" s="99">
        <f t="shared" si="21"/>
        <v>0.29725163085199124</v>
      </c>
      <c r="BC16" s="99">
        <f t="shared" si="22"/>
        <v>4.6672986202359255</v>
      </c>
      <c r="BD16" s="99">
        <f t="shared" si="23"/>
        <v>2.4581174820981806</v>
      </c>
      <c r="BE16" s="84">
        <f t="shared" si="24"/>
        <v>5.4600000381469727</v>
      </c>
      <c r="BF16" s="84">
        <f t="shared" si="0"/>
        <v>4.3500003814697266</v>
      </c>
      <c r="BI16" s="117"/>
      <c r="BJ16" s="118"/>
      <c r="BK16" s="118"/>
      <c r="BO16" s="118"/>
      <c r="BP16" s="119" t="s">
        <v>185</v>
      </c>
      <c r="BX16" s="117"/>
      <c r="EX16" s="81" t="str">
        <f t="shared" si="29"/>
        <v/>
      </c>
      <c r="EY16" s="81">
        <f t="shared" si="1"/>
        <v>6.4593038391835105</v>
      </c>
      <c r="FA16" s="81" t="str">
        <f t="shared" si="2"/>
        <v/>
      </c>
    </row>
    <row r="17" spans="2:157" ht="14.25" thickBot="1" x14ac:dyDescent="0.2">
      <c r="F17" s="6">
        <v>6</v>
      </c>
      <c r="Q17" s="31"/>
      <c r="R17" s="40"/>
      <c r="S17" s="31">
        <v>3.7699999809265137</v>
      </c>
      <c r="T17" s="40">
        <v>-8.5500001907348633</v>
      </c>
      <c r="U17" s="31"/>
      <c r="V17" s="40"/>
      <c r="W17" s="31"/>
      <c r="X17" s="40"/>
      <c r="Y17" s="31"/>
      <c r="Z17" s="40"/>
      <c r="AA17" s="150">
        <v>5.2</v>
      </c>
      <c r="AB17" s="151">
        <v>-11.7</v>
      </c>
      <c r="AC17" s="1" t="s">
        <v>188</v>
      </c>
      <c r="AF17" s="140">
        <v>1</v>
      </c>
      <c r="AG17" s="117" t="str">
        <f>IF(G17=1,DEGREES(ACOS((((#REF!-AA17)*(Q18-AA17))+((AD17-AB17)*(R18-AB17)))/(SQRT((#REF!-AA17)^2+(AD17-AB17)^2)*SQRT((Q18-AA17)^2+(R18-AB17)^2)))),"")</f>
        <v/>
      </c>
      <c r="AH17" s="118" t="str">
        <f>IF(G17=1,ABS(#REF!-AA18),"")</f>
        <v/>
      </c>
      <c r="AI17" s="118" t="str">
        <f t="shared" si="32"/>
        <v/>
      </c>
      <c r="AJ17" s="118" t="str">
        <f t="shared" si="33"/>
        <v/>
      </c>
      <c r="AK17" s="113" t="str">
        <f t="shared" si="34"/>
        <v/>
      </c>
      <c r="AL17" s="118" t="str">
        <f t="shared" si="35"/>
        <v/>
      </c>
      <c r="AM17" s="118"/>
      <c r="AN17" s="117" t="str">
        <f t="shared" si="9"/>
        <v/>
      </c>
      <c r="AO17" s="118" t="str">
        <f>IF(H17=1,DEGREES(ACOS((((AA18-AA17)*(#REF!-AA17)+(AB18-AB17)*(AD17-AB17))/(SQRT((AA18-AA17)^2+(AB18-AB17)^2)*SQRT((#REF!-AA17)^2+(AD17-AB17)^2))))),"")</f>
        <v/>
      </c>
      <c r="AP17" s="99" t="str">
        <f t="shared" si="11"/>
        <v/>
      </c>
      <c r="AQ17" s="99" t="str">
        <f t="shared" si="12"/>
        <v/>
      </c>
      <c r="AR17" s="99" t="str">
        <f>IF(AND(ISNUMBER(#REF!),ISNUMBER(AA17),ISNUMBER(AA18),H17=1),ABS((#REF!*AB17+AA17*AB18+AA18*AD17-AD17*AA17-AB17*AA18-AB18*#REF!)/2),"")</f>
        <v/>
      </c>
      <c r="AS17" s="99" t="str">
        <f t="shared" si="14"/>
        <v/>
      </c>
      <c r="AT17" s="118" t="str">
        <f t="shared" si="15"/>
        <v/>
      </c>
      <c r="AU17" s="118" t="str">
        <f t="shared" si="16"/>
        <v/>
      </c>
      <c r="AV17" s="118" t="str">
        <f t="shared" si="17"/>
        <v/>
      </c>
      <c r="AW17" s="118" t="str">
        <f t="shared" si="18"/>
        <v/>
      </c>
      <c r="AX17" s="118"/>
      <c r="AY17" s="152">
        <f>DEGREES(ACOS(((AA15-AA16)*(AA17-AA16)+(AB15-AB16)*(AB17-AB16))/(SQRT((AA15-AA16)^2+(AB15-AB16)^2)*SQRT((AA17-AA16)^2+(AB17-AB16)^2))))</f>
        <v>6.4593038391835105</v>
      </c>
      <c r="AZ17" s="153">
        <f>DEGREES(ACOS((((AA17-AA16)*(AC16-AA16)+(AB17-AB16)*(AD16-AB16))/(SQRT((AA17-AA16)^2+(AB17-AB16)^2)*SQRT((AC16-AA16)^2+(AD16-AB16)^2)))))</f>
        <v>11.16927038643847</v>
      </c>
      <c r="BA17" s="154">
        <f>ABS((AA15*AB16+AA16*AB17+AA17*AB15-AB15*AA16-AB16*AA17-AB17*AA15)/2)</f>
        <v>32.460749052822599</v>
      </c>
      <c r="BB17" s="154">
        <f>IF(ISNUMBER(BA17),BA17*(((ABS(AB16-T17))/(ABS(AB15-AB16))))^2,"")</f>
        <v>23.79832089336384</v>
      </c>
      <c r="BC17" s="154">
        <f>ABS((AC16*AB16+AA16*AB17+AA17*AD16-AD16*AA16-AB16*AA17-AB17*AC16)/2)</f>
        <v>58.067548935663709</v>
      </c>
      <c r="BD17" s="154">
        <f>IF(ISNUMBER(BC17),BC17*(((ABS(AB16-T17))/(ABS(AB15-AB16))))^2,"")</f>
        <v>42.571727498132695</v>
      </c>
      <c r="BE17" s="155">
        <f>ABS(T17)</f>
        <v>8.5500001907348633</v>
      </c>
      <c r="BF17" s="156">
        <f t="shared" si="0"/>
        <v>1.2100000381469727</v>
      </c>
      <c r="BI17" s="117" t="str">
        <f t="shared" si="25"/>
        <v/>
      </c>
      <c r="BJ17" s="118" t="str">
        <f t="shared" si="26"/>
        <v/>
      </c>
      <c r="BK17" s="118" t="str">
        <f t="shared" si="27"/>
        <v/>
      </c>
      <c r="BL17" s="118">
        <v>0.57999998331069946</v>
      </c>
      <c r="BM17" s="118">
        <v>1.3200006484985352</v>
      </c>
      <c r="BN17" s="118">
        <v>1.4418050120168695</v>
      </c>
      <c r="BO17" s="118"/>
      <c r="EX17" s="81" t="str">
        <f t="shared" si="29"/>
        <v/>
      </c>
      <c r="EY17" s="81">
        <f t="shared" si="1"/>
        <v>0.11173564950006253</v>
      </c>
      <c r="FA17" s="81" t="str">
        <f>IF(OR(ISNUMBER(K17),ISNUMBER(L17),ISNUMBER(G17)),DEGREES(ACOS((((#REF!-AA17)*(Q18-AA17))+((AD17-AB17)*(R18-AB17)))/(SQRT((#REF!-AA17)^2+(AD17-AB17)^2)*SQRT((Q18-AA17)^2+(R18-AB17)^2)))),"")</f>
        <v/>
      </c>
    </row>
    <row r="18" spans="2:157" s="82" customFormat="1" x14ac:dyDescent="0.15">
      <c r="B18" s="30"/>
      <c r="C18" s="16"/>
      <c r="D18" s="13" t="s">
        <v>19</v>
      </c>
      <c r="E18" s="16">
        <v>4</v>
      </c>
      <c r="F18" s="10">
        <v>1</v>
      </c>
      <c r="G18" s="16">
        <v>1</v>
      </c>
      <c r="K18" s="16">
        <v>1</v>
      </c>
      <c r="M18" s="16"/>
      <c r="N18" s="82">
        <v>1</v>
      </c>
      <c r="O18" s="33" t="s">
        <v>85</v>
      </c>
      <c r="P18" s="16">
        <v>87</v>
      </c>
      <c r="Q18" s="32"/>
      <c r="R18" s="10"/>
      <c r="S18" s="32"/>
      <c r="T18" s="10"/>
      <c r="U18" s="32"/>
      <c r="V18" s="10"/>
      <c r="W18" s="32"/>
      <c r="X18" s="10"/>
      <c r="Y18" s="32"/>
      <c r="Z18" s="10"/>
      <c r="AA18" s="57">
        <v>-0.98000001907348633</v>
      </c>
      <c r="AB18" s="58">
        <v>12.090000152587891</v>
      </c>
      <c r="AC18" s="57">
        <v>3.5099999904632568</v>
      </c>
      <c r="AD18" s="58">
        <v>-11.949999809265137</v>
      </c>
      <c r="AE18" s="16"/>
      <c r="AF18" s="112"/>
      <c r="AG18" s="117">
        <f t="shared" si="30"/>
        <v>3.4106548902412577</v>
      </c>
      <c r="AH18" s="118">
        <f t="shared" si="31"/>
        <v>0.28999996185302734</v>
      </c>
      <c r="AI18" s="118">
        <f t="shared" si="32"/>
        <v>9.9999427795410156E-2</v>
      </c>
      <c r="AJ18" s="118">
        <f t="shared" si="33"/>
        <v>0.30675701040753212</v>
      </c>
      <c r="AK18" s="113">
        <f t="shared" si="34"/>
        <v>87</v>
      </c>
      <c r="AL18" s="118">
        <f t="shared" si="35"/>
        <v>5.4099998474121094</v>
      </c>
      <c r="AM18" s="118"/>
      <c r="AN18" s="117" t="str">
        <f t="shared" si="9"/>
        <v/>
      </c>
      <c r="AO18" s="118" t="str">
        <f t="shared" si="10"/>
        <v/>
      </c>
      <c r="AP18" s="99" t="str">
        <f t="shared" si="11"/>
        <v/>
      </c>
      <c r="AQ18" s="99" t="str">
        <f t="shared" si="12"/>
        <v/>
      </c>
      <c r="AR18" s="99" t="str">
        <f t="shared" si="13"/>
        <v/>
      </c>
      <c r="AS18" s="99" t="str">
        <f t="shared" si="14"/>
        <v/>
      </c>
      <c r="AT18" s="118" t="str">
        <f>IF(AND(ISNUMBER(#REF!),ISNUMBER(AA18),$G17=1),ABS(#REF!-AA18),"")</f>
        <v/>
      </c>
      <c r="AU18" s="118" t="str">
        <f t="shared" si="16"/>
        <v/>
      </c>
      <c r="AV18" s="118" t="str">
        <f t="shared" si="17"/>
        <v/>
      </c>
      <c r="AW18" s="118" t="str">
        <f t="shared" si="18"/>
        <v/>
      </c>
      <c r="AX18" s="118"/>
      <c r="AY18" s="117" t="str">
        <f t="shared" si="28"/>
        <v/>
      </c>
      <c r="AZ18" s="118" t="str">
        <f>IF(I18=1,DEGREES(ACOS((((AA18-AA17)*(#REF!-AA17)+(AB18-AB17)*(AD17-AB17))/(SQRT((AA18-AA17)^2+(AB18-AB17)^2)*SQRT((#REF!-AA17)^2+(AD17-AB17)^2))))),"")</f>
        <v/>
      </c>
      <c r="BA18" s="99" t="str">
        <f t="shared" si="20"/>
        <v/>
      </c>
      <c r="BB18" s="99" t="str">
        <f t="shared" si="21"/>
        <v/>
      </c>
      <c r="BC18" s="99" t="str">
        <f>IF(AND(ISNUMBER(#REF!),ISNUMBER(AA17),ISNUMBER(AA18),I18=1),ABS((#REF!*AB17+AA17*AB18+AA18*AD17-AD17*AA17-AB17*AA18-AB18*#REF!)/2),"")</f>
        <v/>
      </c>
      <c r="BD18" s="99" t="str">
        <f t="shared" si="23"/>
        <v/>
      </c>
      <c r="BE18" s="84" t="str">
        <f t="shared" si="24"/>
        <v/>
      </c>
      <c r="BF18" s="84" t="str">
        <f t="shared" si="0"/>
        <v/>
      </c>
      <c r="BG18" s="84"/>
      <c r="BH18" s="84"/>
      <c r="BI18" s="117" t="str">
        <f>IF(OR($H18=1,$I18=1),ABS(#REF!-AA18),"")</f>
        <v/>
      </c>
      <c r="BJ18" s="118" t="str">
        <f t="shared" si="26"/>
        <v/>
      </c>
      <c r="BK18" s="118" t="str">
        <f t="shared" si="27"/>
        <v/>
      </c>
      <c r="BL18" s="118" t="s">
        <v>152</v>
      </c>
      <c r="BM18" s="118" t="s">
        <v>152</v>
      </c>
      <c r="BN18" s="118" t="s">
        <v>152</v>
      </c>
      <c r="BO18" s="118"/>
      <c r="BP18" s="115"/>
      <c r="BX18" s="94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EX18" s="81" t="str">
        <f t="shared" si="29"/>
        <v/>
      </c>
      <c r="EY18" s="81">
        <f t="shared" si="1"/>
        <v>3.2705127013429314</v>
      </c>
      <c r="FA18" s="81">
        <f t="shared" si="2"/>
        <v>3.4106548902412577</v>
      </c>
    </row>
    <row r="19" spans="2:157" x14ac:dyDescent="0.15">
      <c r="F19" s="6">
        <v>2</v>
      </c>
      <c r="H19" s="81">
        <v>1</v>
      </c>
      <c r="Q19" s="31">
        <v>3.380000114440918</v>
      </c>
      <c r="R19" s="40">
        <v>-5.4099998474121094</v>
      </c>
      <c r="S19" s="31"/>
      <c r="T19" s="40"/>
      <c r="U19" s="31"/>
      <c r="V19" s="40"/>
      <c r="W19" s="31"/>
      <c r="X19" s="40"/>
      <c r="Y19" s="31"/>
      <c r="Z19" s="40"/>
      <c r="AA19" s="59">
        <v>3.7999999523162842</v>
      </c>
      <c r="AB19" s="60">
        <v>-11.850000381469727</v>
      </c>
      <c r="AC19" s="59">
        <v>-2.3900001049041748</v>
      </c>
      <c r="AD19" s="60">
        <v>11.949999809265137</v>
      </c>
      <c r="AE19" s="19" t="s">
        <v>83</v>
      </c>
      <c r="AF19" s="114"/>
      <c r="AG19" s="117" t="str">
        <f t="shared" si="30"/>
        <v/>
      </c>
      <c r="AH19" s="118" t="str">
        <f t="shared" si="31"/>
        <v/>
      </c>
      <c r="AI19" s="118" t="str">
        <f t="shared" si="32"/>
        <v/>
      </c>
      <c r="AJ19" s="118" t="str">
        <f t="shared" si="33"/>
        <v/>
      </c>
      <c r="AK19" s="113" t="str">
        <f t="shared" si="34"/>
        <v/>
      </c>
      <c r="AL19" s="118" t="str">
        <f t="shared" si="35"/>
        <v/>
      </c>
      <c r="AM19" s="118"/>
      <c r="AN19" s="117">
        <f t="shared" si="9"/>
        <v>7.8199784375650765</v>
      </c>
      <c r="AO19" s="118">
        <f t="shared" si="10"/>
        <v>4.5327733358324114</v>
      </c>
      <c r="AP19" s="99">
        <f t="shared" si="11"/>
        <v>42.254504600048108</v>
      </c>
      <c r="AQ19" s="99">
        <f t="shared" si="12"/>
        <v>35.198779158198995</v>
      </c>
      <c r="AR19" s="99">
        <f t="shared" si="13"/>
        <v>24.723202153968828</v>
      </c>
      <c r="AS19" s="99">
        <f t="shared" si="14"/>
        <v>20.594881917041047</v>
      </c>
      <c r="AT19" s="118">
        <f t="shared" si="15"/>
        <v>0.28999996185302734</v>
      </c>
      <c r="AU19" s="118">
        <f t="shared" si="16"/>
        <v>9.9999427795410156E-2</v>
      </c>
      <c r="AV19" s="118">
        <f t="shared" si="17"/>
        <v>0.30675701040753212</v>
      </c>
      <c r="AW19" s="118">
        <f t="shared" si="18"/>
        <v>10</v>
      </c>
      <c r="AX19" s="118"/>
      <c r="AY19" s="117">
        <f t="shared" si="28"/>
        <v>3.2705127013429314</v>
      </c>
      <c r="AZ19" s="118" t="str">
        <f t="shared" si="19"/>
        <v/>
      </c>
      <c r="BA19" s="99" t="str">
        <f t="shared" si="20"/>
        <v/>
      </c>
      <c r="BB19" s="99" t="str">
        <f t="shared" si="21"/>
        <v/>
      </c>
      <c r="BC19" s="99" t="str">
        <f t="shared" si="22"/>
        <v/>
      </c>
      <c r="BD19" s="99" t="str">
        <f t="shared" si="23"/>
        <v/>
      </c>
      <c r="BE19" s="84" t="str">
        <f t="shared" si="24"/>
        <v/>
      </c>
      <c r="BF19" s="84" t="str">
        <f t="shared" si="0"/>
        <v/>
      </c>
      <c r="BI19" s="117">
        <f t="shared" si="25"/>
        <v>0.28999996185302734</v>
      </c>
      <c r="BJ19" s="118">
        <f t="shared" si="26"/>
        <v>9.9999427795410156E-2</v>
      </c>
      <c r="BK19" s="118">
        <f t="shared" si="27"/>
        <v>0.30675701040753212</v>
      </c>
      <c r="BL19" s="118">
        <v>0.28999996185302734</v>
      </c>
      <c r="BM19" s="118">
        <v>9.9999427795410156E-2</v>
      </c>
      <c r="BN19" s="118">
        <v>0.30675701040753212</v>
      </c>
      <c r="BO19" s="118"/>
      <c r="BP19" s="119"/>
      <c r="BX19" s="117"/>
      <c r="EX19" s="81">
        <f t="shared" si="29"/>
        <v>7.8199784375650765</v>
      </c>
      <c r="EY19" s="81">
        <f t="shared" si="1"/>
        <v>7.8199784375650765</v>
      </c>
      <c r="FA19" s="81" t="str">
        <f t="shared" si="2"/>
        <v/>
      </c>
    </row>
    <row r="20" spans="2:157" x14ac:dyDescent="0.15">
      <c r="F20" s="6">
        <v>3</v>
      </c>
      <c r="I20" s="81">
        <v>1</v>
      </c>
      <c r="Q20" s="31">
        <v>-2.2699999809265137</v>
      </c>
      <c r="R20" s="40">
        <v>10</v>
      </c>
      <c r="S20" s="31"/>
      <c r="T20" s="40"/>
      <c r="U20" s="31"/>
      <c r="V20" s="40"/>
      <c r="W20" s="31"/>
      <c r="X20" s="40"/>
      <c r="Y20" s="31"/>
      <c r="Z20" s="40"/>
      <c r="AA20" s="59">
        <v>-4.5300002098083496</v>
      </c>
      <c r="AB20" s="60">
        <v>12.189999580383301</v>
      </c>
      <c r="AC20" s="59">
        <v>1.8999999761581421</v>
      </c>
      <c r="AD20" s="60">
        <v>-12.819999694824219</v>
      </c>
      <c r="AE20" s="19" t="s">
        <v>79</v>
      </c>
      <c r="AF20" s="114"/>
      <c r="AG20" s="117" t="str">
        <f t="shared" si="30"/>
        <v/>
      </c>
      <c r="AH20" s="118" t="str">
        <f t="shared" si="31"/>
        <v/>
      </c>
      <c r="AI20" s="118" t="str">
        <f t="shared" si="32"/>
        <v/>
      </c>
      <c r="AJ20" s="118" t="str">
        <f t="shared" si="33"/>
        <v/>
      </c>
      <c r="AK20" s="113" t="str">
        <f t="shared" si="34"/>
        <v/>
      </c>
      <c r="AL20" s="118" t="str">
        <f t="shared" si="35"/>
        <v/>
      </c>
      <c r="AM20" s="118"/>
      <c r="AN20" s="117" t="str">
        <f t="shared" si="9"/>
        <v/>
      </c>
      <c r="AO20" s="118" t="str">
        <f t="shared" si="10"/>
        <v/>
      </c>
      <c r="AP20" s="99" t="str">
        <f t="shared" si="11"/>
        <v/>
      </c>
      <c r="AQ20" s="99" t="str">
        <f t="shared" si="12"/>
        <v/>
      </c>
      <c r="AR20" s="99" t="str">
        <f t="shared" si="13"/>
        <v/>
      </c>
      <c r="AS20" s="99" t="str">
        <f t="shared" si="14"/>
        <v/>
      </c>
      <c r="AT20" s="118" t="str">
        <f t="shared" si="15"/>
        <v/>
      </c>
      <c r="AU20" s="118" t="str">
        <f t="shared" si="16"/>
        <v/>
      </c>
      <c r="AV20" s="118" t="str">
        <f t="shared" si="17"/>
        <v/>
      </c>
      <c r="AW20" s="118" t="str">
        <f t="shared" si="18"/>
        <v/>
      </c>
      <c r="AX20" s="118"/>
      <c r="AY20" s="117">
        <f t="shared" si="28"/>
        <v>7.8199784375650765</v>
      </c>
      <c r="AZ20" s="118">
        <f t="shared" si="19"/>
        <v>4.5327733358324114</v>
      </c>
      <c r="BA20" s="99">
        <f t="shared" si="20"/>
        <v>42.254504600048108</v>
      </c>
      <c r="BB20" s="99">
        <f t="shared" si="21"/>
        <v>35.198779158198995</v>
      </c>
      <c r="BC20" s="99">
        <f t="shared" si="22"/>
        <v>24.723202153968828</v>
      </c>
      <c r="BD20" s="99">
        <f t="shared" si="23"/>
        <v>20.594881917041047</v>
      </c>
      <c r="BE20" s="84">
        <f t="shared" si="24"/>
        <v>10</v>
      </c>
      <c r="BF20" s="84" t="str">
        <f t="shared" si="0"/>
        <v/>
      </c>
      <c r="BI20" s="117">
        <f t="shared" si="25"/>
        <v>2.1400001049041748</v>
      </c>
      <c r="BJ20" s="118">
        <f t="shared" si="26"/>
        <v>0.23999977111816406</v>
      </c>
      <c r="BK20" s="118">
        <f t="shared" si="27"/>
        <v>2.1534159698318045</v>
      </c>
      <c r="BL20" s="118">
        <v>2.1400001049041748</v>
      </c>
      <c r="BM20" s="118">
        <v>0.23999977111816406</v>
      </c>
      <c r="BN20" s="118">
        <v>2.1534159698318045</v>
      </c>
      <c r="BO20" s="118"/>
      <c r="BP20" s="119"/>
      <c r="BX20" s="117"/>
      <c r="EX20" s="81" t="str">
        <f t="shared" si="29"/>
        <v/>
      </c>
      <c r="EY20" s="81">
        <f t="shared" si="1"/>
        <v>4.0430106516982587</v>
      </c>
      <c r="FA20" s="81" t="str">
        <f t="shared" si="2"/>
        <v/>
      </c>
    </row>
    <row r="21" spans="2:157" x14ac:dyDescent="0.15">
      <c r="F21" s="6">
        <v>4</v>
      </c>
      <c r="I21" s="81">
        <v>1</v>
      </c>
      <c r="Q21" s="31">
        <v>1.2599999904632568</v>
      </c>
      <c r="R21" s="40">
        <v>-7.059999942779541</v>
      </c>
      <c r="S21" s="31"/>
      <c r="T21" s="40"/>
      <c r="U21" s="31"/>
      <c r="V21" s="40"/>
      <c r="W21" s="31"/>
      <c r="X21" s="40"/>
      <c r="Y21" s="31"/>
      <c r="Z21" s="40"/>
      <c r="AA21" s="59">
        <v>2.190000057220459</v>
      </c>
      <c r="AB21" s="60">
        <v>-12.770000457763672</v>
      </c>
      <c r="AC21" s="59">
        <v>-2.3900001049041748</v>
      </c>
      <c r="AD21" s="60">
        <v>12.920000076293945</v>
      </c>
      <c r="AE21" s="19" t="s">
        <v>88</v>
      </c>
      <c r="AF21" s="114"/>
      <c r="AG21" s="117" t="str">
        <f t="shared" si="30"/>
        <v/>
      </c>
      <c r="AH21" s="118" t="str">
        <f t="shared" si="31"/>
        <v/>
      </c>
      <c r="AI21" s="118" t="str">
        <f t="shared" si="32"/>
        <v/>
      </c>
      <c r="AJ21" s="118" t="str">
        <f t="shared" si="33"/>
        <v/>
      </c>
      <c r="AK21" s="113" t="str">
        <f t="shared" si="34"/>
        <v/>
      </c>
      <c r="AL21" s="118" t="str">
        <f t="shared" si="35"/>
        <v/>
      </c>
      <c r="AM21" s="118"/>
      <c r="AN21" s="117" t="str">
        <f t="shared" si="9"/>
        <v/>
      </c>
      <c r="AO21" s="118" t="str">
        <f t="shared" si="10"/>
        <v/>
      </c>
      <c r="AP21" s="99" t="str">
        <f t="shared" si="11"/>
        <v/>
      </c>
      <c r="AQ21" s="99" t="str">
        <f t="shared" si="12"/>
        <v/>
      </c>
      <c r="AR21" s="99" t="str">
        <f t="shared" si="13"/>
        <v/>
      </c>
      <c r="AS21" s="99" t="str">
        <f t="shared" si="14"/>
        <v/>
      </c>
      <c r="AT21" s="118" t="str">
        <f t="shared" si="15"/>
        <v/>
      </c>
      <c r="AU21" s="118" t="str">
        <f t="shared" si="16"/>
        <v/>
      </c>
      <c r="AV21" s="118" t="str">
        <f t="shared" si="17"/>
        <v/>
      </c>
      <c r="AW21" s="118" t="str">
        <f t="shared" si="18"/>
        <v/>
      </c>
      <c r="AX21" s="118"/>
      <c r="AY21" s="117">
        <f t="shared" si="28"/>
        <v>4.0430106516982587</v>
      </c>
      <c r="AZ21" s="118">
        <f t="shared" si="19"/>
        <v>0.65017061310571278</v>
      </c>
      <c r="BA21" s="99">
        <f t="shared" si="20"/>
        <v>23.183999100685128</v>
      </c>
      <c r="BB21" s="99">
        <f t="shared" si="21"/>
        <v>14.865546240866289</v>
      </c>
      <c r="BC21" s="99">
        <f t="shared" si="22"/>
        <v>3.7871984603880833</v>
      </c>
      <c r="BD21" s="99">
        <f t="shared" si="23"/>
        <v>2.4283461016254502</v>
      </c>
      <c r="BE21" s="84">
        <f t="shared" si="24"/>
        <v>7.059999942779541</v>
      </c>
      <c r="BF21" s="84" t="str">
        <f t="shared" si="0"/>
        <v/>
      </c>
      <c r="BI21" s="117">
        <f t="shared" si="25"/>
        <v>0.29000008106231689</v>
      </c>
      <c r="BJ21" s="118">
        <f t="shared" si="26"/>
        <v>4.9999237060546875E-2</v>
      </c>
      <c r="BK21" s="118">
        <f t="shared" si="27"/>
        <v>0.2942787296472294</v>
      </c>
      <c r="BL21" s="118">
        <v>0.29000008106231689</v>
      </c>
      <c r="BM21" s="118">
        <v>4.9999237060546875E-2</v>
      </c>
      <c r="BN21" s="118">
        <v>0.2942787296472294</v>
      </c>
      <c r="BO21" s="118"/>
      <c r="BP21" s="119"/>
      <c r="BX21" s="117"/>
      <c r="EX21" s="81" t="str">
        <f t="shared" si="29"/>
        <v/>
      </c>
      <c r="EY21" s="81">
        <f t="shared" si="1"/>
        <v>9.4656977274472993</v>
      </c>
      <c r="FA21" s="81" t="str">
        <f t="shared" si="2"/>
        <v/>
      </c>
    </row>
    <row r="22" spans="2:157" x14ac:dyDescent="0.15">
      <c r="F22" s="6">
        <v>5</v>
      </c>
      <c r="I22" s="81">
        <v>1</v>
      </c>
      <c r="Q22" s="31">
        <v>1.059999942779541</v>
      </c>
      <c r="R22" s="40">
        <v>8.9399995803833008</v>
      </c>
      <c r="S22" s="31"/>
      <c r="T22" s="40"/>
      <c r="U22" s="31"/>
      <c r="V22" s="40"/>
      <c r="W22" s="31"/>
      <c r="X22" s="40"/>
      <c r="Y22" s="31"/>
      <c r="Z22" s="40"/>
      <c r="AA22" s="59">
        <v>-0.34000000357627869</v>
      </c>
      <c r="AB22" s="60">
        <v>13.020000457763672</v>
      </c>
      <c r="AC22" s="59">
        <v>0.68000000715255737</v>
      </c>
      <c r="AD22" s="60">
        <v>-12.770000457763672</v>
      </c>
      <c r="AE22" s="19" t="s">
        <v>93</v>
      </c>
      <c r="AF22" s="114"/>
      <c r="AG22" s="117" t="str">
        <f t="shared" si="30"/>
        <v/>
      </c>
      <c r="AH22" s="118" t="str">
        <f t="shared" si="31"/>
        <v/>
      </c>
      <c r="AI22" s="118" t="str">
        <f t="shared" si="32"/>
        <v/>
      </c>
      <c r="AJ22" s="118" t="str">
        <f t="shared" si="33"/>
        <v/>
      </c>
      <c r="AK22" s="113" t="str">
        <f t="shared" si="34"/>
        <v/>
      </c>
      <c r="AL22" s="118" t="str">
        <f t="shared" si="35"/>
        <v/>
      </c>
      <c r="AM22" s="118"/>
      <c r="AN22" s="117" t="str">
        <f t="shared" si="9"/>
        <v/>
      </c>
      <c r="AO22" s="118" t="str">
        <f t="shared" si="10"/>
        <v/>
      </c>
      <c r="AP22" s="99" t="str">
        <f t="shared" si="11"/>
        <v/>
      </c>
      <c r="AQ22" s="99" t="str">
        <f t="shared" si="12"/>
        <v/>
      </c>
      <c r="AR22" s="99" t="str">
        <f t="shared" si="13"/>
        <v/>
      </c>
      <c r="AS22" s="99" t="str">
        <f t="shared" si="14"/>
        <v/>
      </c>
      <c r="AT22" s="118" t="str">
        <f t="shared" si="15"/>
        <v/>
      </c>
      <c r="AU22" s="118" t="str">
        <f t="shared" si="16"/>
        <v/>
      </c>
      <c r="AV22" s="118" t="str">
        <f t="shared" si="17"/>
        <v/>
      </c>
      <c r="AW22" s="118" t="str">
        <f t="shared" si="18"/>
        <v/>
      </c>
      <c r="AX22" s="118"/>
      <c r="AY22" s="117">
        <f t="shared" si="28"/>
        <v>9.4656977274472993</v>
      </c>
      <c r="AZ22" s="118">
        <f t="shared" si="19"/>
        <v>4.5056698387030831</v>
      </c>
      <c r="BA22" s="99">
        <f t="shared" si="20"/>
        <v>55.080005712509276</v>
      </c>
      <c r="BB22" s="99">
        <f t="shared" si="21"/>
        <v>41.670092231420227</v>
      </c>
      <c r="BC22" s="99">
        <f t="shared" si="22"/>
        <v>26.561252730637847</v>
      </c>
      <c r="BD22" s="99">
        <f t="shared" si="23"/>
        <v>20.094584899732002</v>
      </c>
      <c r="BE22" s="84">
        <f t="shared" si="24"/>
        <v>8.9399995803833008</v>
      </c>
      <c r="BF22" s="84">
        <f t="shared" si="0"/>
        <v>1.0600004196166992</v>
      </c>
      <c r="BI22" s="117">
        <f t="shared" si="25"/>
        <v>2.0500001013278961</v>
      </c>
      <c r="BJ22" s="118">
        <f t="shared" si="26"/>
        <v>0.10000038146972656</v>
      </c>
      <c r="BK22" s="118">
        <f t="shared" si="27"/>
        <v>2.0524376949711471</v>
      </c>
      <c r="BL22" s="118">
        <v>2.0500001013278961</v>
      </c>
      <c r="BM22" s="118">
        <v>0.10000038146972656</v>
      </c>
      <c r="BN22" s="118">
        <v>2.0524376949711471</v>
      </c>
      <c r="BO22" s="118"/>
      <c r="BP22" s="119"/>
      <c r="BX22" s="117"/>
      <c r="EX22" s="81" t="str">
        <f t="shared" si="29"/>
        <v/>
      </c>
      <c r="EY22" s="81">
        <f t="shared" si="1"/>
        <v>2.4436405721510042</v>
      </c>
      <c r="FA22" s="81" t="str">
        <f t="shared" si="2"/>
        <v/>
      </c>
    </row>
    <row r="23" spans="2:157" x14ac:dyDescent="0.15">
      <c r="F23" s="6">
        <v>6</v>
      </c>
      <c r="I23" s="81">
        <v>1</v>
      </c>
      <c r="Q23" s="31">
        <v>3.4800000190734863</v>
      </c>
      <c r="R23" s="40">
        <v>-7.1500000953674316</v>
      </c>
      <c r="S23" s="31"/>
      <c r="T23" s="40"/>
      <c r="U23" s="31"/>
      <c r="V23" s="40"/>
      <c r="W23" s="31"/>
      <c r="X23" s="40"/>
      <c r="Y23" s="31"/>
      <c r="Z23" s="40"/>
      <c r="AA23" s="59">
        <v>3.3199999332427979</v>
      </c>
      <c r="AB23" s="60">
        <v>-12.869999885559082</v>
      </c>
      <c r="AC23" s="59">
        <v>-1.0199999809265137</v>
      </c>
      <c r="AD23" s="60">
        <v>12.680000305175781</v>
      </c>
      <c r="AE23" s="19" t="s">
        <v>83</v>
      </c>
      <c r="AF23" s="114"/>
      <c r="AG23" s="117" t="str">
        <f t="shared" si="30"/>
        <v/>
      </c>
      <c r="AH23" s="118" t="str">
        <f t="shared" si="31"/>
        <v/>
      </c>
      <c r="AI23" s="118" t="str">
        <f t="shared" si="32"/>
        <v/>
      </c>
      <c r="AJ23" s="118" t="str">
        <f t="shared" si="33"/>
        <v/>
      </c>
      <c r="AK23" s="113" t="str">
        <f t="shared" si="34"/>
        <v/>
      </c>
      <c r="AL23" s="118" t="str">
        <f t="shared" si="35"/>
        <v/>
      </c>
      <c r="AM23" s="118"/>
      <c r="AN23" s="117" t="str">
        <f t="shared" si="9"/>
        <v/>
      </c>
      <c r="AO23" s="118" t="str">
        <f t="shared" si="10"/>
        <v/>
      </c>
      <c r="AP23" s="99" t="str">
        <f t="shared" si="11"/>
        <v/>
      </c>
      <c r="AQ23" s="99" t="str">
        <f t="shared" si="12"/>
        <v/>
      </c>
      <c r="AR23" s="99" t="str">
        <f t="shared" si="13"/>
        <v/>
      </c>
      <c r="AS23" s="99" t="str">
        <f t="shared" si="14"/>
        <v/>
      </c>
      <c r="AT23" s="118" t="str">
        <f t="shared" si="15"/>
        <v/>
      </c>
      <c r="AU23" s="118" t="str">
        <f t="shared" si="16"/>
        <v/>
      </c>
      <c r="AV23" s="118" t="str">
        <f t="shared" si="17"/>
        <v/>
      </c>
      <c r="AW23" s="118" t="str">
        <f t="shared" si="18"/>
        <v/>
      </c>
      <c r="AX23" s="118"/>
      <c r="AY23" s="117">
        <f t="shared" si="28"/>
        <v>2.4436405721510042</v>
      </c>
      <c r="AZ23" s="118">
        <f t="shared" si="19"/>
        <v>5.7815517423725407</v>
      </c>
      <c r="BA23" s="99">
        <f t="shared" si="20"/>
        <v>14.444849639379939</v>
      </c>
      <c r="BB23" s="99">
        <f t="shared" si="21"/>
        <v>8.8353168897915975</v>
      </c>
      <c r="BC23" s="99">
        <f t="shared" si="22"/>
        <v>33.991800546717613</v>
      </c>
      <c r="BD23" s="99">
        <f t="shared" si="23"/>
        <v>20.79137803318341</v>
      </c>
      <c r="BE23" s="84">
        <f t="shared" si="24"/>
        <v>7.1500000953674316</v>
      </c>
      <c r="BF23" s="84">
        <f t="shared" si="0"/>
        <v>9.0000152587890625E-2</v>
      </c>
      <c r="BI23" s="117">
        <f t="shared" si="25"/>
        <v>2.6399999260902405</v>
      </c>
      <c r="BJ23" s="118">
        <f t="shared" si="26"/>
        <v>9.9999427795410156E-2</v>
      </c>
      <c r="BK23" s="118">
        <f t="shared" si="27"/>
        <v>2.6418931650079807</v>
      </c>
      <c r="BL23" s="118">
        <v>2.6399999260902405</v>
      </c>
      <c r="BM23" s="118">
        <v>9.9999427795410156E-2</v>
      </c>
      <c r="BN23" s="118">
        <v>2.6418931650079807</v>
      </c>
      <c r="BO23" s="118"/>
      <c r="BP23" s="119"/>
      <c r="BX23" s="117"/>
      <c r="EX23" s="81" t="str">
        <f t="shared" si="29"/>
        <v/>
      </c>
      <c r="EY23" s="81">
        <f t="shared" si="1"/>
        <v>8.3749129608923951</v>
      </c>
      <c r="FA23" s="81" t="str">
        <f t="shared" si="2"/>
        <v/>
      </c>
    </row>
    <row r="24" spans="2:157" x14ac:dyDescent="0.15">
      <c r="F24" s="6">
        <v>7</v>
      </c>
      <c r="I24" s="81">
        <v>1</v>
      </c>
      <c r="Q24" s="31">
        <v>-2.8499999046325684</v>
      </c>
      <c r="R24" s="40">
        <v>10.25</v>
      </c>
      <c r="S24" s="31"/>
      <c r="T24" s="40"/>
      <c r="U24" s="31"/>
      <c r="V24" s="40"/>
      <c r="W24" s="31"/>
      <c r="X24" s="40"/>
      <c r="Y24" s="31"/>
      <c r="Z24" s="40"/>
      <c r="AA24" s="59">
        <v>-4.440000057220459</v>
      </c>
      <c r="AB24" s="60">
        <v>13.460000038146973</v>
      </c>
      <c r="AC24" s="59">
        <v>1.3200000524520874</v>
      </c>
      <c r="AD24" s="60">
        <v>-13.119999885559082</v>
      </c>
      <c r="AE24" s="19" t="s">
        <v>79</v>
      </c>
      <c r="AF24" s="114"/>
      <c r="AG24" s="117" t="str">
        <f t="shared" si="30"/>
        <v/>
      </c>
      <c r="AH24" s="118" t="str">
        <f t="shared" si="31"/>
        <v/>
      </c>
      <c r="AI24" s="118" t="str">
        <f t="shared" si="32"/>
        <v/>
      </c>
      <c r="AJ24" s="118" t="str">
        <f t="shared" si="33"/>
        <v/>
      </c>
      <c r="AK24" s="113" t="str">
        <f t="shared" si="34"/>
        <v/>
      </c>
      <c r="AL24" s="118" t="str">
        <f t="shared" si="35"/>
        <v/>
      </c>
      <c r="AM24" s="118"/>
      <c r="AN24" s="117" t="str">
        <f t="shared" si="9"/>
        <v/>
      </c>
      <c r="AO24" s="118" t="str">
        <f t="shared" si="10"/>
        <v/>
      </c>
      <c r="AP24" s="99" t="str">
        <f t="shared" si="11"/>
        <v/>
      </c>
      <c r="AQ24" s="99" t="str">
        <f t="shared" si="12"/>
        <v/>
      </c>
      <c r="AR24" s="99" t="str">
        <f t="shared" si="13"/>
        <v/>
      </c>
      <c r="AS24" s="99" t="str">
        <f t="shared" si="14"/>
        <v/>
      </c>
      <c r="AT24" s="118" t="str">
        <f t="shared" si="15"/>
        <v/>
      </c>
      <c r="AU24" s="118" t="str">
        <f t="shared" si="16"/>
        <v/>
      </c>
      <c r="AV24" s="118" t="str">
        <f t="shared" si="17"/>
        <v/>
      </c>
      <c r="AW24" s="118" t="str">
        <f t="shared" si="18"/>
        <v/>
      </c>
      <c r="AX24" s="118"/>
      <c r="AY24" s="117">
        <f t="shared" si="28"/>
        <v>8.3749129608923951</v>
      </c>
      <c r="AZ24" s="118">
        <f t="shared" si="19"/>
        <v>6.780927908491476</v>
      </c>
      <c r="BA24" s="99">
        <f t="shared" si="20"/>
        <v>52.269302180033918</v>
      </c>
      <c r="BB24" s="99">
        <f t="shared" si="21"/>
        <v>41.682930563584399</v>
      </c>
      <c r="BC24" s="99">
        <f t="shared" si="22"/>
        <v>41.997901913738247</v>
      </c>
      <c r="BD24" s="99">
        <f t="shared" si="23"/>
        <v>33.491850020436672</v>
      </c>
      <c r="BE24" s="84">
        <f t="shared" si="24"/>
        <v>10.25</v>
      </c>
      <c r="BF24" s="84">
        <f t="shared" si="0"/>
        <v>1.3100004196166992</v>
      </c>
      <c r="BI24" s="117">
        <f t="shared" si="25"/>
        <v>3.4200000762939453</v>
      </c>
      <c r="BJ24" s="118">
        <f t="shared" si="26"/>
        <v>0.77999973297119141</v>
      </c>
      <c r="BK24" s="118">
        <f t="shared" si="27"/>
        <v>3.5078198507457197</v>
      </c>
      <c r="BL24" s="118">
        <v>3.4200000762939453</v>
      </c>
      <c r="BM24" s="118">
        <v>0.77999973297119141</v>
      </c>
      <c r="BN24" s="118">
        <v>3.5078198507457197</v>
      </c>
      <c r="BO24" s="118"/>
      <c r="BP24" s="119"/>
      <c r="BX24" s="117"/>
      <c r="EX24" s="81" t="str">
        <f t="shared" si="29"/>
        <v/>
      </c>
      <c r="EY24" s="81">
        <f t="shared" si="1"/>
        <v>6.1635617038967319E-2</v>
      </c>
      <c r="FA24" s="81" t="str">
        <f t="shared" si="2"/>
        <v/>
      </c>
    </row>
    <row r="25" spans="2:157" x14ac:dyDescent="0.15">
      <c r="F25" s="6">
        <v>8</v>
      </c>
      <c r="I25" s="81">
        <v>1</v>
      </c>
      <c r="Q25" s="31">
        <v>2.6600000858306885</v>
      </c>
      <c r="R25" s="40">
        <v>-9.4700002670288086</v>
      </c>
      <c r="S25" s="31"/>
      <c r="T25" s="40"/>
      <c r="U25" s="31"/>
      <c r="V25" s="40"/>
      <c r="W25" s="31"/>
      <c r="X25" s="40"/>
      <c r="Y25" s="31"/>
      <c r="Z25" s="40"/>
      <c r="AA25" s="59">
        <v>3.119999885559082</v>
      </c>
      <c r="AB25" s="60">
        <v>-12.090000152587891</v>
      </c>
      <c r="AC25" s="59">
        <v>-3.5099999904632568</v>
      </c>
      <c r="AD25" s="60">
        <v>13.159999847412109</v>
      </c>
      <c r="AE25" s="19" t="s">
        <v>84</v>
      </c>
      <c r="AF25" s="114"/>
      <c r="AG25" s="117" t="str">
        <f t="shared" si="30"/>
        <v/>
      </c>
      <c r="AH25" s="118" t="str">
        <f t="shared" si="31"/>
        <v/>
      </c>
      <c r="AI25" s="118" t="str">
        <f t="shared" si="32"/>
        <v/>
      </c>
      <c r="AJ25" s="118" t="str">
        <f t="shared" si="33"/>
        <v/>
      </c>
      <c r="AK25" s="113" t="str">
        <f t="shared" si="34"/>
        <v/>
      </c>
      <c r="AL25" s="118" t="str">
        <f t="shared" si="35"/>
        <v/>
      </c>
      <c r="AM25" s="118"/>
      <c r="AN25" s="117" t="str">
        <f t="shared" si="9"/>
        <v/>
      </c>
      <c r="AO25" s="118" t="str">
        <f t="shared" si="10"/>
        <v/>
      </c>
      <c r="AP25" s="99" t="str">
        <f t="shared" si="11"/>
        <v/>
      </c>
      <c r="AQ25" s="99" t="str">
        <f t="shared" si="12"/>
        <v/>
      </c>
      <c r="AR25" s="99" t="str">
        <f t="shared" si="13"/>
        <v/>
      </c>
      <c r="AS25" s="99" t="str">
        <f t="shared" si="14"/>
        <v/>
      </c>
      <c r="AT25" s="118" t="str">
        <f t="shared" si="15"/>
        <v/>
      </c>
      <c r="AU25" s="118" t="str">
        <f t="shared" si="16"/>
        <v/>
      </c>
      <c r="AV25" s="118" t="str">
        <f t="shared" si="17"/>
        <v/>
      </c>
      <c r="AW25" s="118" t="str">
        <f t="shared" si="18"/>
        <v/>
      </c>
      <c r="AX25" s="118"/>
      <c r="AY25" s="117">
        <f t="shared" si="28"/>
        <v>6.1635617038967319E-2</v>
      </c>
      <c r="AZ25" s="118">
        <f t="shared" si="19"/>
        <v>4.2557982705796871</v>
      </c>
      <c r="BA25" s="99">
        <f t="shared" si="20"/>
        <v>0.39339834008217167</v>
      </c>
      <c r="BB25" s="99">
        <f t="shared" si="21"/>
        <v>0.29835885268287787</v>
      </c>
      <c r="BC25" s="99">
        <f t="shared" si="22"/>
        <v>26.888397000765792</v>
      </c>
      <c r="BD25" s="99">
        <f t="shared" si="23"/>
        <v>20.392539729462325</v>
      </c>
      <c r="BE25" s="84">
        <f t="shared" si="24"/>
        <v>9.4700002670288086</v>
      </c>
      <c r="BF25" s="84">
        <f t="shared" si="0"/>
        <v>2.320000171661377</v>
      </c>
      <c r="BI25" s="117">
        <f t="shared" si="25"/>
        <v>1.7999998331069946</v>
      </c>
      <c r="BJ25" s="118">
        <f t="shared" si="26"/>
        <v>1.0299997329711914</v>
      </c>
      <c r="BK25" s="118">
        <f t="shared" si="27"/>
        <v>2.0738608557726175</v>
      </c>
      <c r="BL25" s="118">
        <v>1.7999998331069946</v>
      </c>
      <c r="BM25" s="118">
        <v>1.0299997329711914</v>
      </c>
      <c r="BN25" s="118">
        <v>2.0738608557726175</v>
      </c>
      <c r="BO25" s="118"/>
      <c r="BP25" s="119"/>
      <c r="BX25" s="117"/>
      <c r="EX25" s="81" t="str">
        <f t="shared" si="29"/>
        <v/>
      </c>
      <c r="EY25" s="81">
        <f t="shared" si="1"/>
        <v>12.667422373193206</v>
      </c>
      <c r="FA25" s="81" t="str">
        <f t="shared" si="2"/>
        <v/>
      </c>
    </row>
    <row r="26" spans="2:157" x14ac:dyDescent="0.15">
      <c r="F26" s="6">
        <v>9</v>
      </c>
      <c r="I26" s="81">
        <v>1</v>
      </c>
      <c r="Q26" s="31">
        <v>2.559999942779541</v>
      </c>
      <c r="R26" s="40">
        <v>10</v>
      </c>
      <c r="S26" s="31"/>
      <c r="T26" s="40"/>
      <c r="U26" s="31"/>
      <c r="V26" s="40"/>
      <c r="W26" s="31"/>
      <c r="X26" s="40"/>
      <c r="Y26" s="31"/>
      <c r="Z26" s="40"/>
      <c r="AA26" s="59">
        <v>1.4099999666213989</v>
      </c>
      <c r="AB26" s="60">
        <v>13.550000190734863</v>
      </c>
      <c r="AC26" s="59">
        <v>1.4099999666213989</v>
      </c>
      <c r="AD26" s="60">
        <v>-12.239999771118164</v>
      </c>
      <c r="AE26" s="19" t="s">
        <v>81</v>
      </c>
      <c r="AF26" s="114"/>
      <c r="AG26" s="117" t="str">
        <f t="shared" si="30"/>
        <v/>
      </c>
      <c r="AH26" s="118" t="str">
        <f t="shared" si="31"/>
        <v/>
      </c>
      <c r="AI26" s="118" t="str">
        <f t="shared" si="32"/>
        <v/>
      </c>
      <c r="AJ26" s="118" t="str">
        <f t="shared" si="33"/>
        <v/>
      </c>
      <c r="AK26" s="113" t="str">
        <f t="shared" si="34"/>
        <v/>
      </c>
      <c r="AL26" s="118" t="str">
        <f t="shared" si="35"/>
        <v/>
      </c>
      <c r="AM26" s="118"/>
      <c r="AN26" s="117" t="str">
        <f t="shared" si="9"/>
        <v/>
      </c>
      <c r="AO26" s="118" t="str">
        <f t="shared" si="10"/>
        <v/>
      </c>
      <c r="AP26" s="99" t="str">
        <f t="shared" si="11"/>
        <v/>
      </c>
      <c r="AQ26" s="99" t="str">
        <f t="shared" si="12"/>
        <v/>
      </c>
      <c r="AR26" s="99" t="str">
        <f t="shared" si="13"/>
        <v/>
      </c>
      <c r="AS26" s="99" t="str">
        <f t="shared" si="14"/>
        <v/>
      </c>
      <c r="AT26" s="118" t="str">
        <f t="shared" si="15"/>
        <v/>
      </c>
      <c r="AU26" s="118" t="str">
        <f t="shared" si="16"/>
        <v/>
      </c>
      <c r="AV26" s="118" t="str">
        <f t="shared" si="17"/>
        <v/>
      </c>
      <c r="AW26" s="118" t="str">
        <f t="shared" si="18"/>
        <v/>
      </c>
      <c r="AX26" s="118"/>
      <c r="AY26" s="117">
        <f t="shared" si="28"/>
        <v>12.667422373193206</v>
      </c>
      <c r="AZ26" s="118">
        <f t="shared" si="19"/>
        <v>10.896726170483662</v>
      </c>
      <c r="BA26" s="99">
        <f t="shared" si="20"/>
        <v>75.073951436686514</v>
      </c>
      <c r="BB26" s="99">
        <f t="shared" si="21"/>
        <v>56.117575225581795</v>
      </c>
      <c r="BC26" s="99">
        <f t="shared" si="22"/>
        <v>63.407850572133043</v>
      </c>
      <c r="BD26" s="99">
        <f t="shared" si="23"/>
        <v>47.397196448025085</v>
      </c>
      <c r="BE26" s="84">
        <f t="shared" si="24"/>
        <v>10</v>
      </c>
      <c r="BF26" s="84">
        <f t="shared" si="0"/>
        <v>0.25</v>
      </c>
      <c r="BI26" s="117">
        <f t="shared" si="25"/>
        <v>4.9199999570846558</v>
      </c>
      <c r="BJ26" s="118">
        <f t="shared" si="26"/>
        <v>0.39000034332275391</v>
      </c>
      <c r="BK26" s="118">
        <f t="shared" si="27"/>
        <v>4.9354330960418134</v>
      </c>
      <c r="BL26" s="118">
        <v>4.9199999570846558</v>
      </c>
      <c r="BM26" s="118">
        <v>0.39000034332275391</v>
      </c>
      <c r="BN26" s="118">
        <v>4.9354330960418134</v>
      </c>
      <c r="BO26" s="118"/>
      <c r="BP26" s="119"/>
      <c r="BX26" s="117"/>
      <c r="EX26" s="81" t="str">
        <f t="shared" si="29"/>
        <v/>
      </c>
      <c r="EY26" s="81">
        <f t="shared" si="1"/>
        <v>6.9570942068373336</v>
      </c>
      <c r="FA26" s="81" t="str">
        <f t="shared" si="2"/>
        <v/>
      </c>
    </row>
    <row r="27" spans="2:157" x14ac:dyDescent="0.15">
      <c r="F27" s="6">
        <v>10</v>
      </c>
      <c r="I27" s="81">
        <v>1</v>
      </c>
      <c r="Q27" s="31">
        <v>-0.97000002861022949</v>
      </c>
      <c r="R27" s="40">
        <v>-11.550000190734863</v>
      </c>
      <c r="S27" s="31"/>
      <c r="T27" s="40"/>
      <c r="U27" s="31"/>
      <c r="V27" s="40"/>
      <c r="W27" s="31"/>
      <c r="X27" s="40"/>
      <c r="Y27" s="31"/>
      <c r="Z27" s="40"/>
      <c r="AA27" s="59">
        <v>0</v>
      </c>
      <c r="AB27" s="60">
        <v>-12.140000343322754</v>
      </c>
      <c r="AC27" s="59">
        <v>0.73000001907348633</v>
      </c>
      <c r="AD27" s="60">
        <v>13.600000381469727</v>
      </c>
      <c r="AE27" s="19" t="s">
        <v>93</v>
      </c>
      <c r="AF27" s="114"/>
      <c r="AG27" s="117" t="str">
        <f t="shared" si="30"/>
        <v/>
      </c>
      <c r="AH27" s="118" t="str">
        <f t="shared" si="31"/>
        <v/>
      </c>
      <c r="AI27" s="118" t="str">
        <f t="shared" si="32"/>
        <v/>
      </c>
      <c r="AJ27" s="118" t="str">
        <f t="shared" si="33"/>
        <v/>
      </c>
      <c r="AK27" s="113" t="str">
        <f t="shared" si="34"/>
        <v/>
      </c>
      <c r="AL27" s="118" t="str">
        <f t="shared" si="35"/>
        <v/>
      </c>
      <c r="AM27" s="118"/>
      <c r="AN27" s="117" t="str">
        <f t="shared" si="9"/>
        <v/>
      </c>
      <c r="AO27" s="118" t="str">
        <f t="shared" si="10"/>
        <v/>
      </c>
      <c r="AP27" s="99" t="str">
        <f t="shared" si="11"/>
        <v/>
      </c>
      <c r="AQ27" s="99" t="str">
        <f t="shared" si="12"/>
        <v/>
      </c>
      <c r="AR27" s="99" t="str">
        <f t="shared" si="13"/>
        <v/>
      </c>
      <c r="AS27" s="99" t="str">
        <f t="shared" si="14"/>
        <v/>
      </c>
      <c r="AT27" s="118" t="str">
        <f t="shared" si="15"/>
        <v/>
      </c>
      <c r="AU27" s="118" t="str">
        <f t="shared" si="16"/>
        <v/>
      </c>
      <c r="AV27" s="118" t="str">
        <f t="shared" si="17"/>
        <v/>
      </c>
      <c r="AW27" s="118" t="str">
        <f t="shared" si="18"/>
        <v/>
      </c>
      <c r="AX27" s="118"/>
      <c r="AY27" s="117">
        <f t="shared" si="28"/>
        <v>6.9570942068373336</v>
      </c>
      <c r="AZ27" s="118">
        <f t="shared" si="19"/>
        <v>3.1415364483447283</v>
      </c>
      <c r="BA27" s="99">
        <f t="shared" si="20"/>
        <v>40.041149229502651</v>
      </c>
      <c r="BB27" s="99">
        <f t="shared" si="21"/>
        <v>38.372309314149042</v>
      </c>
      <c r="BC27" s="99">
        <f t="shared" si="22"/>
        <v>18.181949542689324</v>
      </c>
      <c r="BD27" s="99">
        <f t="shared" si="23"/>
        <v>17.424160025663465</v>
      </c>
      <c r="BE27" s="84">
        <f t="shared" si="24"/>
        <v>11.550000190734863</v>
      </c>
      <c r="BF27" s="84">
        <f t="shared" si="0"/>
        <v>2.0799999237060547</v>
      </c>
      <c r="BI27" s="117">
        <f t="shared" si="25"/>
        <v>1.4099999666213989</v>
      </c>
      <c r="BJ27" s="118">
        <f t="shared" si="26"/>
        <v>9.9999427795410156E-2</v>
      </c>
      <c r="BK27" s="118">
        <f t="shared" si="27"/>
        <v>1.41354157753911</v>
      </c>
      <c r="BL27" s="118">
        <v>1.4099999666213989</v>
      </c>
      <c r="BM27" s="118">
        <v>9.9999427795410156E-2</v>
      </c>
      <c r="BN27" s="118">
        <v>1.41354157753911</v>
      </c>
      <c r="BO27" s="118"/>
      <c r="BP27" s="119"/>
      <c r="BX27" s="117"/>
      <c r="EX27" s="81" t="str">
        <f t="shared" si="29"/>
        <v/>
      </c>
      <c r="EY27" s="81">
        <f t="shared" si="1"/>
        <v>8.5273941344615789</v>
      </c>
      <c r="FA27" s="81" t="str">
        <f t="shared" si="2"/>
        <v/>
      </c>
    </row>
    <row r="28" spans="2:157" x14ac:dyDescent="0.15">
      <c r="F28" s="6">
        <v>11</v>
      </c>
      <c r="I28" s="81">
        <v>1</v>
      </c>
      <c r="Q28" s="31">
        <v>-2.4600000381469727</v>
      </c>
      <c r="R28" s="40">
        <v>6.7199997901916504</v>
      </c>
      <c r="S28" s="31"/>
      <c r="T28" s="40"/>
      <c r="U28" s="31"/>
      <c r="V28" s="40"/>
      <c r="W28" s="31"/>
      <c r="X28" s="40"/>
      <c r="Y28" s="31"/>
      <c r="Z28" s="40"/>
      <c r="AA28" s="59">
        <v>-2.3399999141693115</v>
      </c>
      <c r="AB28" s="60">
        <v>12.680000305175781</v>
      </c>
      <c r="AC28" s="59">
        <v>0.49000000953674316</v>
      </c>
      <c r="AD28" s="60">
        <v>-12.869999885559082</v>
      </c>
      <c r="AE28" s="19" t="s">
        <v>78</v>
      </c>
      <c r="AF28" s="114"/>
      <c r="AG28" s="117" t="str">
        <f t="shared" si="30"/>
        <v/>
      </c>
      <c r="AH28" s="118" t="str">
        <f t="shared" si="31"/>
        <v/>
      </c>
      <c r="AI28" s="118" t="str">
        <f t="shared" si="32"/>
        <v/>
      </c>
      <c r="AJ28" s="118" t="str">
        <f t="shared" si="33"/>
        <v/>
      </c>
      <c r="AK28" s="113" t="str">
        <f t="shared" si="34"/>
        <v/>
      </c>
      <c r="AL28" s="118" t="str">
        <f t="shared" si="35"/>
        <v/>
      </c>
      <c r="AM28" s="118"/>
      <c r="AN28" s="117" t="str">
        <f t="shared" si="9"/>
        <v/>
      </c>
      <c r="AO28" s="118" t="str">
        <f t="shared" si="10"/>
        <v/>
      </c>
      <c r="AP28" s="99" t="str">
        <f t="shared" si="11"/>
        <v/>
      </c>
      <c r="AQ28" s="99" t="str">
        <f t="shared" si="12"/>
        <v/>
      </c>
      <c r="AR28" s="99" t="str">
        <f t="shared" si="13"/>
        <v/>
      </c>
      <c r="AS28" s="99" t="str">
        <f t="shared" si="14"/>
        <v/>
      </c>
      <c r="AT28" s="118" t="str">
        <f t="shared" si="15"/>
        <v/>
      </c>
      <c r="AU28" s="118" t="str">
        <f t="shared" si="16"/>
        <v/>
      </c>
      <c r="AV28" s="118" t="str">
        <f t="shared" si="17"/>
        <v/>
      </c>
      <c r="AW28" s="118" t="str">
        <f t="shared" si="18"/>
        <v/>
      </c>
      <c r="AX28" s="118"/>
      <c r="AY28" s="117">
        <f t="shared" si="28"/>
        <v>8.5273941344615789</v>
      </c>
      <c r="AZ28" s="118">
        <f t="shared" si="19"/>
        <v>7.0103608161309374</v>
      </c>
      <c r="BA28" s="99">
        <f t="shared" si="20"/>
        <v>47.555399565315213</v>
      </c>
      <c r="BB28" s="99">
        <f t="shared" si="21"/>
        <v>25.630376826410949</v>
      </c>
      <c r="BC28" s="99">
        <f t="shared" si="22"/>
        <v>39.175100216770147</v>
      </c>
      <c r="BD28" s="99">
        <f t="shared" si="23"/>
        <v>21.113745020461522</v>
      </c>
      <c r="BE28" s="84">
        <f t="shared" si="24"/>
        <v>6.7199997901916504</v>
      </c>
      <c r="BF28" s="84">
        <f t="shared" si="0"/>
        <v>3.2800002098083496</v>
      </c>
      <c r="BI28" s="117">
        <f t="shared" si="25"/>
        <v>3.0699999332427979</v>
      </c>
      <c r="BJ28" s="118">
        <f t="shared" si="26"/>
        <v>0.92000007629394531</v>
      </c>
      <c r="BK28" s="118">
        <f t="shared" si="27"/>
        <v>3.2048868514335491</v>
      </c>
      <c r="BL28" s="118">
        <v>3.0699999332427979</v>
      </c>
      <c r="BM28" s="118">
        <v>0.92000007629394531</v>
      </c>
      <c r="BN28" s="118">
        <v>3.2048868514335491</v>
      </c>
      <c r="BO28" s="118"/>
      <c r="BP28" s="119"/>
      <c r="BX28" s="117"/>
      <c r="EX28" s="81" t="str">
        <f t="shared" si="29"/>
        <v/>
      </c>
      <c r="EY28" s="81">
        <f t="shared" si="1"/>
        <v>8.5440162821794008</v>
      </c>
      <c r="FA28" s="81" t="str">
        <f t="shared" si="2"/>
        <v/>
      </c>
    </row>
    <row r="29" spans="2:157" x14ac:dyDescent="0.15">
      <c r="F29" s="6">
        <v>12</v>
      </c>
      <c r="I29" s="81">
        <v>1</v>
      </c>
      <c r="Q29" s="31">
        <v>3.7200000286102295</v>
      </c>
      <c r="R29" s="40">
        <v>-8.3100004196166992</v>
      </c>
      <c r="S29" s="31"/>
      <c r="T29" s="40"/>
      <c r="U29" s="31"/>
      <c r="V29" s="40"/>
      <c r="W29" s="31"/>
      <c r="X29" s="40"/>
      <c r="Y29" s="31"/>
      <c r="Z29" s="40"/>
      <c r="AA29" s="59">
        <v>3.9500000476837158</v>
      </c>
      <c r="AB29" s="60">
        <v>-12.680000305175781</v>
      </c>
      <c r="AC29" s="59">
        <v>-2.440000057220459</v>
      </c>
      <c r="AD29" s="60">
        <v>12.380000114440918</v>
      </c>
      <c r="AE29" s="19" t="s">
        <v>83</v>
      </c>
      <c r="AF29" s="114"/>
      <c r="AG29" s="117" t="str">
        <f t="shared" si="30"/>
        <v/>
      </c>
      <c r="AH29" s="118" t="str">
        <f t="shared" si="31"/>
        <v/>
      </c>
      <c r="AI29" s="118" t="str">
        <f t="shared" si="32"/>
        <v/>
      </c>
      <c r="AJ29" s="118" t="str">
        <f t="shared" si="33"/>
        <v/>
      </c>
      <c r="AK29" s="113" t="str">
        <f t="shared" si="34"/>
        <v/>
      </c>
      <c r="AL29" s="118" t="str">
        <f t="shared" si="35"/>
        <v/>
      </c>
      <c r="AM29" s="118"/>
      <c r="AN29" s="117" t="str">
        <f t="shared" si="9"/>
        <v/>
      </c>
      <c r="AO29" s="118" t="str">
        <f t="shared" si="10"/>
        <v/>
      </c>
      <c r="AP29" s="99" t="str">
        <f t="shared" si="11"/>
        <v/>
      </c>
      <c r="AQ29" s="99" t="str">
        <f t="shared" si="12"/>
        <v/>
      </c>
      <c r="AR29" s="99" t="str">
        <f t="shared" si="13"/>
        <v/>
      </c>
      <c r="AS29" s="99" t="str">
        <f t="shared" si="14"/>
        <v/>
      </c>
      <c r="AT29" s="118" t="str">
        <f t="shared" si="15"/>
        <v/>
      </c>
      <c r="AU29" s="118" t="str">
        <f t="shared" si="16"/>
        <v/>
      </c>
      <c r="AV29" s="118" t="str">
        <f t="shared" si="17"/>
        <v/>
      </c>
      <c r="AW29" s="118" t="str">
        <f t="shared" si="18"/>
        <v/>
      </c>
      <c r="AX29" s="118"/>
      <c r="AY29" s="117">
        <f t="shared" si="28"/>
        <v>8.5440162821794008</v>
      </c>
      <c r="AZ29" s="118">
        <f t="shared" si="19"/>
        <v>7.6093734004019868</v>
      </c>
      <c r="BA29" s="99">
        <f t="shared" si="20"/>
        <v>48.387701940345778</v>
      </c>
      <c r="BB29" s="99">
        <f t="shared" si="21"/>
        <v>34.606392322708295</v>
      </c>
      <c r="BC29" s="99">
        <f t="shared" si="22"/>
        <v>44.470350216293355</v>
      </c>
      <c r="BD29" s="99">
        <f t="shared" si="23"/>
        <v>31.804742209302908</v>
      </c>
      <c r="BE29" s="84">
        <f t="shared" si="24"/>
        <v>8.3100004196166992</v>
      </c>
      <c r="BF29" s="84">
        <f t="shared" si="0"/>
        <v>3.2399997711181641</v>
      </c>
      <c r="BI29" s="117">
        <f t="shared" si="25"/>
        <v>3.4600000381469727</v>
      </c>
      <c r="BJ29" s="118">
        <f t="shared" si="26"/>
        <v>0.18999958038330078</v>
      </c>
      <c r="BK29" s="118">
        <f t="shared" si="27"/>
        <v>3.4652128512578968</v>
      </c>
      <c r="BL29" s="118">
        <v>3.4600000381469727</v>
      </c>
      <c r="BM29" s="118">
        <v>0.18999958038330078</v>
      </c>
      <c r="BN29" s="118">
        <v>3.4652128512578968</v>
      </c>
      <c r="BO29" s="118"/>
      <c r="BP29" s="119"/>
      <c r="BX29" s="117"/>
      <c r="EX29" s="81" t="str">
        <f t="shared" si="29"/>
        <v/>
      </c>
      <c r="EY29" s="81">
        <f t="shared" si="1"/>
        <v>3.1790513469912449</v>
      </c>
      <c r="FA29" s="81" t="str">
        <f t="shared" si="2"/>
        <v/>
      </c>
    </row>
    <row r="30" spans="2:157" x14ac:dyDescent="0.15">
      <c r="F30" s="6">
        <v>13</v>
      </c>
      <c r="I30" s="81">
        <v>1</v>
      </c>
      <c r="Q30" s="31">
        <v>-1.7400000095367432</v>
      </c>
      <c r="R30" s="40">
        <v>11.020000457763672</v>
      </c>
      <c r="S30" s="31"/>
      <c r="T30" s="40"/>
      <c r="U30" s="31"/>
      <c r="V30" s="40"/>
      <c r="W30" s="31"/>
      <c r="X30" s="40"/>
      <c r="Y30" s="31"/>
      <c r="Z30" s="40"/>
      <c r="AA30" s="59">
        <v>-4.0500001907348633</v>
      </c>
      <c r="AB30" s="60">
        <v>13.310000419616699</v>
      </c>
      <c r="AC30" s="59">
        <v>2</v>
      </c>
      <c r="AD30" s="60">
        <v>-13.310000419616699</v>
      </c>
      <c r="AE30" s="19" t="s">
        <v>78</v>
      </c>
      <c r="AF30" s="114"/>
      <c r="AG30" s="117" t="str">
        <f t="shared" si="30"/>
        <v/>
      </c>
      <c r="AH30" s="118" t="str">
        <f t="shared" si="31"/>
        <v/>
      </c>
      <c r="AI30" s="118" t="str">
        <f t="shared" si="32"/>
        <v/>
      </c>
      <c r="AJ30" s="118" t="str">
        <f t="shared" si="33"/>
        <v/>
      </c>
      <c r="AK30" s="113" t="str">
        <f t="shared" si="34"/>
        <v/>
      </c>
      <c r="AL30" s="118" t="str">
        <f t="shared" si="35"/>
        <v/>
      </c>
      <c r="AM30" s="118"/>
      <c r="AN30" s="117" t="str">
        <f t="shared" si="9"/>
        <v/>
      </c>
      <c r="AO30" s="118" t="str">
        <f t="shared" si="10"/>
        <v/>
      </c>
      <c r="AP30" s="99" t="str">
        <f t="shared" si="11"/>
        <v/>
      </c>
      <c r="AQ30" s="99" t="str">
        <f t="shared" si="12"/>
        <v/>
      </c>
      <c r="AR30" s="99" t="str">
        <f t="shared" si="13"/>
        <v/>
      </c>
      <c r="AS30" s="99" t="str">
        <f t="shared" si="14"/>
        <v/>
      </c>
      <c r="AT30" s="118" t="str">
        <f t="shared" si="15"/>
        <v/>
      </c>
      <c r="AU30" s="118" t="str">
        <f t="shared" si="16"/>
        <v/>
      </c>
      <c r="AV30" s="118" t="str">
        <f t="shared" si="17"/>
        <v/>
      </c>
      <c r="AW30" s="118" t="str">
        <f t="shared" si="18"/>
        <v/>
      </c>
      <c r="AX30" s="118"/>
      <c r="AY30" s="117">
        <f t="shared" si="28"/>
        <v>3.1790513469912449</v>
      </c>
      <c r="AZ30" s="118">
        <f t="shared" si="19"/>
        <v>2.8040175004374017</v>
      </c>
      <c r="BA30" s="99">
        <f t="shared" si="20"/>
        <v>19.701453680801478</v>
      </c>
      <c r="BB30" s="99">
        <f t="shared" si="21"/>
        <v>17.206655855635592</v>
      </c>
      <c r="BC30" s="99">
        <f t="shared" si="22"/>
        <v>17.201950986909878</v>
      </c>
      <c r="BD30" s="99">
        <f t="shared" si="23"/>
        <v>15.023665536198553</v>
      </c>
      <c r="BE30" s="84">
        <f t="shared" si="24"/>
        <v>11.020000457763672</v>
      </c>
      <c r="BF30" s="84">
        <f t="shared" si="0"/>
        <v>4.3000006675720215</v>
      </c>
      <c r="BI30" s="117">
        <f t="shared" si="25"/>
        <v>1.6100001335144043</v>
      </c>
      <c r="BJ30" s="118">
        <f t="shared" si="26"/>
        <v>0.93000030517578125</v>
      </c>
      <c r="BK30" s="118">
        <f t="shared" si="27"/>
        <v>1.859301212161022</v>
      </c>
      <c r="BL30" s="118">
        <v>1.6100001335144043</v>
      </c>
      <c r="BM30" s="118">
        <v>0.93000030517578125</v>
      </c>
      <c r="BN30" s="118">
        <v>1.859301212161022</v>
      </c>
      <c r="BO30" s="118"/>
      <c r="BP30" s="119"/>
      <c r="BX30" s="117"/>
      <c r="EX30" s="81" t="str">
        <f t="shared" si="29"/>
        <v/>
      </c>
      <c r="EY30" s="81">
        <f t="shared" si="1"/>
        <v>12.971960879639861</v>
      </c>
      <c r="FA30" s="81" t="str">
        <f t="shared" si="2"/>
        <v/>
      </c>
    </row>
    <row r="31" spans="2:157" x14ac:dyDescent="0.15">
      <c r="F31" s="6">
        <v>14</v>
      </c>
      <c r="I31" s="81">
        <v>1</v>
      </c>
      <c r="Q31" s="31">
        <v>-2.9000000953674316</v>
      </c>
      <c r="R31" s="40">
        <v>-10.579999923706055</v>
      </c>
      <c r="S31" s="31"/>
      <c r="T31" s="40"/>
      <c r="U31" s="31"/>
      <c r="V31" s="40"/>
      <c r="W31" s="31"/>
      <c r="X31" s="40"/>
      <c r="Y31" s="31"/>
      <c r="Z31" s="40"/>
      <c r="AA31" s="59">
        <v>-2.0999999046325684</v>
      </c>
      <c r="AB31" s="60">
        <v>-13.649999618530273</v>
      </c>
      <c r="AC31" s="59">
        <v>-2.0999999046325684</v>
      </c>
      <c r="AD31" s="60">
        <v>12.289999961853027</v>
      </c>
      <c r="AE31" s="19" t="s">
        <v>78</v>
      </c>
      <c r="AF31" s="114"/>
      <c r="AG31" s="117" t="str">
        <f t="shared" si="30"/>
        <v/>
      </c>
      <c r="AH31" s="118" t="str">
        <f t="shared" si="31"/>
        <v/>
      </c>
      <c r="AI31" s="118" t="str">
        <f t="shared" si="32"/>
        <v/>
      </c>
      <c r="AJ31" s="118" t="str">
        <f t="shared" si="33"/>
        <v/>
      </c>
      <c r="AK31" s="113" t="str">
        <f t="shared" si="34"/>
        <v/>
      </c>
      <c r="AL31" s="118" t="str">
        <f t="shared" si="35"/>
        <v/>
      </c>
      <c r="AM31" s="118"/>
      <c r="AN31" s="117" t="str">
        <f t="shared" si="9"/>
        <v/>
      </c>
      <c r="AO31" s="118" t="str">
        <f t="shared" si="10"/>
        <v/>
      </c>
      <c r="AP31" s="99" t="str">
        <f t="shared" si="11"/>
        <v/>
      </c>
      <c r="AQ31" s="99" t="str">
        <f t="shared" si="12"/>
        <v/>
      </c>
      <c r="AR31" s="99" t="str">
        <f t="shared" si="13"/>
        <v/>
      </c>
      <c r="AS31" s="99" t="str">
        <f t="shared" si="14"/>
        <v/>
      </c>
      <c r="AT31" s="118" t="str">
        <f t="shared" si="15"/>
        <v/>
      </c>
      <c r="AU31" s="118" t="str">
        <f t="shared" si="16"/>
        <v/>
      </c>
      <c r="AV31" s="118" t="str">
        <f t="shared" si="17"/>
        <v/>
      </c>
      <c r="AW31" s="118" t="str">
        <f t="shared" si="18"/>
        <v/>
      </c>
      <c r="AX31" s="118"/>
      <c r="AY31" s="117">
        <f t="shared" si="28"/>
        <v>12.971960879639861</v>
      </c>
      <c r="AZ31" s="118">
        <f t="shared" si="19"/>
        <v>8.6673016296390131</v>
      </c>
      <c r="BA31" s="99">
        <f t="shared" si="20"/>
        <v>82.499748941898247</v>
      </c>
      <c r="BB31" s="99">
        <f t="shared" si="21"/>
        <v>69.70635210458191</v>
      </c>
      <c r="BC31" s="99">
        <f t="shared" si="22"/>
        <v>55.599498060226324</v>
      </c>
      <c r="BD31" s="99">
        <f t="shared" si="23"/>
        <v>46.977575548182998</v>
      </c>
      <c r="BE31" s="84">
        <f t="shared" si="24"/>
        <v>10.579999923706055</v>
      </c>
      <c r="BF31" s="84">
        <f t="shared" si="0"/>
        <v>2.2699995040893555</v>
      </c>
      <c r="BI31" s="117">
        <f t="shared" si="25"/>
        <v>4.0999999046325684</v>
      </c>
      <c r="BJ31" s="118">
        <f t="shared" si="26"/>
        <v>0.33999919891357422</v>
      </c>
      <c r="BK31" s="118">
        <f t="shared" si="27"/>
        <v>4.1140732459752032</v>
      </c>
      <c r="BL31" s="118">
        <v>4.0999999046325684</v>
      </c>
      <c r="BM31" s="118">
        <v>0.33999919891357422</v>
      </c>
      <c r="BN31" s="118">
        <v>4.1140732459752032</v>
      </c>
      <c r="BO31" s="118"/>
      <c r="BP31" s="119"/>
      <c r="BX31" s="117"/>
      <c r="EX31" s="81" t="str">
        <f t="shared" si="29"/>
        <v/>
      </c>
      <c r="EY31" s="81">
        <f t="shared" si="1"/>
        <v>4.5942233648363775</v>
      </c>
      <c r="FA31" s="81" t="str">
        <f t="shared" si="2"/>
        <v/>
      </c>
    </row>
    <row r="32" spans="2:157" x14ac:dyDescent="0.15">
      <c r="F32" s="6">
        <v>15</v>
      </c>
      <c r="I32" s="81">
        <v>1</v>
      </c>
      <c r="Q32" s="31">
        <v>-2.7999999523162842</v>
      </c>
      <c r="R32" s="40">
        <v>5.4099998474121094</v>
      </c>
      <c r="S32" s="31"/>
      <c r="T32" s="40"/>
      <c r="U32" s="31"/>
      <c r="V32" s="40"/>
      <c r="W32" s="31"/>
      <c r="X32" s="40"/>
      <c r="Y32" s="31"/>
      <c r="Z32" s="40"/>
      <c r="AA32" s="59">
        <v>-1.8999999761581421</v>
      </c>
      <c r="AB32" s="60">
        <v>11.409999847412109</v>
      </c>
      <c r="AC32" s="59">
        <v>-1.3700000047683716</v>
      </c>
      <c r="AD32" s="60">
        <v>-13.649999618530273</v>
      </c>
      <c r="AE32" s="1" t="s">
        <v>94</v>
      </c>
      <c r="AG32" s="117" t="str">
        <f t="shared" si="30"/>
        <v/>
      </c>
      <c r="AH32" s="118" t="str">
        <f t="shared" si="31"/>
        <v/>
      </c>
      <c r="AI32" s="118" t="str">
        <f t="shared" si="32"/>
        <v/>
      </c>
      <c r="AJ32" s="118" t="str">
        <f t="shared" si="33"/>
        <v/>
      </c>
      <c r="AK32" s="113" t="str">
        <f t="shared" si="34"/>
        <v/>
      </c>
      <c r="AL32" s="118" t="str">
        <f t="shared" si="35"/>
        <v/>
      </c>
      <c r="AN32" s="117" t="str">
        <f t="shared" si="9"/>
        <v/>
      </c>
      <c r="AO32" s="118" t="str">
        <f t="shared" si="10"/>
        <v/>
      </c>
      <c r="AP32" s="99" t="str">
        <f t="shared" si="11"/>
        <v/>
      </c>
      <c r="AQ32" s="99" t="str">
        <f t="shared" si="12"/>
        <v/>
      </c>
      <c r="AR32" s="99" t="str">
        <f t="shared" si="13"/>
        <v/>
      </c>
      <c r="AS32" s="99" t="str">
        <f t="shared" si="14"/>
        <v/>
      </c>
      <c r="AT32" s="118" t="str">
        <f t="shared" si="15"/>
        <v/>
      </c>
      <c r="AU32" s="118" t="str">
        <f t="shared" si="16"/>
        <v/>
      </c>
      <c r="AV32" s="118" t="str">
        <f t="shared" si="17"/>
        <v/>
      </c>
      <c r="AW32" s="118" t="str">
        <f t="shared" si="18"/>
        <v/>
      </c>
      <c r="AY32" s="117">
        <f t="shared" si="28"/>
        <v>4.5942233648363775</v>
      </c>
      <c r="AZ32" s="118">
        <f t="shared" si="19"/>
        <v>0.45725892918880306</v>
      </c>
      <c r="BA32" s="99">
        <f t="shared" si="20"/>
        <v>27.129502103805464</v>
      </c>
      <c r="BB32" s="99">
        <f t="shared" si="21"/>
        <v>13.559629237343504</v>
      </c>
      <c r="BC32" s="99">
        <f t="shared" si="22"/>
        <v>2.5939990303516538</v>
      </c>
      <c r="BD32" s="99">
        <f t="shared" si="23"/>
        <v>1.2965097906703995</v>
      </c>
      <c r="BE32" s="84">
        <f t="shared" si="24"/>
        <v>5.4099998474121094</v>
      </c>
      <c r="BF32" s="84">
        <f t="shared" si="0"/>
        <v>5.6100006103515625</v>
      </c>
      <c r="BI32" s="117">
        <f t="shared" si="25"/>
        <v>0.19999992847442627</v>
      </c>
      <c r="BJ32" s="118">
        <f t="shared" si="26"/>
        <v>0.88000011444091797</v>
      </c>
      <c r="BK32" s="118">
        <f t="shared" si="27"/>
        <v>0.90244122955780581</v>
      </c>
      <c r="BL32" s="118">
        <v>0.19999992847442627</v>
      </c>
      <c r="BM32" s="118">
        <v>0.88000011444091797</v>
      </c>
      <c r="BN32" s="118">
        <v>0.90244122955780581</v>
      </c>
      <c r="BO32" s="118"/>
      <c r="EX32" s="81" t="str">
        <f t="shared" si="29"/>
        <v/>
      </c>
      <c r="EY32" s="81">
        <f t="shared" si="1"/>
        <v>9.2570803482827504</v>
      </c>
      <c r="FA32" s="81" t="str">
        <f t="shared" si="2"/>
        <v/>
      </c>
    </row>
    <row r="33" spans="2:157" x14ac:dyDescent="0.15">
      <c r="F33" s="6">
        <v>16</v>
      </c>
      <c r="I33" s="81">
        <v>1</v>
      </c>
      <c r="Q33" s="31">
        <v>1.4500000476837158</v>
      </c>
      <c r="R33" s="40">
        <v>-7.8299999237060547</v>
      </c>
      <c r="S33" s="31"/>
      <c r="T33" s="40"/>
      <c r="U33" s="31"/>
      <c r="V33" s="40"/>
      <c r="W33" s="31"/>
      <c r="X33" s="40"/>
      <c r="Y33" s="31"/>
      <c r="Z33" s="40"/>
      <c r="AA33" s="59">
        <v>1.9500000476837158</v>
      </c>
      <c r="AB33" s="60">
        <v>-13.460000038146973</v>
      </c>
      <c r="AC33" s="59">
        <v>-1.6599999666213989</v>
      </c>
      <c r="AD33" s="60">
        <v>11.260000228881836</v>
      </c>
      <c r="AE33" s="1" t="s">
        <v>88</v>
      </c>
      <c r="AG33" s="117" t="str">
        <f t="shared" si="30"/>
        <v/>
      </c>
      <c r="AH33" s="118" t="str">
        <f t="shared" si="31"/>
        <v/>
      </c>
      <c r="AI33" s="118" t="str">
        <f t="shared" si="32"/>
        <v/>
      </c>
      <c r="AJ33" s="118" t="str">
        <f t="shared" si="33"/>
        <v/>
      </c>
      <c r="AK33" s="113" t="str">
        <f t="shared" si="34"/>
        <v/>
      </c>
      <c r="AL33" s="118" t="str">
        <f t="shared" si="35"/>
        <v/>
      </c>
      <c r="AN33" s="117" t="str">
        <f t="shared" si="9"/>
        <v/>
      </c>
      <c r="AO33" s="118" t="str">
        <f t="shared" si="10"/>
        <v/>
      </c>
      <c r="AP33" s="99" t="str">
        <f t="shared" si="11"/>
        <v/>
      </c>
      <c r="AQ33" s="99" t="str">
        <f t="shared" si="12"/>
        <v/>
      </c>
      <c r="AR33" s="99" t="str">
        <f t="shared" si="13"/>
        <v/>
      </c>
      <c r="AS33" s="99" t="str">
        <f t="shared" si="14"/>
        <v/>
      </c>
      <c r="AT33" s="118" t="str">
        <f t="shared" si="15"/>
        <v/>
      </c>
      <c r="AU33" s="118" t="str">
        <f t="shared" si="16"/>
        <v/>
      </c>
      <c r="AV33" s="118" t="str">
        <f t="shared" si="17"/>
        <v/>
      </c>
      <c r="AW33" s="118" t="str">
        <f t="shared" si="18"/>
        <v/>
      </c>
      <c r="AY33" s="117">
        <f t="shared" si="28"/>
        <v>9.2570803482827504</v>
      </c>
      <c r="AZ33" s="118">
        <f t="shared" si="19"/>
        <v>7.5882397839195894</v>
      </c>
      <c r="BA33" s="99">
        <f t="shared" si="20"/>
        <v>50.727498369812963</v>
      </c>
      <c r="BB33" s="99">
        <f t="shared" si="21"/>
        <v>29.901395396674403</v>
      </c>
      <c r="BC33" s="99">
        <f t="shared" si="22"/>
        <v>41.649949656772606</v>
      </c>
      <c r="BD33" s="99">
        <f t="shared" si="23"/>
        <v>24.550621516156834</v>
      </c>
      <c r="BE33" s="84">
        <f t="shared" si="24"/>
        <v>7.8299999237060547</v>
      </c>
      <c r="BF33" s="84">
        <f t="shared" si="0"/>
        <v>2.75</v>
      </c>
      <c r="BI33" s="117">
        <f t="shared" si="25"/>
        <v>3.3200000524520874</v>
      </c>
      <c r="BJ33" s="118">
        <f t="shared" si="26"/>
        <v>0.18999958038330078</v>
      </c>
      <c r="BK33" s="118">
        <f t="shared" si="27"/>
        <v>3.3254323311154135</v>
      </c>
      <c r="BL33" s="118">
        <v>3.3200000524520874</v>
      </c>
      <c r="BM33" s="118">
        <v>0.18999958038330078</v>
      </c>
      <c r="BN33" s="118">
        <v>3.3254323311154135</v>
      </c>
      <c r="BO33" s="118"/>
      <c r="EX33" s="81" t="str">
        <f t="shared" si="29"/>
        <v/>
      </c>
      <c r="EY33" s="81">
        <f t="shared" si="1"/>
        <v>2.5070289060370303</v>
      </c>
      <c r="FA33" s="81" t="str">
        <f t="shared" si="2"/>
        <v/>
      </c>
    </row>
    <row r="34" spans="2:157" x14ac:dyDescent="0.15">
      <c r="F34" s="6">
        <v>17</v>
      </c>
      <c r="I34" s="81">
        <v>1</v>
      </c>
      <c r="Q34" s="31">
        <v>0.68000000715255737</v>
      </c>
      <c r="R34" s="40">
        <v>9.9600000381469727</v>
      </c>
      <c r="S34" s="31"/>
      <c r="T34" s="40"/>
      <c r="U34" s="31"/>
      <c r="V34" s="40"/>
      <c r="W34" s="31"/>
      <c r="X34" s="40"/>
      <c r="Y34" s="31"/>
      <c r="Z34" s="40"/>
      <c r="AA34" s="59">
        <v>-0.82999998331069946</v>
      </c>
      <c r="AB34" s="60">
        <v>11.75</v>
      </c>
      <c r="AC34" s="59">
        <v>1.7999999523162842</v>
      </c>
      <c r="AD34" s="60">
        <v>-12.239999771118164</v>
      </c>
      <c r="AE34" s="1" t="s">
        <v>95</v>
      </c>
      <c r="AG34" s="117" t="str">
        <f t="shared" si="30"/>
        <v/>
      </c>
      <c r="AH34" s="118" t="str">
        <f t="shared" si="31"/>
        <v/>
      </c>
      <c r="AI34" s="118" t="str">
        <f t="shared" si="32"/>
        <v/>
      </c>
      <c r="AJ34" s="118" t="str">
        <f t="shared" si="33"/>
        <v/>
      </c>
      <c r="AK34" s="113" t="str">
        <f t="shared" si="34"/>
        <v/>
      </c>
      <c r="AL34" s="118" t="str">
        <f t="shared" si="35"/>
        <v/>
      </c>
      <c r="AN34" s="117" t="str">
        <f t="shared" si="9"/>
        <v/>
      </c>
      <c r="AO34" s="118" t="str">
        <f t="shared" si="10"/>
        <v/>
      </c>
      <c r="AP34" s="99" t="str">
        <f t="shared" si="11"/>
        <v/>
      </c>
      <c r="AQ34" s="99" t="str">
        <f t="shared" si="12"/>
        <v/>
      </c>
      <c r="AR34" s="99" t="str">
        <f t="shared" si="13"/>
        <v/>
      </c>
      <c r="AS34" s="99" t="str">
        <f t="shared" si="14"/>
        <v/>
      </c>
      <c r="AT34" s="118" t="str">
        <f t="shared" si="15"/>
        <v/>
      </c>
      <c r="AU34" s="118" t="str">
        <f t="shared" si="16"/>
        <v/>
      </c>
      <c r="AV34" s="118" t="str">
        <f t="shared" si="17"/>
        <v/>
      </c>
      <c r="AW34" s="118" t="str">
        <f t="shared" si="18"/>
        <v/>
      </c>
      <c r="AY34" s="117">
        <f t="shared" si="28"/>
        <v>2.5070289060370303</v>
      </c>
      <c r="AZ34" s="118">
        <f t="shared" si="19"/>
        <v>2.0156996911291429</v>
      </c>
      <c r="BA34" s="99">
        <f t="shared" si="20"/>
        <v>13.959950147616865</v>
      </c>
      <c r="BB34" s="99">
        <f t="shared" si="21"/>
        <v>12.379584972541441</v>
      </c>
      <c r="BC34" s="99">
        <f t="shared" si="22"/>
        <v>11.143249494910236</v>
      </c>
      <c r="BD34" s="99">
        <f t="shared" si="23"/>
        <v>9.881754772313446</v>
      </c>
      <c r="BE34" s="84">
        <f t="shared" si="24"/>
        <v>9.9600000381469727</v>
      </c>
      <c r="BF34" s="84">
        <f t="shared" si="0"/>
        <v>4.5500001907348633</v>
      </c>
      <c r="BI34" s="117">
        <f t="shared" si="25"/>
        <v>0.82999998331069946</v>
      </c>
      <c r="BJ34" s="118">
        <f t="shared" si="26"/>
        <v>0.48999977111816406</v>
      </c>
      <c r="BK34" s="118">
        <f t="shared" si="27"/>
        <v>0.96384633007114495</v>
      </c>
      <c r="BL34" s="118">
        <v>0.82999998331069946</v>
      </c>
      <c r="BM34" s="118">
        <v>0.48999977111816406</v>
      </c>
      <c r="BN34" s="118">
        <v>0.96384633007114495</v>
      </c>
      <c r="BO34" s="118"/>
      <c r="EX34" s="81" t="str">
        <f t="shared" si="29"/>
        <v/>
      </c>
      <c r="EY34" s="81">
        <f t="shared" si="1"/>
        <v>3.15387382289867</v>
      </c>
      <c r="FA34" s="81" t="str">
        <f t="shared" si="2"/>
        <v/>
      </c>
    </row>
    <row r="35" spans="2:157" ht="14.25" thickBot="1" x14ac:dyDescent="0.2">
      <c r="F35" s="6">
        <v>18</v>
      </c>
      <c r="I35" s="6">
        <v>1</v>
      </c>
      <c r="J35" s="81">
        <v>1</v>
      </c>
      <c r="Q35" s="31">
        <v>1.9299999475479126</v>
      </c>
      <c r="R35" s="40">
        <v>-6.2800002098083496</v>
      </c>
      <c r="S35" s="31"/>
      <c r="T35" s="40"/>
      <c r="U35" s="31"/>
      <c r="V35" s="40"/>
      <c r="W35" s="31"/>
      <c r="X35" s="40" t="s">
        <v>59</v>
      </c>
      <c r="Y35" s="31"/>
      <c r="Z35" s="40">
        <v>1</v>
      </c>
      <c r="AA35" s="59">
        <v>3.119999885559082</v>
      </c>
      <c r="AB35" s="60">
        <v>-11.989999771118164</v>
      </c>
      <c r="AC35" s="59">
        <v>-0.93000000715255737</v>
      </c>
      <c r="AD35" s="60">
        <v>13.310000419616699</v>
      </c>
      <c r="AE35" s="1" t="s">
        <v>79</v>
      </c>
      <c r="AG35" s="117" t="str">
        <f t="shared" si="30"/>
        <v/>
      </c>
      <c r="AH35" s="118" t="str">
        <f t="shared" si="31"/>
        <v/>
      </c>
      <c r="AI35" s="118" t="str">
        <f t="shared" si="32"/>
        <v/>
      </c>
      <c r="AJ35" s="118" t="str">
        <f t="shared" si="33"/>
        <v/>
      </c>
      <c r="AK35" s="113" t="str">
        <f t="shared" si="34"/>
        <v/>
      </c>
      <c r="AL35" s="118" t="str">
        <f t="shared" si="35"/>
        <v/>
      </c>
      <c r="AN35" s="117" t="str">
        <f t="shared" si="9"/>
        <v/>
      </c>
      <c r="AO35" s="118" t="str">
        <f t="shared" si="10"/>
        <v/>
      </c>
      <c r="AP35" s="99" t="str">
        <f t="shared" si="11"/>
        <v/>
      </c>
      <c r="AQ35" s="99" t="str">
        <f t="shared" si="12"/>
        <v/>
      </c>
      <c r="AR35" s="99" t="str">
        <f t="shared" si="13"/>
        <v/>
      </c>
      <c r="AS35" s="99" t="str">
        <f t="shared" si="14"/>
        <v/>
      </c>
      <c r="AT35" s="118" t="str">
        <f t="shared" si="15"/>
        <v/>
      </c>
      <c r="AU35" s="118" t="str">
        <f t="shared" si="16"/>
        <v/>
      </c>
      <c r="AV35" s="118" t="str">
        <f t="shared" si="17"/>
        <v/>
      </c>
      <c r="AW35" s="118" t="str">
        <f t="shared" si="18"/>
        <v/>
      </c>
      <c r="AY35" s="117">
        <f t="shared" si="28"/>
        <v>3.15387382289867</v>
      </c>
      <c r="AZ35" s="118">
        <f t="shared" si="19"/>
        <v>3.1903707033410611</v>
      </c>
      <c r="BA35" s="99">
        <f t="shared" si="20"/>
        <v>16.79114837268591</v>
      </c>
      <c r="BB35" s="99">
        <f t="shared" si="21"/>
        <v>8.5886750196307009</v>
      </c>
      <c r="BC35" s="99">
        <f t="shared" si="22"/>
        <v>16.162149040138729</v>
      </c>
      <c r="BD35" s="99">
        <f t="shared" si="23"/>
        <v>8.2669417626248727</v>
      </c>
      <c r="BE35" s="84">
        <f t="shared" si="24"/>
        <v>6.2800002098083496</v>
      </c>
      <c r="BF35" s="84">
        <f t="shared" si="0"/>
        <v>1.5499997138977051</v>
      </c>
      <c r="BI35" s="117"/>
      <c r="BJ35" s="118"/>
      <c r="BK35" s="118"/>
      <c r="BO35" s="118"/>
      <c r="BP35" s="115" t="s">
        <v>185</v>
      </c>
      <c r="EX35" s="81" t="str">
        <f t="shared" si="29"/>
        <v/>
      </c>
      <c r="EY35" s="81">
        <f t="shared" si="1"/>
        <v>7.7925011050531259</v>
      </c>
      <c r="FA35" s="81" t="str">
        <f t="shared" si="2"/>
        <v/>
      </c>
    </row>
    <row r="36" spans="2:157" ht="14.25" thickBot="1" x14ac:dyDescent="0.2">
      <c r="F36" s="6">
        <v>19</v>
      </c>
      <c r="Q36" s="31"/>
      <c r="R36" s="40"/>
      <c r="S36" s="31">
        <v>-1.690000057220459</v>
      </c>
      <c r="T36" s="40">
        <v>7.0999999046325684</v>
      </c>
      <c r="U36" s="31"/>
      <c r="V36" s="40"/>
      <c r="W36" s="31"/>
      <c r="X36" s="40"/>
      <c r="Y36" s="31"/>
      <c r="Z36" s="40"/>
      <c r="AA36" s="150">
        <v>-4.2</v>
      </c>
      <c r="AB36" s="151">
        <v>11.6</v>
      </c>
      <c r="AF36" s="140">
        <v>1</v>
      </c>
      <c r="AG36" s="117" t="str">
        <f t="shared" si="30"/>
        <v/>
      </c>
      <c r="AH36" s="118" t="str">
        <f t="shared" si="31"/>
        <v/>
      </c>
      <c r="AI36" s="118" t="str">
        <f t="shared" si="32"/>
        <v/>
      </c>
      <c r="AJ36" s="118" t="str">
        <f t="shared" si="33"/>
        <v/>
      </c>
      <c r="AK36" s="113" t="str">
        <f t="shared" si="34"/>
        <v/>
      </c>
      <c r="AL36" s="118" t="str">
        <f t="shared" si="35"/>
        <v/>
      </c>
      <c r="AN36" s="117" t="str">
        <f t="shared" si="9"/>
        <v/>
      </c>
      <c r="AO36" s="118" t="str">
        <f t="shared" si="10"/>
        <v/>
      </c>
      <c r="AP36" s="99" t="str">
        <f t="shared" si="11"/>
        <v/>
      </c>
      <c r="AQ36" s="99" t="str">
        <f t="shared" si="12"/>
        <v/>
      </c>
      <c r="AR36" s="99" t="str">
        <f t="shared" si="13"/>
        <v/>
      </c>
      <c r="AS36" s="99" t="str">
        <f t="shared" si="14"/>
        <v/>
      </c>
      <c r="AT36" s="118" t="str">
        <f t="shared" si="15"/>
        <v/>
      </c>
      <c r="AU36" s="118" t="str">
        <f t="shared" si="16"/>
        <v/>
      </c>
      <c r="AV36" s="118" t="str">
        <f t="shared" si="17"/>
        <v/>
      </c>
      <c r="AW36" s="118" t="str">
        <f t="shared" si="18"/>
        <v/>
      </c>
      <c r="AY36" s="152">
        <f>DEGREES(ACOS(((AA34-AA35)*(AA36-AA35)+(AB34-AB35)*(AB36-AB35))/(SQRT((AA34-AA35)^2+(AB34-AB35)^2)*SQRT((AA36-AA35)^2+(AB36-AB35)^2))))</f>
        <v>7.7925011050531259</v>
      </c>
      <c r="AZ36" s="153">
        <f>DEGREES(ACOS((((AA36-AA35)*(AC35-AA35)+(AB36-AB35)*(AD35-AB35))/(SQRT((AA36-AA35)^2+(AB36-AB35)^2)*SQRT((AC35-AA35)^2+(AD35-AB35)^2)))))</f>
        <v>8.1444746244590078</v>
      </c>
      <c r="BA36" s="154">
        <f>ABS((AA34*AB35+AA35*AB36+AA36*AB34-AB34*AA35-AB35*AA36-AB36*AA34)/2)</f>
        <v>40.298149802601337</v>
      </c>
      <c r="BB36" s="154">
        <f>IF(ISNUMBER(BA36),BA36*(((ABS(AB35-T36))/(ABS(AB34-AB35))))^2,"")</f>
        <v>26.057666901063101</v>
      </c>
      <c r="BC36" s="154">
        <f>ABS((AC35*AB35+AA35*AB36+AA36*AD35-AD35*AA35-AB35*AA36-AB36*AC35)/2)</f>
        <v>44.828250979363901</v>
      </c>
      <c r="BD36" s="154">
        <f>IF(ISNUMBER(BC36),BC36*(((ABS(AB35-T36))/(ABS(AB34-AB35))))^2,"")</f>
        <v>28.986929610900287</v>
      </c>
      <c r="BE36" s="155">
        <f>ABS(T36)</f>
        <v>7.0999999046325684</v>
      </c>
      <c r="BF36" s="156">
        <f>IF(AND(ISNUMBER(BE36),ISNUMBER(BE34),ISNUMBER(BE35)),ABS(BE34-BE36),"")</f>
        <v>2.8600001335144043</v>
      </c>
      <c r="BI36" s="117" t="str">
        <f t="shared" si="25"/>
        <v/>
      </c>
      <c r="BJ36" s="118" t="str">
        <f t="shared" si="26"/>
        <v/>
      </c>
      <c r="BK36" s="118" t="str">
        <f t="shared" si="27"/>
        <v/>
      </c>
      <c r="BL36" s="118">
        <v>1.3199999332427979</v>
      </c>
      <c r="BM36" s="118">
        <v>0.25</v>
      </c>
      <c r="BN36" s="118">
        <v>1.3434656020014024</v>
      </c>
      <c r="BO36" s="118"/>
      <c r="EX36" s="81" t="str">
        <f t="shared" si="29"/>
        <v/>
      </c>
      <c r="EY36" s="81">
        <f t="shared" si="1"/>
        <v>76.802186011230361</v>
      </c>
      <c r="FA36" s="81" t="str">
        <f t="shared" si="2"/>
        <v/>
      </c>
    </row>
    <row r="37" spans="2:157" s="82" customFormat="1" x14ac:dyDescent="0.15">
      <c r="B37" s="30"/>
      <c r="C37" s="16"/>
      <c r="D37" s="13" t="s">
        <v>28</v>
      </c>
      <c r="E37" s="16">
        <v>5</v>
      </c>
      <c r="F37" s="82">
        <v>1</v>
      </c>
      <c r="G37" s="16">
        <v>1</v>
      </c>
      <c r="K37" s="16">
        <v>1</v>
      </c>
      <c r="M37" s="16"/>
      <c r="N37" s="82">
        <v>1</v>
      </c>
      <c r="O37" s="33" t="s">
        <v>87</v>
      </c>
      <c r="P37" s="16">
        <v>92</v>
      </c>
      <c r="Q37" s="32"/>
      <c r="R37" s="10"/>
      <c r="S37" s="32"/>
      <c r="T37" s="10"/>
      <c r="U37" s="32"/>
      <c r="V37" s="10"/>
      <c r="W37" s="32"/>
      <c r="X37" s="10"/>
      <c r="Y37" s="32"/>
      <c r="Z37" s="10"/>
      <c r="AA37" s="57">
        <v>1.3200000524520874</v>
      </c>
      <c r="AB37" s="58">
        <v>11.989999771118164</v>
      </c>
      <c r="AC37" s="57">
        <v>-3.4600000381469727</v>
      </c>
      <c r="AD37" s="58">
        <v>-11.800000190734863</v>
      </c>
      <c r="AE37" s="16"/>
      <c r="AF37" s="112"/>
      <c r="AG37" s="117">
        <f t="shared" si="30"/>
        <v>2.966290650025627</v>
      </c>
      <c r="AH37" s="118">
        <f t="shared" si="31"/>
        <v>1.5099999904632568</v>
      </c>
      <c r="AI37" s="118">
        <f t="shared" si="32"/>
        <v>5.0000190734863281E-2</v>
      </c>
      <c r="AJ37" s="118">
        <f t="shared" si="33"/>
        <v>1.5108275845617058</v>
      </c>
      <c r="AK37" s="113">
        <f t="shared" si="34"/>
        <v>92</v>
      </c>
      <c r="AL37" s="118">
        <f t="shared" si="35"/>
        <v>4.679999828338623</v>
      </c>
      <c r="AM37" s="99"/>
      <c r="AN37" s="117" t="str">
        <f t="shared" si="9"/>
        <v/>
      </c>
      <c r="AO37" s="118" t="str">
        <f t="shared" si="10"/>
        <v/>
      </c>
      <c r="AP37" s="99" t="str">
        <f t="shared" si="11"/>
        <v/>
      </c>
      <c r="AQ37" s="99" t="str">
        <f t="shared" si="12"/>
        <v/>
      </c>
      <c r="AR37" s="99" t="str">
        <f t="shared" si="13"/>
        <v/>
      </c>
      <c r="AS37" s="99" t="str">
        <f t="shared" si="14"/>
        <v/>
      </c>
      <c r="AT37" s="118" t="str">
        <f t="shared" si="15"/>
        <v/>
      </c>
      <c r="AU37" s="118" t="str">
        <f t="shared" si="16"/>
        <v/>
      </c>
      <c r="AV37" s="118" t="str">
        <f t="shared" si="17"/>
        <v/>
      </c>
      <c r="AW37" s="118" t="str">
        <f t="shared" si="18"/>
        <v/>
      </c>
      <c r="AX37" s="99"/>
      <c r="AY37" s="117" t="str">
        <f t="shared" si="28"/>
        <v/>
      </c>
      <c r="AZ37" s="118" t="str">
        <f t="shared" si="19"/>
        <v/>
      </c>
      <c r="BA37" s="99" t="str">
        <f t="shared" si="20"/>
        <v/>
      </c>
      <c r="BB37" s="99" t="str">
        <f t="shared" si="21"/>
        <v/>
      </c>
      <c r="BC37" s="99" t="str">
        <f t="shared" si="22"/>
        <v/>
      </c>
      <c r="BD37" s="99" t="str">
        <f t="shared" si="23"/>
        <v/>
      </c>
      <c r="BE37" s="84" t="str">
        <f t="shared" si="24"/>
        <v/>
      </c>
      <c r="BF37" s="84" t="str">
        <f t="shared" si="0"/>
        <v/>
      </c>
      <c r="BG37" s="89"/>
      <c r="BH37" s="89"/>
      <c r="BI37" s="117" t="str">
        <f t="shared" si="25"/>
        <v/>
      </c>
      <c r="BJ37" s="118" t="str">
        <f t="shared" si="26"/>
        <v/>
      </c>
      <c r="BK37" s="118" t="str">
        <f t="shared" si="27"/>
        <v/>
      </c>
      <c r="BL37" s="118" t="s">
        <v>152</v>
      </c>
      <c r="BM37" s="118" t="s">
        <v>152</v>
      </c>
      <c r="BN37" s="118" t="s">
        <v>152</v>
      </c>
      <c r="BO37" s="118"/>
      <c r="BP37" s="121"/>
      <c r="BX37" s="94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EX37" s="81" t="str">
        <f t="shared" si="29"/>
        <v/>
      </c>
      <c r="EY37" s="81">
        <f t="shared" si="1"/>
        <v>78.148440715249691</v>
      </c>
      <c r="FA37" s="81">
        <f t="shared" si="2"/>
        <v>2.966290650025627</v>
      </c>
    </row>
    <row r="38" spans="2:157" x14ac:dyDescent="0.15">
      <c r="F38" s="81">
        <v>2</v>
      </c>
      <c r="H38" s="81">
        <v>1</v>
      </c>
      <c r="Q38" s="7">
        <v>-1.1399999856948853</v>
      </c>
      <c r="R38" s="6">
        <v>-4.679999828338623</v>
      </c>
      <c r="AA38" s="59">
        <v>-1.9500000476837158</v>
      </c>
      <c r="AB38" s="60">
        <v>-11.850000381469727</v>
      </c>
      <c r="AC38" s="59">
        <v>0.28999999165534973</v>
      </c>
      <c r="AD38" s="60">
        <v>11.560000419616699</v>
      </c>
      <c r="AE38" s="19" t="s">
        <v>88</v>
      </c>
      <c r="AF38" s="114"/>
      <c r="AG38" s="117" t="str">
        <f t="shared" si="30"/>
        <v/>
      </c>
      <c r="AH38" s="118" t="str">
        <f t="shared" si="31"/>
        <v/>
      </c>
      <c r="AI38" s="118" t="str">
        <f t="shared" si="32"/>
        <v/>
      </c>
      <c r="AJ38" s="118" t="str">
        <f t="shared" si="33"/>
        <v/>
      </c>
      <c r="AK38" s="113" t="str">
        <f t="shared" si="34"/>
        <v/>
      </c>
      <c r="AL38" s="118" t="str">
        <f t="shared" si="35"/>
        <v/>
      </c>
      <c r="AM38" s="118"/>
      <c r="AN38" s="117">
        <f t="shared" si="9"/>
        <v>0.6847893935895335</v>
      </c>
      <c r="AO38" s="118">
        <f t="shared" si="10"/>
        <v>3.0292544471413376</v>
      </c>
      <c r="AP38" s="99">
        <f t="shared" si="11"/>
        <v>3.4166989775180809</v>
      </c>
      <c r="AQ38" s="99">
        <f t="shared" si="12"/>
        <v>2.068626323558787</v>
      </c>
      <c r="AR38" s="99">
        <f t="shared" si="13"/>
        <v>14.764550832045074</v>
      </c>
      <c r="AS38" s="99">
        <f t="shared" si="14"/>
        <v>8.9391364904134587</v>
      </c>
      <c r="AT38" s="118">
        <f t="shared" si="15"/>
        <v>1.5099999904632568</v>
      </c>
      <c r="AU38" s="118">
        <f t="shared" si="16"/>
        <v>5.0000190734863281E-2</v>
      </c>
      <c r="AV38" s="118">
        <f t="shared" si="17"/>
        <v>1.5108275845617058</v>
      </c>
      <c r="AW38" s="118">
        <f t="shared" si="18"/>
        <v>6.6999998092651367</v>
      </c>
      <c r="AX38" s="118"/>
      <c r="AY38" s="117">
        <f t="shared" si="28"/>
        <v>78.148440715249691</v>
      </c>
      <c r="AZ38" s="118" t="str">
        <f t="shared" si="19"/>
        <v/>
      </c>
      <c r="BA38" s="99" t="str">
        <f t="shared" si="20"/>
        <v/>
      </c>
      <c r="BB38" s="99" t="str">
        <f t="shared" si="21"/>
        <v/>
      </c>
      <c r="BC38" s="99" t="str">
        <f t="shared" si="22"/>
        <v/>
      </c>
      <c r="BD38" s="99" t="str">
        <f t="shared" si="23"/>
        <v/>
      </c>
      <c r="BE38" s="84" t="str">
        <f t="shared" si="24"/>
        <v/>
      </c>
      <c r="BF38" s="84" t="str">
        <f t="shared" si="0"/>
        <v/>
      </c>
      <c r="BI38" s="117">
        <f t="shared" si="25"/>
        <v>1.5099999904632568</v>
      </c>
      <c r="BJ38" s="118">
        <f t="shared" si="26"/>
        <v>5.0000190734863281E-2</v>
      </c>
      <c r="BK38" s="118">
        <f t="shared" si="27"/>
        <v>1.5108275845617058</v>
      </c>
      <c r="BL38" s="118">
        <v>1.5099999904632568</v>
      </c>
      <c r="BM38" s="118">
        <v>5.0000190734863281E-2</v>
      </c>
      <c r="BN38" s="118">
        <v>1.5108275845617058</v>
      </c>
      <c r="BO38" s="118"/>
      <c r="BP38" s="119"/>
      <c r="BX38" s="117"/>
      <c r="EX38" s="81">
        <f t="shared" si="29"/>
        <v>0.6847893935895335</v>
      </c>
      <c r="EY38" s="81">
        <f t="shared" si="1"/>
        <v>0.6847893935895335</v>
      </c>
      <c r="FA38" s="81" t="str">
        <f t="shared" si="2"/>
        <v/>
      </c>
    </row>
    <row r="39" spans="2:157" x14ac:dyDescent="0.15">
      <c r="F39" s="81">
        <v>3</v>
      </c>
      <c r="I39" s="81">
        <v>1</v>
      </c>
      <c r="Q39" s="7">
        <v>1.9600000381469727</v>
      </c>
      <c r="R39" s="6">
        <v>6.6999998092651367</v>
      </c>
      <c r="AA39" s="59">
        <v>1.559999942779541</v>
      </c>
      <c r="AB39" s="60">
        <v>11.649999618530273</v>
      </c>
      <c r="AC39" s="59">
        <v>-0.62999999523162842</v>
      </c>
      <c r="AD39" s="60">
        <v>-11.850000381469727</v>
      </c>
      <c r="AE39" s="19" t="s">
        <v>95</v>
      </c>
      <c r="AF39" s="114"/>
      <c r="AG39" s="117" t="str">
        <f t="shared" si="30"/>
        <v/>
      </c>
      <c r="AH39" s="118" t="str">
        <f t="shared" si="31"/>
        <v/>
      </c>
      <c r="AI39" s="118" t="str">
        <f t="shared" si="32"/>
        <v/>
      </c>
      <c r="AJ39" s="118" t="str">
        <f t="shared" si="33"/>
        <v/>
      </c>
      <c r="AK39" s="113" t="str">
        <f t="shared" si="34"/>
        <v/>
      </c>
      <c r="AL39" s="118" t="str">
        <f t="shared" si="35"/>
        <v/>
      </c>
      <c r="AM39" s="118"/>
      <c r="AN39" s="117" t="str">
        <f t="shared" si="9"/>
        <v/>
      </c>
      <c r="AO39" s="118" t="str">
        <f t="shared" si="10"/>
        <v/>
      </c>
      <c r="AP39" s="99" t="str">
        <f t="shared" si="11"/>
        <v/>
      </c>
      <c r="AQ39" s="99" t="str">
        <f t="shared" si="12"/>
        <v/>
      </c>
      <c r="AR39" s="99" t="str">
        <f t="shared" si="13"/>
        <v/>
      </c>
      <c r="AS39" s="99" t="str">
        <f t="shared" si="14"/>
        <v/>
      </c>
      <c r="AT39" s="118" t="str">
        <f t="shared" si="15"/>
        <v/>
      </c>
      <c r="AU39" s="118" t="str">
        <f t="shared" si="16"/>
        <v/>
      </c>
      <c r="AV39" s="118" t="str">
        <f t="shared" si="17"/>
        <v/>
      </c>
      <c r="AW39" s="118" t="str">
        <f t="shared" si="18"/>
        <v/>
      </c>
      <c r="AX39" s="118"/>
      <c r="AY39" s="117">
        <f t="shared" si="28"/>
        <v>0.6847893935895335</v>
      </c>
      <c r="AZ39" s="118">
        <f t="shared" si="19"/>
        <v>3.0292544471413376</v>
      </c>
      <c r="BA39" s="99">
        <f t="shared" si="20"/>
        <v>3.4166989775180809</v>
      </c>
      <c r="BB39" s="99">
        <f t="shared" si="21"/>
        <v>2.068626323558787</v>
      </c>
      <c r="BC39" s="99">
        <f t="shared" si="22"/>
        <v>14.764550832045074</v>
      </c>
      <c r="BD39" s="99">
        <f t="shared" si="23"/>
        <v>8.9391364904134587</v>
      </c>
      <c r="BE39" s="84">
        <f t="shared" si="24"/>
        <v>6.6999998092651367</v>
      </c>
      <c r="BF39" s="84" t="str">
        <f t="shared" si="0"/>
        <v/>
      </c>
      <c r="BI39" s="117">
        <f t="shared" si="25"/>
        <v>1.2699999511241913</v>
      </c>
      <c r="BJ39" s="118">
        <f t="shared" si="26"/>
        <v>8.9999198913574219E-2</v>
      </c>
      <c r="BK39" s="118">
        <f t="shared" si="27"/>
        <v>1.2731848772509566</v>
      </c>
      <c r="BL39" s="118">
        <v>1.2699999511241913</v>
      </c>
      <c r="BM39" s="118">
        <v>8.9999198913574219E-2</v>
      </c>
      <c r="BN39" s="118">
        <v>1.2731848772509566</v>
      </c>
      <c r="BO39" s="118"/>
      <c r="BP39" s="119"/>
      <c r="BX39" s="117"/>
      <c r="EX39" s="81" t="str">
        <f t="shared" si="29"/>
        <v/>
      </c>
      <c r="EY39" s="81">
        <f t="shared" si="1"/>
        <v>7.3004906278869202</v>
      </c>
      <c r="FA39" s="81" t="str">
        <f t="shared" si="2"/>
        <v/>
      </c>
    </row>
    <row r="40" spans="2:157" x14ac:dyDescent="0.15">
      <c r="F40" s="81">
        <v>4</v>
      </c>
      <c r="I40" s="81">
        <v>1</v>
      </c>
      <c r="Q40" s="7">
        <v>2.2799999713897705</v>
      </c>
      <c r="R40" s="6">
        <v>-6.6399998664855957</v>
      </c>
      <c r="AA40" s="59">
        <v>1.0700000524520874</v>
      </c>
      <c r="AB40" s="60">
        <v>-11.850000381469727</v>
      </c>
      <c r="AC40" s="59">
        <v>0.15000000596046448</v>
      </c>
      <c r="AD40" s="60">
        <v>12.770000457763672</v>
      </c>
      <c r="AE40" s="19" t="s">
        <v>84</v>
      </c>
      <c r="AF40" s="114"/>
      <c r="AG40" s="117" t="str">
        <f t="shared" si="30"/>
        <v/>
      </c>
      <c r="AH40" s="118" t="str">
        <f t="shared" si="31"/>
        <v/>
      </c>
      <c r="AI40" s="118" t="str">
        <f t="shared" si="32"/>
        <v/>
      </c>
      <c r="AJ40" s="118" t="str">
        <f t="shared" si="33"/>
        <v/>
      </c>
      <c r="AK40" s="113" t="str">
        <f t="shared" si="34"/>
        <v/>
      </c>
      <c r="AL40" s="118" t="str">
        <f t="shared" si="35"/>
        <v/>
      </c>
      <c r="AM40" s="118"/>
      <c r="AN40" s="117" t="str">
        <f t="shared" ref="AN40:AN103" si="36">IF(H40=1,DEGREES(ACOS(((AA39-AA40)*(AA41-AA40)+(AB39-AB40)*(AB41-AB40))/(SQRT((AA39-AA40)^2+(AB39-AB40)^2)*SQRT((AA41-AA40)^2+(AB41-AB40)^2)))),"")</f>
        <v/>
      </c>
      <c r="AO40" s="118" t="str">
        <f t="shared" ref="AO40:AO103" si="37">IF(H40=1,DEGREES(ACOS((((AA41-AA40)*(AC40-AA40)+(AB41-AB40)*(AD40-AB40))/(SQRT((AA41-AA40)^2+(AB41-AB40)^2)*SQRT((AC40-AA40)^2+(AD40-AB40)^2))))),"")</f>
        <v/>
      </c>
      <c r="AP40" s="99" t="str">
        <f t="shared" ref="AP40:AP103" si="38">IF(AND(ISNUMBER(AA39),ISNUMBER(AA40),ISNUMBER(AA41),H40=1),ABS((AA39*AB40+AA40*AB41+AA41*AB39-AB39*AA40-AB40*AA41-AB41*AA39)/2),"")</f>
        <v/>
      </c>
      <c r="AQ40" s="99" t="str">
        <f t="shared" ref="AQ40:AQ103" si="39">IF(ISNUMBER(AP40),AP40*(((ABS(AB40-R41))/(ABS(AB39-AB40))))^2,"")</f>
        <v/>
      </c>
      <c r="AR40" s="99" t="str">
        <f t="shared" ref="AR40:AR103" si="40">IF(AND(ISNUMBER(AC40),ISNUMBER(AA40),ISNUMBER(AA41),H40=1),ABS((AC40*AB40+AA40*AB41+AA41*AD40-AD40*AA40-AB40*AA41-AB41*AC40)/2),"")</f>
        <v/>
      </c>
      <c r="AS40" s="99" t="str">
        <f t="shared" ref="AS40:AS103" si="41">IF(ISNUMBER(AR40),AR40*(((ABS(AB40-R41))/(ABS(AB39-AB40))))^2,"")</f>
        <v/>
      </c>
      <c r="AT40" s="118" t="str">
        <f t="shared" ref="AT40:AT103" si="42">IF(AND(ISNUMBER(AC39),ISNUMBER(AA40),$G39=1),ABS(AC39-AA40),"")</f>
        <v/>
      </c>
      <c r="AU40" s="118" t="str">
        <f t="shared" ref="AU40:AU103" si="43">IF(AND(ISNUMBER(AD39),ISNUMBER(AB40),$G39=1),ABS(AD39-AB40),"")</f>
        <v/>
      </c>
      <c r="AV40" s="118" t="str">
        <f t="shared" ref="AV40:AV103" si="44">IF(AND(ISNUMBER(AT40),ISNUMBER(AU40)),SQRT(AT40^2+AU40^2),"")</f>
        <v/>
      </c>
      <c r="AW40" s="118" t="str">
        <f t="shared" ref="AW40:AW103" si="45">IF(H40=1,ABS(R41),"")</f>
        <v/>
      </c>
      <c r="AX40" s="118"/>
      <c r="AY40" s="117">
        <f t="shared" si="28"/>
        <v>7.3004906278869202</v>
      </c>
      <c r="AZ40" s="118">
        <f t="shared" si="19"/>
        <v>4.1295971513437628</v>
      </c>
      <c r="BA40" s="99">
        <f t="shared" si="20"/>
        <v>35.485001176595688</v>
      </c>
      <c r="BB40" s="99">
        <f t="shared" si="21"/>
        <v>21.494952310781226</v>
      </c>
      <c r="BC40" s="99">
        <f t="shared" si="22"/>
        <v>19.975000560283661</v>
      </c>
      <c r="BD40" s="99">
        <f t="shared" si="23"/>
        <v>12.099807530352097</v>
      </c>
      <c r="BE40" s="84">
        <f t="shared" si="24"/>
        <v>6.6399998664855957</v>
      </c>
      <c r="BF40" s="84" t="str">
        <f t="shared" si="0"/>
        <v/>
      </c>
      <c r="BI40" s="117">
        <f t="shared" si="25"/>
        <v>1.7000000476837158</v>
      </c>
      <c r="BJ40" s="118">
        <f t="shared" si="26"/>
        <v>0</v>
      </c>
      <c r="BK40" s="118">
        <f t="shared" si="27"/>
        <v>1.7000000476837158</v>
      </c>
      <c r="BL40" s="118">
        <v>1.7000000476837158</v>
      </c>
      <c r="BM40" s="118">
        <v>0</v>
      </c>
      <c r="BN40" s="118">
        <v>1.7000000476837158</v>
      </c>
      <c r="BO40" s="118"/>
      <c r="BP40" s="119"/>
      <c r="BX40" s="117"/>
      <c r="EX40" s="81" t="str">
        <f t="shared" si="29"/>
        <v/>
      </c>
      <c r="EY40" s="81">
        <f t="shared" si="1"/>
        <v>0.57066985886667021</v>
      </c>
      <c r="FA40" s="81" t="str">
        <f t="shared" si="2"/>
        <v/>
      </c>
    </row>
    <row r="41" spans="2:157" x14ac:dyDescent="0.15">
      <c r="F41" s="81">
        <v>5</v>
      </c>
      <c r="I41" s="81">
        <v>1</v>
      </c>
      <c r="Q41" s="7">
        <v>2.5299999713897705</v>
      </c>
      <c r="R41" s="6">
        <v>11.590000152587891</v>
      </c>
      <c r="AA41" s="59">
        <v>1.8500000238418579</v>
      </c>
      <c r="AB41" s="60">
        <v>13.460000038146973</v>
      </c>
      <c r="AC41" s="59">
        <v>0.43999999761581421</v>
      </c>
      <c r="AD41" s="60">
        <v>-11.949999809265137</v>
      </c>
      <c r="AE41" s="19" t="s">
        <v>81</v>
      </c>
      <c r="AF41" s="114"/>
      <c r="AG41" s="117" t="str">
        <f t="shared" si="30"/>
        <v/>
      </c>
      <c r="AH41" s="118" t="str">
        <f t="shared" si="31"/>
        <v/>
      </c>
      <c r="AI41" s="118" t="str">
        <f t="shared" si="32"/>
        <v/>
      </c>
      <c r="AJ41" s="118" t="str">
        <f t="shared" si="33"/>
        <v/>
      </c>
      <c r="AK41" s="113" t="str">
        <f t="shared" si="34"/>
        <v/>
      </c>
      <c r="AL41" s="118" t="str">
        <f t="shared" si="35"/>
        <v/>
      </c>
      <c r="AM41" s="118"/>
      <c r="AN41" s="117" t="str">
        <f t="shared" si="36"/>
        <v/>
      </c>
      <c r="AO41" s="118" t="str">
        <f t="shared" si="37"/>
        <v/>
      </c>
      <c r="AP41" s="99" t="str">
        <f t="shared" si="38"/>
        <v/>
      </c>
      <c r="AQ41" s="99" t="str">
        <f t="shared" si="39"/>
        <v/>
      </c>
      <c r="AR41" s="99" t="str">
        <f t="shared" si="40"/>
        <v/>
      </c>
      <c r="AS41" s="99" t="str">
        <f t="shared" si="41"/>
        <v/>
      </c>
      <c r="AT41" s="118" t="str">
        <f t="shared" si="42"/>
        <v/>
      </c>
      <c r="AU41" s="118" t="str">
        <f t="shared" si="43"/>
        <v/>
      </c>
      <c r="AV41" s="118" t="str">
        <f t="shared" si="44"/>
        <v/>
      </c>
      <c r="AW41" s="118" t="str">
        <f t="shared" si="45"/>
        <v/>
      </c>
      <c r="AX41" s="118"/>
      <c r="AY41" s="117">
        <f t="shared" si="28"/>
        <v>0.57066985886667021</v>
      </c>
      <c r="AZ41" s="118">
        <f t="shared" si="19"/>
        <v>3.9052070891189543</v>
      </c>
      <c r="BA41" s="99">
        <f t="shared" si="20"/>
        <v>2.9640509489298097</v>
      </c>
      <c r="BB41" s="99">
        <f t="shared" si="21"/>
        <v>2.9489348260094936</v>
      </c>
      <c r="BC41" s="99">
        <f t="shared" si="22"/>
        <v>21.244400756484268</v>
      </c>
      <c r="BD41" s="99">
        <f t="shared" si="23"/>
        <v>21.136058160916058</v>
      </c>
      <c r="BE41" s="84">
        <f t="shared" si="24"/>
        <v>11.590000152587891</v>
      </c>
      <c r="BF41" s="84">
        <f t="shared" si="0"/>
        <v>4.8900003433227539</v>
      </c>
      <c r="BI41" s="117">
        <f t="shared" si="25"/>
        <v>1.7000000178813934</v>
      </c>
      <c r="BJ41" s="118">
        <f t="shared" si="26"/>
        <v>0.68999958038330078</v>
      </c>
      <c r="BK41" s="118">
        <f t="shared" si="27"/>
        <v>1.8346932936395306</v>
      </c>
      <c r="BL41" s="118">
        <v>1.7000000178813934</v>
      </c>
      <c r="BM41" s="118">
        <v>0.68999958038330078</v>
      </c>
      <c r="BN41" s="118">
        <v>1.8346932936395306</v>
      </c>
      <c r="BO41" s="118"/>
      <c r="BP41" s="119"/>
      <c r="BX41" s="117"/>
      <c r="EX41" s="81" t="str">
        <f t="shared" si="29"/>
        <v/>
      </c>
      <c r="EY41" s="81">
        <f t="shared" si="1"/>
        <v>8.877406949537022</v>
      </c>
      <c r="FA41" s="81" t="str">
        <f t="shared" si="2"/>
        <v/>
      </c>
    </row>
    <row r="42" spans="2:157" x14ac:dyDescent="0.15">
      <c r="F42" s="81">
        <v>6</v>
      </c>
      <c r="I42" s="6">
        <v>1</v>
      </c>
      <c r="Q42" s="7">
        <v>-2.9100000858306885</v>
      </c>
      <c r="R42" s="6">
        <v>-10.880000114440918</v>
      </c>
      <c r="AA42" s="59">
        <v>-2.9700000286102295</v>
      </c>
      <c r="AB42" s="60">
        <v>-12.189999580383301</v>
      </c>
      <c r="AC42" s="59">
        <v>1.4600000381469727</v>
      </c>
      <c r="AD42" s="60">
        <v>13.310000419616699</v>
      </c>
      <c r="AE42" s="19" t="s">
        <v>81</v>
      </c>
      <c r="AF42" s="114"/>
      <c r="AG42" s="117" t="str">
        <f t="shared" si="30"/>
        <v/>
      </c>
      <c r="AH42" s="118" t="str">
        <f t="shared" si="31"/>
        <v/>
      </c>
      <c r="AI42" s="118" t="str">
        <f t="shared" si="32"/>
        <v/>
      </c>
      <c r="AJ42" s="118" t="str">
        <f t="shared" si="33"/>
        <v/>
      </c>
      <c r="AK42" s="113" t="str">
        <f t="shared" si="34"/>
        <v/>
      </c>
      <c r="AL42" s="118" t="str">
        <f t="shared" si="35"/>
        <v/>
      </c>
      <c r="AM42" s="118"/>
      <c r="AN42" s="117" t="str">
        <f t="shared" si="36"/>
        <v/>
      </c>
      <c r="AO42" s="118" t="str">
        <f t="shared" si="37"/>
        <v/>
      </c>
      <c r="AP42" s="99" t="str">
        <f t="shared" si="38"/>
        <v/>
      </c>
      <c r="AQ42" s="99" t="str">
        <f t="shared" si="39"/>
        <v/>
      </c>
      <c r="AR42" s="99" t="str">
        <f t="shared" si="40"/>
        <v/>
      </c>
      <c r="AS42" s="99" t="str">
        <f t="shared" si="41"/>
        <v/>
      </c>
      <c r="AT42" s="118" t="str">
        <f t="shared" si="42"/>
        <v/>
      </c>
      <c r="AU42" s="118" t="str">
        <f t="shared" si="43"/>
        <v/>
      </c>
      <c r="AV42" s="118" t="str">
        <f t="shared" si="44"/>
        <v/>
      </c>
      <c r="AW42" s="118" t="str">
        <f t="shared" si="45"/>
        <v/>
      </c>
      <c r="AX42" s="118"/>
      <c r="AY42" s="117">
        <f t="shared" si="28"/>
        <v>8.877406949537022</v>
      </c>
      <c r="AZ42" s="118">
        <f t="shared" si="19"/>
        <v>7.4664977450517247</v>
      </c>
      <c r="BA42" s="99">
        <f t="shared" si="20"/>
        <v>50.993602190756803</v>
      </c>
      <c r="BB42" s="99">
        <f t="shared" si="21"/>
        <v>47.15986358190311</v>
      </c>
      <c r="BC42" s="99">
        <f t="shared" si="22"/>
        <v>43.154850231254102</v>
      </c>
      <c r="BD42" s="99">
        <f t="shared" si="23"/>
        <v>39.910435081448377</v>
      </c>
      <c r="BE42" s="84">
        <f t="shared" si="24"/>
        <v>10.880000114440918</v>
      </c>
      <c r="BF42" s="84">
        <f t="shared" si="0"/>
        <v>4.2400002479553223</v>
      </c>
      <c r="BI42" s="117">
        <f t="shared" si="25"/>
        <v>3.4100000262260437</v>
      </c>
      <c r="BJ42" s="118">
        <f t="shared" si="26"/>
        <v>0.23999977111816406</v>
      </c>
      <c r="BK42" s="118">
        <f t="shared" si="27"/>
        <v>3.4184353246768309</v>
      </c>
      <c r="BL42" s="118">
        <v>3.4100000262260437</v>
      </c>
      <c r="BM42" s="118">
        <v>0.23999977111816406</v>
      </c>
      <c r="BN42" s="118">
        <v>3.4184353246768309</v>
      </c>
      <c r="BO42" s="118"/>
      <c r="BP42" s="119"/>
      <c r="BX42" s="117"/>
      <c r="EX42" s="81" t="str">
        <f t="shared" si="29"/>
        <v/>
      </c>
      <c r="EY42" s="81">
        <f t="shared" si="1"/>
        <v>0.25885648265679578</v>
      </c>
      <c r="FA42" s="81" t="str">
        <f t="shared" si="2"/>
        <v/>
      </c>
    </row>
    <row r="43" spans="2:157" x14ac:dyDescent="0.15">
      <c r="F43" s="81">
        <v>7</v>
      </c>
      <c r="I43" s="6">
        <v>1</v>
      </c>
      <c r="Q43" s="7">
        <v>0.69999998807907104</v>
      </c>
      <c r="R43" s="6">
        <v>5.309999942779541</v>
      </c>
      <c r="AA43" s="59">
        <v>1.6599999666213989</v>
      </c>
      <c r="AB43" s="60">
        <v>11.850000381469727</v>
      </c>
      <c r="AC43" s="59">
        <v>-1.6100000143051147</v>
      </c>
      <c r="AD43" s="60">
        <v>-13.460000038146973</v>
      </c>
      <c r="AE43" s="19" t="s">
        <v>82</v>
      </c>
      <c r="AF43" s="114"/>
      <c r="AG43" s="117" t="str">
        <f t="shared" si="30"/>
        <v/>
      </c>
      <c r="AH43" s="118" t="str">
        <f t="shared" si="31"/>
        <v/>
      </c>
      <c r="AI43" s="118" t="str">
        <f t="shared" si="32"/>
        <v/>
      </c>
      <c r="AJ43" s="118" t="str">
        <f t="shared" si="33"/>
        <v/>
      </c>
      <c r="AK43" s="113" t="str">
        <f t="shared" si="34"/>
        <v/>
      </c>
      <c r="AL43" s="118" t="str">
        <f t="shared" si="35"/>
        <v/>
      </c>
      <c r="AM43" s="118"/>
      <c r="AN43" s="117" t="str">
        <f t="shared" si="36"/>
        <v/>
      </c>
      <c r="AO43" s="118" t="str">
        <f t="shared" si="37"/>
        <v/>
      </c>
      <c r="AP43" s="99" t="str">
        <f t="shared" si="38"/>
        <v/>
      </c>
      <c r="AQ43" s="99" t="str">
        <f t="shared" si="39"/>
        <v/>
      </c>
      <c r="AR43" s="99" t="str">
        <f t="shared" si="40"/>
        <v/>
      </c>
      <c r="AS43" s="99" t="str">
        <f t="shared" si="41"/>
        <v/>
      </c>
      <c r="AT43" s="118" t="str">
        <f t="shared" si="42"/>
        <v/>
      </c>
      <c r="AU43" s="118" t="str">
        <f t="shared" si="43"/>
        <v/>
      </c>
      <c r="AV43" s="118" t="str">
        <f t="shared" si="44"/>
        <v/>
      </c>
      <c r="AW43" s="118" t="str">
        <f t="shared" si="45"/>
        <v/>
      </c>
      <c r="AX43" s="118"/>
      <c r="AY43" s="117">
        <f t="shared" si="28"/>
        <v>0.25885648265679578</v>
      </c>
      <c r="AZ43" s="118">
        <f t="shared" si="19"/>
        <v>1.046061662982255</v>
      </c>
      <c r="BA43" s="99">
        <f t="shared" si="20"/>
        <v>1.4433485172033329</v>
      </c>
      <c r="BB43" s="99">
        <f t="shared" si="21"/>
        <v>0.67185036604273352</v>
      </c>
      <c r="BC43" s="99">
        <f t="shared" si="22"/>
        <v>5.7838992212772382</v>
      </c>
      <c r="BD43" s="99">
        <f t="shared" si="23"/>
        <v>2.6922914061662921</v>
      </c>
      <c r="BE43" s="84">
        <f t="shared" si="24"/>
        <v>5.309999942779541</v>
      </c>
      <c r="BF43" s="84">
        <f t="shared" si="0"/>
        <v>6.2800002098083496</v>
      </c>
      <c r="BI43" s="117">
        <f t="shared" si="25"/>
        <v>0.19999992847442627</v>
      </c>
      <c r="BJ43" s="118">
        <f t="shared" si="26"/>
        <v>1.4600000381469727</v>
      </c>
      <c r="BK43" s="118">
        <f t="shared" si="27"/>
        <v>1.4736349896697409</v>
      </c>
      <c r="BL43" s="118">
        <v>0.19999992847442627</v>
      </c>
      <c r="BM43" s="118">
        <v>1.4600000381469727</v>
      </c>
      <c r="BN43" s="118">
        <v>1.4736349896697409</v>
      </c>
      <c r="BO43" s="118"/>
      <c r="BP43" s="119"/>
      <c r="BX43" s="117"/>
      <c r="EX43" s="81" t="str">
        <f t="shared" si="29"/>
        <v/>
      </c>
      <c r="EY43" s="81">
        <f t="shared" si="1"/>
        <v>8.4279460765740097</v>
      </c>
      <c r="FA43" s="81" t="str">
        <f t="shared" si="2"/>
        <v/>
      </c>
    </row>
    <row r="44" spans="2:157" x14ac:dyDescent="0.15">
      <c r="F44" s="81">
        <v>8</v>
      </c>
      <c r="I44" s="6">
        <v>1</v>
      </c>
      <c r="Q44" s="7">
        <v>1.5800000429153442</v>
      </c>
      <c r="R44" s="6">
        <v>-11.25</v>
      </c>
      <c r="AA44" s="59">
        <v>0.5899999737739563</v>
      </c>
      <c r="AB44" s="60">
        <v>-12.920000076293945</v>
      </c>
      <c r="AC44" s="59">
        <v>0.10000000149011612</v>
      </c>
      <c r="AD44" s="60">
        <v>12.340000152587891</v>
      </c>
      <c r="AE44" s="19" t="s">
        <v>83</v>
      </c>
      <c r="AF44" s="114"/>
      <c r="AG44" s="117" t="str">
        <f t="shared" si="30"/>
        <v/>
      </c>
      <c r="AH44" s="118" t="str">
        <f t="shared" si="31"/>
        <v/>
      </c>
      <c r="AI44" s="118" t="str">
        <f t="shared" si="32"/>
        <v/>
      </c>
      <c r="AJ44" s="118" t="str">
        <f t="shared" si="33"/>
        <v/>
      </c>
      <c r="AK44" s="113" t="str">
        <f t="shared" si="34"/>
        <v/>
      </c>
      <c r="AL44" s="118" t="str">
        <f t="shared" si="35"/>
        <v/>
      </c>
      <c r="AM44" s="118"/>
      <c r="AN44" s="117" t="str">
        <f t="shared" si="36"/>
        <v/>
      </c>
      <c r="AO44" s="118" t="str">
        <f t="shared" si="37"/>
        <v/>
      </c>
      <c r="AP44" s="99" t="str">
        <f t="shared" si="38"/>
        <v/>
      </c>
      <c r="AQ44" s="99" t="str">
        <f t="shared" si="39"/>
        <v/>
      </c>
      <c r="AR44" s="99" t="str">
        <f t="shared" si="40"/>
        <v/>
      </c>
      <c r="AS44" s="99" t="str">
        <f t="shared" si="41"/>
        <v/>
      </c>
      <c r="AT44" s="118" t="str">
        <f t="shared" si="42"/>
        <v/>
      </c>
      <c r="AU44" s="118" t="str">
        <f t="shared" si="43"/>
        <v/>
      </c>
      <c r="AV44" s="118" t="str">
        <f t="shared" si="44"/>
        <v/>
      </c>
      <c r="AW44" s="118" t="str">
        <f t="shared" si="45"/>
        <v/>
      </c>
      <c r="AX44" s="118"/>
      <c r="AY44" s="117">
        <f t="shared" si="28"/>
        <v>8.4279460765740097</v>
      </c>
      <c r="AZ44" s="118">
        <f t="shared" si="19"/>
        <v>4.8882249102084181</v>
      </c>
      <c r="BA44" s="99">
        <f t="shared" si="20"/>
        <v>44.481151107048987</v>
      </c>
      <c r="BB44" s="99">
        <f t="shared" si="21"/>
        <v>41.070601793550701</v>
      </c>
      <c r="BC44" s="99">
        <f t="shared" si="22"/>
        <v>26.958100378239152</v>
      </c>
      <c r="BD44" s="99">
        <f t="shared" si="23"/>
        <v>24.891114060440124</v>
      </c>
      <c r="BE44" s="84">
        <f t="shared" si="24"/>
        <v>11.25</v>
      </c>
      <c r="BF44" s="84">
        <f t="shared" si="0"/>
        <v>0.36999988555908203</v>
      </c>
      <c r="BI44" s="117">
        <f t="shared" si="25"/>
        <v>2.199999988079071</v>
      </c>
      <c r="BJ44" s="118">
        <f t="shared" si="26"/>
        <v>0.53999996185302734</v>
      </c>
      <c r="BK44" s="118">
        <f t="shared" si="27"/>
        <v>2.2653034910027361</v>
      </c>
      <c r="BL44" s="118">
        <v>2.199999988079071</v>
      </c>
      <c r="BM44" s="118">
        <v>0.53999996185302734</v>
      </c>
      <c r="BN44" s="118">
        <v>2.2653034910027361</v>
      </c>
      <c r="BO44" s="118"/>
      <c r="BP44" s="119"/>
      <c r="BX44" s="117"/>
      <c r="EX44" s="81" t="str">
        <f t="shared" si="29"/>
        <v/>
      </c>
      <c r="EY44" s="81">
        <f t="shared" si="1"/>
        <v>11.085885740155886</v>
      </c>
      <c r="FA44" s="81" t="str">
        <f t="shared" si="2"/>
        <v/>
      </c>
    </row>
    <row r="45" spans="2:157" x14ac:dyDescent="0.15">
      <c r="F45" s="81">
        <v>9</v>
      </c>
      <c r="I45" s="6">
        <v>1</v>
      </c>
      <c r="Q45" s="7">
        <v>-1.8300000429153442</v>
      </c>
      <c r="R45" s="6">
        <v>11.189999580383301</v>
      </c>
      <c r="AA45" s="59">
        <v>-3.3599998950958252</v>
      </c>
      <c r="AB45" s="60">
        <v>13.159999847412109</v>
      </c>
      <c r="AC45" s="59">
        <v>0.10000000149011612</v>
      </c>
      <c r="AD45" s="60">
        <v>-13.260000228881836</v>
      </c>
      <c r="AE45" s="19" t="s">
        <v>96</v>
      </c>
      <c r="AF45" s="114"/>
      <c r="AG45" s="117" t="str">
        <f t="shared" si="30"/>
        <v/>
      </c>
      <c r="AH45" s="118" t="str">
        <f t="shared" si="31"/>
        <v/>
      </c>
      <c r="AI45" s="118" t="str">
        <f t="shared" si="32"/>
        <v/>
      </c>
      <c r="AJ45" s="118" t="str">
        <f t="shared" si="33"/>
        <v/>
      </c>
      <c r="AK45" s="113" t="str">
        <f t="shared" si="34"/>
        <v/>
      </c>
      <c r="AL45" s="118" t="str">
        <f t="shared" si="35"/>
        <v/>
      </c>
      <c r="AM45" s="118"/>
      <c r="AN45" s="117" t="str">
        <f t="shared" si="36"/>
        <v/>
      </c>
      <c r="AO45" s="118" t="str">
        <f t="shared" si="37"/>
        <v/>
      </c>
      <c r="AP45" s="99" t="str">
        <f t="shared" si="38"/>
        <v/>
      </c>
      <c r="AQ45" s="99" t="str">
        <f t="shared" si="39"/>
        <v/>
      </c>
      <c r="AR45" s="99" t="str">
        <f t="shared" si="40"/>
        <v/>
      </c>
      <c r="AS45" s="99" t="str">
        <f t="shared" si="41"/>
        <v/>
      </c>
      <c r="AT45" s="118" t="str">
        <f t="shared" si="42"/>
        <v/>
      </c>
      <c r="AU45" s="118" t="str">
        <f t="shared" si="43"/>
        <v/>
      </c>
      <c r="AV45" s="118" t="str">
        <f t="shared" si="44"/>
        <v/>
      </c>
      <c r="AW45" s="118" t="str">
        <f t="shared" si="45"/>
        <v/>
      </c>
      <c r="AX45" s="118"/>
      <c r="AY45" s="117">
        <f t="shared" si="28"/>
        <v>11.085885740155886</v>
      </c>
      <c r="AZ45" s="118">
        <f t="shared" si="19"/>
        <v>7.50109505757605</v>
      </c>
      <c r="BA45" s="99">
        <f t="shared" si="20"/>
        <v>62.873549145948857</v>
      </c>
      <c r="BB45" s="99">
        <f t="shared" si="21"/>
        <v>59.567634715404367</v>
      </c>
      <c r="BC45" s="99">
        <f t="shared" si="22"/>
        <v>43.498899175977691</v>
      </c>
      <c r="BD45" s="99">
        <f t="shared" si="23"/>
        <v>41.211710995064728</v>
      </c>
      <c r="BE45" s="84">
        <f t="shared" si="24"/>
        <v>11.189999580383301</v>
      </c>
      <c r="BF45" s="84">
        <f t="shared" si="0"/>
        <v>5.8799996376037598</v>
      </c>
      <c r="BI45" s="117">
        <f t="shared" si="25"/>
        <v>3.4599998965859413</v>
      </c>
      <c r="BJ45" s="118">
        <f t="shared" si="26"/>
        <v>0.81999969482421875</v>
      </c>
      <c r="BK45" s="118">
        <f t="shared" si="27"/>
        <v>3.5558400953764129</v>
      </c>
      <c r="BL45" s="118">
        <v>3.4599998965859413</v>
      </c>
      <c r="BM45" s="118">
        <v>0.81999969482421875</v>
      </c>
      <c r="BN45" s="118">
        <v>3.5558400953764129</v>
      </c>
      <c r="BO45" s="118"/>
      <c r="BP45" s="119"/>
      <c r="BX45" s="117"/>
      <c r="EX45" s="81" t="str">
        <f t="shared" si="29"/>
        <v/>
      </c>
      <c r="EY45" s="81">
        <f t="shared" si="1"/>
        <v>3.3789979111224282</v>
      </c>
      <c r="FA45" s="81" t="str">
        <f t="shared" si="2"/>
        <v/>
      </c>
    </row>
    <row r="46" spans="2:157" x14ac:dyDescent="0.15">
      <c r="F46" s="81">
        <v>10</v>
      </c>
      <c r="I46" s="6">
        <v>1</v>
      </c>
      <c r="Q46" s="7">
        <v>1.3300000429153442</v>
      </c>
      <c r="R46" s="6">
        <v>-6.6999998092651367</v>
      </c>
      <c r="AA46" s="59">
        <v>2.190000057220459</v>
      </c>
      <c r="AB46" s="60">
        <v>-12.970000267028809</v>
      </c>
      <c r="AC46" s="59">
        <v>-2.440000057220459</v>
      </c>
      <c r="AD46" s="60">
        <v>13.020000457763672</v>
      </c>
      <c r="AE46" s="19" t="s">
        <v>83</v>
      </c>
      <c r="AF46" s="114"/>
      <c r="AG46" s="117" t="str">
        <f t="shared" si="30"/>
        <v/>
      </c>
      <c r="AH46" s="118" t="str">
        <f t="shared" si="31"/>
        <v/>
      </c>
      <c r="AI46" s="118" t="str">
        <f t="shared" si="32"/>
        <v/>
      </c>
      <c r="AJ46" s="118" t="str">
        <f t="shared" si="33"/>
        <v/>
      </c>
      <c r="AK46" s="113" t="str">
        <f t="shared" si="34"/>
        <v/>
      </c>
      <c r="AL46" s="118" t="str">
        <f t="shared" si="35"/>
        <v/>
      </c>
      <c r="AM46" s="118"/>
      <c r="AN46" s="117" t="str">
        <f t="shared" si="36"/>
        <v/>
      </c>
      <c r="AO46" s="118" t="str">
        <f t="shared" si="37"/>
        <v/>
      </c>
      <c r="AP46" s="99" t="str">
        <f t="shared" si="38"/>
        <v/>
      </c>
      <c r="AQ46" s="99" t="str">
        <f t="shared" si="39"/>
        <v/>
      </c>
      <c r="AR46" s="99" t="str">
        <f t="shared" si="40"/>
        <v/>
      </c>
      <c r="AS46" s="99" t="str">
        <f t="shared" si="41"/>
        <v/>
      </c>
      <c r="AT46" s="118" t="str">
        <f t="shared" si="42"/>
        <v/>
      </c>
      <c r="AU46" s="118" t="str">
        <f t="shared" si="43"/>
        <v/>
      </c>
      <c r="AV46" s="118" t="str">
        <f t="shared" si="44"/>
        <v/>
      </c>
      <c r="AW46" s="118" t="str">
        <f t="shared" si="45"/>
        <v/>
      </c>
      <c r="AX46" s="118"/>
      <c r="AY46" s="117">
        <f t="shared" si="28"/>
        <v>3.3789979111224282</v>
      </c>
      <c r="AZ46" s="118">
        <f t="shared" si="19"/>
        <v>4.5303183144175456</v>
      </c>
      <c r="BA46" s="99">
        <f t="shared" si="20"/>
        <v>20.765250653684149</v>
      </c>
      <c r="BB46" s="99">
        <f t="shared" si="21"/>
        <v>12.04149693585825</v>
      </c>
      <c r="BC46" s="99">
        <f t="shared" si="22"/>
        <v>28.110600734935705</v>
      </c>
      <c r="BD46" s="99">
        <f t="shared" si="23"/>
        <v>16.300969261587397</v>
      </c>
      <c r="BE46" s="84">
        <f t="shared" si="24"/>
        <v>6.6999998092651367</v>
      </c>
      <c r="BF46" s="84">
        <f t="shared" si="0"/>
        <v>4.5500001907348633</v>
      </c>
      <c r="BI46" s="117">
        <f t="shared" si="25"/>
        <v>2.0900000557303429</v>
      </c>
      <c r="BJ46" s="118">
        <f t="shared" si="26"/>
        <v>0.28999996185302734</v>
      </c>
      <c r="BK46" s="118">
        <f t="shared" si="27"/>
        <v>2.1100237465079852</v>
      </c>
      <c r="BL46" s="118">
        <v>2.0900000557303429</v>
      </c>
      <c r="BM46" s="118">
        <v>0.28999996185302734</v>
      </c>
      <c r="BN46" s="118">
        <v>2.1100237465079852</v>
      </c>
      <c r="BO46" s="118"/>
      <c r="BP46" s="119"/>
      <c r="BX46" s="117"/>
      <c r="EX46" s="81" t="str">
        <f t="shared" si="29"/>
        <v/>
      </c>
      <c r="EY46" s="81">
        <f t="shared" si="1"/>
        <v>0.53260321069568473</v>
      </c>
      <c r="FA46" s="81" t="str">
        <f t="shared" si="2"/>
        <v/>
      </c>
    </row>
    <row r="47" spans="2:157" x14ac:dyDescent="0.15">
      <c r="F47" s="81">
        <v>11</v>
      </c>
      <c r="I47" s="6">
        <v>1</v>
      </c>
      <c r="Q47" s="7">
        <v>-1.5199999809265137</v>
      </c>
      <c r="R47" s="6">
        <v>8.8500003814697266</v>
      </c>
      <c r="AA47" s="59">
        <v>-3.4100000858306885</v>
      </c>
      <c r="AB47" s="60">
        <v>12.239999771118164</v>
      </c>
      <c r="AC47" s="59">
        <v>0.5899999737739563</v>
      </c>
      <c r="AD47" s="60">
        <v>-13.210000038146973</v>
      </c>
      <c r="AE47" s="19" t="s">
        <v>96</v>
      </c>
      <c r="AF47" s="114"/>
      <c r="AG47" s="117" t="str">
        <f t="shared" si="30"/>
        <v/>
      </c>
      <c r="AH47" s="118" t="str">
        <f t="shared" si="31"/>
        <v/>
      </c>
      <c r="AI47" s="118" t="str">
        <f t="shared" si="32"/>
        <v/>
      </c>
      <c r="AJ47" s="118" t="str">
        <f t="shared" si="33"/>
        <v/>
      </c>
      <c r="AK47" s="113" t="str">
        <f t="shared" si="34"/>
        <v/>
      </c>
      <c r="AL47" s="118" t="str">
        <f t="shared" si="35"/>
        <v/>
      </c>
      <c r="AM47" s="118"/>
      <c r="AN47" s="117" t="str">
        <f t="shared" si="36"/>
        <v/>
      </c>
      <c r="AO47" s="118" t="str">
        <f t="shared" si="37"/>
        <v/>
      </c>
      <c r="AP47" s="99" t="str">
        <f t="shared" si="38"/>
        <v/>
      </c>
      <c r="AQ47" s="99" t="str">
        <f t="shared" si="39"/>
        <v/>
      </c>
      <c r="AR47" s="99" t="str">
        <f t="shared" si="40"/>
        <v/>
      </c>
      <c r="AS47" s="99" t="str">
        <f t="shared" si="41"/>
        <v/>
      </c>
      <c r="AT47" s="118" t="str">
        <f t="shared" si="42"/>
        <v/>
      </c>
      <c r="AU47" s="118" t="str">
        <f t="shared" si="43"/>
        <v/>
      </c>
      <c r="AV47" s="118" t="str">
        <f t="shared" si="44"/>
        <v/>
      </c>
      <c r="AW47" s="118" t="str">
        <f t="shared" si="45"/>
        <v/>
      </c>
      <c r="AX47" s="118"/>
      <c r="AY47" s="117">
        <f t="shared" si="28"/>
        <v>0.53260321069568473</v>
      </c>
      <c r="AZ47" s="118">
        <f t="shared" si="19"/>
        <v>2.422978239841223</v>
      </c>
      <c r="BA47" s="99">
        <f t="shared" si="20"/>
        <v>3.2062526845932098</v>
      </c>
      <c r="BB47" s="99">
        <f t="shared" si="21"/>
        <v>2.2357767786741527</v>
      </c>
      <c r="BC47" s="99">
        <f t="shared" si="22"/>
        <v>14.410852357530644</v>
      </c>
      <c r="BD47" s="99">
        <f t="shared" si="23"/>
        <v>10.048942560482095</v>
      </c>
      <c r="BE47" s="84">
        <f t="shared" si="24"/>
        <v>8.8500003814697266</v>
      </c>
      <c r="BF47" s="84">
        <f t="shared" si="0"/>
        <v>2.3399991989135742</v>
      </c>
      <c r="BI47" s="117">
        <f t="shared" si="25"/>
        <v>0.97000002861022949</v>
      </c>
      <c r="BJ47" s="118">
        <f t="shared" si="26"/>
        <v>0.78000068664550781</v>
      </c>
      <c r="BK47" s="118">
        <f t="shared" si="27"/>
        <v>1.2447092538706819</v>
      </c>
      <c r="BL47" s="118">
        <v>0.97000002861022949</v>
      </c>
      <c r="BM47" s="118">
        <v>0.78000068664550781</v>
      </c>
      <c r="BN47" s="118">
        <v>1.2447092538706819</v>
      </c>
      <c r="BO47" s="118"/>
      <c r="BP47" s="119"/>
      <c r="BX47" s="117"/>
      <c r="EX47" s="81" t="str">
        <f t="shared" si="29"/>
        <v/>
      </c>
      <c r="EY47" s="81">
        <f t="shared" si="1"/>
        <v>3.5716727667374899</v>
      </c>
      <c r="FA47" s="81" t="str">
        <f t="shared" si="2"/>
        <v/>
      </c>
    </row>
    <row r="48" spans="2:157" x14ac:dyDescent="0.15">
      <c r="F48" s="81">
        <v>12</v>
      </c>
      <c r="I48" s="6">
        <v>1</v>
      </c>
      <c r="J48" s="81">
        <v>1</v>
      </c>
      <c r="Q48" s="7">
        <v>2.9100000858306885</v>
      </c>
      <c r="R48" s="6">
        <v>-10.369999885559082</v>
      </c>
      <c r="X48" s="6" t="s">
        <v>60</v>
      </c>
      <c r="Y48" s="7">
        <v>1</v>
      </c>
      <c r="AA48" s="59">
        <v>3.8499999046325684</v>
      </c>
      <c r="AB48" s="60">
        <v>-12.920000076293945</v>
      </c>
      <c r="AC48" s="59">
        <v>-2.0999999046325684</v>
      </c>
      <c r="AD48" s="60">
        <v>12.239999771118164</v>
      </c>
      <c r="AE48" s="19" t="s">
        <v>94</v>
      </c>
      <c r="AF48" s="114">
        <v>1</v>
      </c>
      <c r="AG48" s="117" t="str">
        <f t="shared" si="30"/>
        <v/>
      </c>
      <c r="AH48" s="118" t="str">
        <f t="shared" si="31"/>
        <v/>
      </c>
      <c r="AI48" s="118" t="str">
        <f t="shared" si="32"/>
        <v/>
      </c>
      <c r="AJ48" s="118" t="str">
        <f t="shared" si="33"/>
        <v/>
      </c>
      <c r="AK48" s="113" t="str">
        <f t="shared" si="34"/>
        <v/>
      </c>
      <c r="AL48" s="118" t="str">
        <f t="shared" si="35"/>
        <v/>
      </c>
      <c r="AM48" s="118"/>
      <c r="AN48" s="117" t="str">
        <f t="shared" si="36"/>
        <v/>
      </c>
      <c r="AO48" s="118" t="str">
        <f t="shared" si="37"/>
        <v/>
      </c>
      <c r="AP48" s="99" t="str">
        <f t="shared" si="38"/>
        <v/>
      </c>
      <c r="AQ48" s="99" t="str">
        <f t="shared" si="39"/>
        <v/>
      </c>
      <c r="AR48" s="99" t="str">
        <f t="shared" si="40"/>
        <v/>
      </c>
      <c r="AS48" s="99" t="str">
        <f t="shared" si="41"/>
        <v/>
      </c>
      <c r="AT48" s="118" t="str">
        <f t="shared" si="42"/>
        <v/>
      </c>
      <c r="AU48" s="118" t="str">
        <f t="shared" si="43"/>
        <v/>
      </c>
      <c r="AV48" s="118" t="str">
        <f t="shared" si="44"/>
        <v/>
      </c>
      <c r="AW48" s="118" t="str">
        <f t="shared" si="45"/>
        <v/>
      </c>
      <c r="AX48" s="118"/>
      <c r="AY48" s="117">
        <f t="shared" si="28"/>
        <v>3.5716727667374899</v>
      </c>
      <c r="AZ48" s="118">
        <f t="shared" si="19"/>
        <v>7.1635082013447633</v>
      </c>
      <c r="BA48" s="99">
        <f t="shared" si="20"/>
        <v>21.064298645925533</v>
      </c>
      <c r="BB48" s="99">
        <f t="shared" si="21"/>
        <v>16.943472508355885</v>
      </c>
      <c r="BC48" s="99">
        <f t="shared" si="22"/>
        <v>42.063498741626745</v>
      </c>
      <c r="BD48" s="99">
        <f t="shared" si="23"/>
        <v>33.834581749621798</v>
      </c>
      <c r="BE48" s="84">
        <f t="shared" si="24"/>
        <v>10.369999885559082</v>
      </c>
      <c r="BF48" s="84">
        <f t="shared" si="0"/>
        <v>3.6700000762939453</v>
      </c>
      <c r="BI48" s="117">
        <f t="shared" si="25"/>
        <v>3.2599999308586121</v>
      </c>
      <c r="BJ48" s="118">
        <f t="shared" si="26"/>
        <v>0.28999996185302734</v>
      </c>
      <c r="BK48" s="118">
        <f t="shared" si="27"/>
        <v>3.2728732830760365</v>
      </c>
      <c r="BL48" s="118"/>
      <c r="BM48" s="118"/>
      <c r="BN48" s="118"/>
      <c r="BO48" s="118"/>
      <c r="BP48" s="119" t="s">
        <v>184</v>
      </c>
      <c r="BX48" s="117"/>
      <c r="EX48" s="81" t="str">
        <f t="shared" si="29"/>
        <v/>
      </c>
      <c r="EY48" s="81" t="str">
        <f t="shared" si="1"/>
        <v/>
      </c>
      <c r="FA48" s="81" t="str">
        <f t="shared" si="2"/>
        <v/>
      </c>
    </row>
    <row r="49" spans="1:157" x14ac:dyDescent="0.15">
      <c r="U49" s="7">
        <v>-4.3000001907348633</v>
      </c>
      <c r="V49" s="6">
        <v>14.670000076293945</v>
      </c>
      <c r="AG49" s="117" t="str">
        <f t="shared" si="30"/>
        <v/>
      </c>
      <c r="AH49" s="118" t="str">
        <f t="shared" si="31"/>
        <v/>
      </c>
      <c r="AI49" s="118" t="str">
        <f t="shared" si="32"/>
        <v/>
      </c>
      <c r="AJ49" s="118" t="str">
        <f t="shared" si="33"/>
        <v/>
      </c>
      <c r="AK49" s="113" t="str">
        <f t="shared" si="34"/>
        <v/>
      </c>
      <c r="AL49" s="118" t="str">
        <f t="shared" si="35"/>
        <v/>
      </c>
      <c r="AN49" s="117" t="str">
        <f t="shared" si="36"/>
        <v/>
      </c>
      <c r="AO49" s="118" t="str">
        <f t="shared" si="37"/>
        <v/>
      </c>
      <c r="AP49" s="99" t="str">
        <f t="shared" si="38"/>
        <v/>
      </c>
      <c r="AQ49" s="99" t="str">
        <f t="shared" si="39"/>
        <v/>
      </c>
      <c r="AR49" s="99" t="str">
        <f t="shared" si="40"/>
        <v/>
      </c>
      <c r="AS49" s="99" t="str">
        <f t="shared" si="41"/>
        <v/>
      </c>
      <c r="AT49" s="118" t="str">
        <f t="shared" si="42"/>
        <v/>
      </c>
      <c r="AU49" s="118" t="str">
        <f t="shared" si="43"/>
        <v/>
      </c>
      <c r="AV49" s="118" t="str">
        <f t="shared" si="44"/>
        <v/>
      </c>
      <c r="AW49" s="118" t="str">
        <f t="shared" si="45"/>
        <v/>
      </c>
      <c r="AY49" s="117" t="str">
        <f t="shared" si="28"/>
        <v/>
      </c>
      <c r="AZ49" s="118" t="str">
        <f t="shared" si="19"/>
        <v/>
      </c>
      <c r="BA49" s="99" t="str">
        <f t="shared" si="20"/>
        <v/>
      </c>
      <c r="BB49" s="99" t="str">
        <f t="shared" si="21"/>
        <v/>
      </c>
      <c r="BC49" s="99" t="str">
        <f t="shared" si="22"/>
        <v/>
      </c>
      <c r="BD49" s="99" t="str">
        <f t="shared" si="23"/>
        <v/>
      </c>
      <c r="BE49" s="84" t="str">
        <f t="shared" si="24"/>
        <v/>
      </c>
      <c r="BF49" s="84" t="str">
        <f t="shared" si="0"/>
        <v/>
      </c>
      <c r="BI49" s="117" t="str">
        <f t="shared" si="25"/>
        <v/>
      </c>
      <c r="BJ49" s="118" t="str">
        <f t="shared" si="26"/>
        <v/>
      </c>
      <c r="BK49" s="118" t="str">
        <f t="shared" si="27"/>
        <v/>
      </c>
      <c r="BL49" s="118" t="s">
        <v>152</v>
      </c>
      <c r="BM49" s="118" t="s">
        <v>152</v>
      </c>
      <c r="BN49" s="118" t="s">
        <v>152</v>
      </c>
      <c r="BO49" s="118"/>
      <c r="EX49" s="81" t="str">
        <f t="shared" si="29"/>
        <v/>
      </c>
      <c r="EY49" s="81" t="str">
        <f t="shared" si="1"/>
        <v/>
      </c>
      <c r="FA49" s="81" t="str">
        <f t="shared" si="2"/>
        <v/>
      </c>
    </row>
    <row r="50" spans="1:157" s="82" customFormat="1" x14ac:dyDescent="0.15">
      <c r="B50" s="30"/>
      <c r="C50" s="16"/>
      <c r="D50" s="13" t="s">
        <v>29</v>
      </c>
      <c r="E50" s="16">
        <v>6</v>
      </c>
      <c r="F50" s="82">
        <v>1</v>
      </c>
      <c r="G50" s="16">
        <v>1</v>
      </c>
      <c r="K50" s="16">
        <v>1</v>
      </c>
      <c r="M50" s="16">
        <v>1</v>
      </c>
      <c r="O50" s="33" t="s">
        <v>91</v>
      </c>
      <c r="P50" s="16">
        <v>122</v>
      </c>
      <c r="Q50" s="32"/>
      <c r="R50" s="10"/>
      <c r="S50" s="32"/>
      <c r="T50" s="10"/>
      <c r="U50" s="32"/>
      <c r="V50" s="10"/>
      <c r="W50" s="32"/>
      <c r="X50" s="10"/>
      <c r="Y50" s="32"/>
      <c r="Z50" s="10"/>
      <c r="AA50" s="57">
        <v>-1.0199999809265137</v>
      </c>
      <c r="AB50" s="58">
        <v>12.039999961853027</v>
      </c>
      <c r="AC50" s="57">
        <v>3.3599998950958252</v>
      </c>
      <c r="AD50" s="58">
        <v>-12.819999694824219</v>
      </c>
      <c r="AE50" s="16"/>
      <c r="AF50" s="112"/>
      <c r="AG50" s="117">
        <f t="shared" si="30"/>
        <v>1.5091521850225482</v>
      </c>
      <c r="AH50" s="118">
        <f t="shared" si="31"/>
        <v>0</v>
      </c>
      <c r="AI50" s="118">
        <f t="shared" si="32"/>
        <v>0.10000038146972656</v>
      </c>
      <c r="AJ50" s="118">
        <f t="shared" si="33"/>
        <v>0.10000038146972656</v>
      </c>
      <c r="AK50" s="113">
        <f t="shared" si="34"/>
        <v>122</v>
      </c>
      <c r="AL50" s="118">
        <f t="shared" si="35"/>
        <v>4.9899997711181641</v>
      </c>
      <c r="AM50" s="99"/>
      <c r="AN50" s="117" t="str">
        <f t="shared" si="36"/>
        <v/>
      </c>
      <c r="AO50" s="118" t="str">
        <f t="shared" si="37"/>
        <v/>
      </c>
      <c r="AP50" s="99" t="str">
        <f t="shared" si="38"/>
        <v/>
      </c>
      <c r="AQ50" s="99" t="str">
        <f t="shared" si="39"/>
        <v/>
      </c>
      <c r="AR50" s="99" t="str">
        <f t="shared" si="40"/>
        <v/>
      </c>
      <c r="AS50" s="99" t="str">
        <f t="shared" si="41"/>
        <v/>
      </c>
      <c r="AT50" s="118" t="str">
        <f t="shared" si="42"/>
        <v/>
      </c>
      <c r="AU50" s="118" t="str">
        <f t="shared" si="43"/>
        <v/>
      </c>
      <c r="AV50" s="118" t="str">
        <f t="shared" si="44"/>
        <v/>
      </c>
      <c r="AW50" s="118" t="str">
        <f t="shared" si="45"/>
        <v/>
      </c>
      <c r="AX50" s="99"/>
      <c r="AY50" s="117" t="str">
        <f t="shared" si="28"/>
        <v/>
      </c>
      <c r="AZ50" s="118" t="str">
        <f t="shared" si="19"/>
        <v/>
      </c>
      <c r="BA50" s="99" t="str">
        <f t="shared" si="20"/>
        <v/>
      </c>
      <c r="BB50" s="99" t="str">
        <f t="shared" si="21"/>
        <v/>
      </c>
      <c r="BC50" s="99" t="str">
        <f t="shared" si="22"/>
        <v/>
      </c>
      <c r="BD50" s="99" t="str">
        <f t="shared" si="23"/>
        <v/>
      </c>
      <c r="BE50" s="84" t="str">
        <f t="shared" si="24"/>
        <v/>
      </c>
      <c r="BF50" s="84" t="str">
        <f t="shared" si="0"/>
        <v/>
      </c>
      <c r="BG50" s="89"/>
      <c r="BH50" s="89"/>
      <c r="BI50" s="117" t="str">
        <f t="shared" si="25"/>
        <v/>
      </c>
      <c r="BJ50" s="118" t="str">
        <f t="shared" si="26"/>
        <v/>
      </c>
      <c r="BK50" s="118" t="str">
        <f t="shared" si="27"/>
        <v/>
      </c>
      <c r="BL50" s="118" t="s">
        <v>152</v>
      </c>
      <c r="BM50" s="118" t="s">
        <v>152</v>
      </c>
      <c r="BN50" s="118" t="s">
        <v>152</v>
      </c>
      <c r="BO50" s="118"/>
      <c r="BP50" s="121"/>
      <c r="BX50" s="94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EX50" s="81" t="str">
        <f t="shared" si="29"/>
        <v/>
      </c>
      <c r="EY50" s="81" t="str">
        <f t="shared" si="1"/>
        <v/>
      </c>
      <c r="FA50" s="81">
        <f t="shared" si="2"/>
        <v>1.5091521850225482</v>
      </c>
    </row>
    <row r="51" spans="1:157" x14ac:dyDescent="0.15">
      <c r="F51" s="81">
        <v>2</v>
      </c>
      <c r="H51" s="81">
        <v>1</v>
      </c>
      <c r="Q51" s="7">
        <v>1.5199999809265137</v>
      </c>
      <c r="R51" s="6">
        <v>-4.9899997711181641</v>
      </c>
      <c r="AA51" s="59">
        <v>3.3599998950958252</v>
      </c>
      <c r="AB51" s="60">
        <v>-12.920000076293945</v>
      </c>
      <c r="AC51" s="59">
        <v>-0.73000001907348633</v>
      </c>
      <c r="AD51" s="60">
        <v>11.119999885559082</v>
      </c>
      <c r="AE51" s="19" t="s">
        <v>95</v>
      </c>
      <c r="AF51" s="114"/>
      <c r="AG51" s="117" t="str">
        <f t="shared" si="30"/>
        <v/>
      </c>
      <c r="AH51" s="118" t="str">
        <f t="shared" si="31"/>
        <v/>
      </c>
      <c r="AI51" s="118" t="str">
        <f t="shared" si="32"/>
        <v/>
      </c>
      <c r="AJ51" s="118" t="str">
        <f t="shared" si="33"/>
        <v/>
      </c>
      <c r="AK51" s="113" t="str">
        <f t="shared" si="34"/>
        <v/>
      </c>
      <c r="AL51" s="118" t="str">
        <f t="shared" si="35"/>
        <v/>
      </c>
      <c r="AM51" s="118"/>
      <c r="AN51" s="117">
        <f t="shared" si="36"/>
        <v>3.0882189963308786</v>
      </c>
      <c r="AO51" s="118">
        <f t="shared" si="37"/>
        <v>2.7907059206398657</v>
      </c>
      <c r="AP51" s="99">
        <f t="shared" si="38"/>
        <v>16.961699711847302</v>
      </c>
      <c r="AQ51" s="99">
        <f t="shared" si="39"/>
        <v>9.7562169414459543</v>
      </c>
      <c r="AR51" s="99">
        <f t="shared" si="40"/>
        <v>14.750750242948527</v>
      </c>
      <c r="AS51" s="99">
        <f t="shared" si="41"/>
        <v>8.4844987155841469</v>
      </c>
      <c r="AT51" s="118">
        <f t="shared" si="42"/>
        <v>0</v>
      </c>
      <c r="AU51" s="118">
        <f t="shared" si="43"/>
        <v>0.10000038146972656</v>
      </c>
      <c r="AV51" s="118">
        <f t="shared" si="44"/>
        <v>0.10000038146972656</v>
      </c>
      <c r="AW51" s="118">
        <f t="shared" si="45"/>
        <v>6.0100002288818359</v>
      </c>
      <c r="AX51" s="118"/>
      <c r="AY51" s="117" t="str">
        <f t="shared" si="28"/>
        <v/>
      </c>
      <c r="AZ51" s="118" t="str">
        <f t="shared" si="19"/>
        <v/>
      </c>
      <c r="BA51" s="99" t="str">
        <f t="shared" si="20"/>
        <v/>
      </c>
      <c r="BB51" s="99" t="str">
        <f t="shared" si="21"/>
        <v/>
      </c>
      <c r="BC51" s="99" t="str">
        <f t="shared" si="22"/>
        <v/>
      </c>
      <c r="BD51" s="99" t="str">
        <f t="shared" si="23"/>
        <v/>
      </c>
      <c r="BE51" s="84" t="str">
        <f t="shared" si="24"/>
        <v/>
      </c>
      <c r="BF51" s="84" t="str">
        <f t="shared" si="0"/>
        <v/>
      </c>
      <c r="BI51" s="117">
        <f t="shared" si="25"/>
        <v>0</v>
      </c>
      <c r="BJ51" s="118">
        <f t="shared" si="26"/>
        <v>0.10000038146972656</v>
      </c>
      <c r="BK51" s="118">
        <f t="shared" si="27"/>
        <v>0.10000038146972656</v>
      </c>
      <c r="BL51" s="118">
        <v>0</v>
      </c>
      <c r="BM51" s="118">
        <v>0.10000038146972656</v>
      </c>
      <c r="BN51" s="118">
        <v>0.10000038146972656</v>
      </c>
      <c r="BO51" s="118"/>
      <c r="BP51" s="119"/>
      <c r="BX51" s="117"/>
      <c r="EX51" s="81">
        <f t="shared" si="29"/>
        <v>3.0882189963308786</v>
      </c>
      <c r="EY51" s="81">
        <f t="shared" si="1"/>
        <v>3.0882189963308786</v>
      </c>
      <c r="FA51" s="81" t="str">
        <f t="shared" si="2"/>
        <v/>
      </c>
    </row>
    <row r="52" spans="1:157" x14ac:dyDescent="0.15">
      <c r="F52" s="81">
        <v>3</v>
      </c>
      <c r="I52" s="81">
        <v>1</v>
      </c>
      <c r="Q52" s="7">
        <v>1.5800000429153442</v>
      </c>
      <c r="R52" s="6">
        <v>6.0100002288818359</v>
      </c>
      <c r="AA52" s="59">
        <v>0.38999998569488525</v>
      </c>
      <c r="AB52" s="60">
        <v>11.75</v>
      </c>
      <c r="AC52" s="59">
        <v>0.49000000953674316</v>
      </c>
      <c r="AD52" s="60">
        <v>-12.869999885559082</v>
      </c>
      <c r="AE52" s="19" t="s">
        <v>81</v>
      </c>
      <c r="AF52" s="114"/>
      <c r="AG52" s="117" t="str">
        <f t="shared" si="30"/>
        <v/>
      </c>
      <c r="AH52" s="118" t="str">
        <f t="shared" si="31"/>
        <v/>
      </c>
      <c r="AI52" s="118" t="str">
        <f t="shared" si="32"/>
        <v/>
      </c>
      <c r="AJ52" s="118" t="str">
        <f t="shared" si="33"/>
        <v/>
      </c>
      <c r="AK52" s="113" t="str">
        <f t="shared" si="34"/>
        <v/>
      </c>
      <c r="AL52" s="118" t="str">
        <f t="shared" si="35"/>
        <v/>
      </c>
      <c r="AM52" s="118"/>
      <c r="AN52" s="117" t="str">
        <f t="shared" si="36"/>
        <v/>
      </c>
      <c r="AO52" s="118" t="str">
        <f t="shared" si="37"/>
        <v/>
      </c>
      <c r="AP52" s="99" t="str">
        <f t="shared" si="38"/>
        <v/>
      </c>
      <c r="AQ52" s="99" t="str">
        <f t="shared" si="39"/>
        <v/>
      </c>
      <c r="AR52" s="99" t="str">
        <f t="shared" si="40"/>
        <v/>
      </c>
      <c r="AS52" s="99" t="str">
        <f t="shared" si="41"/>
        <v/>
      </c>
      <c r="AT52" s="118" t="str">
        <f t="shared" si="42"/>
        <v/>
      </c>
      <c r="AU52" s="118" t="str">
        <f t="shared" si="43"/>
        <v/>
      </c>
      <c r="AV52" s="118" t="str">
        <f t="shared" si="44"/>
        <v/>
      </c>
      <c r="AW52" s="118" t="str">
        <f t="shared" si="45"/>
        <v/>
      </c>
      <c r="AX52" s="118"/>
      <c r="AY52" s="117">
        <f t="shared" si="28"/>
        <v>3.0882189963308786</v>
      </c>
      <c r="AZ52" s="118">
        <f t="shared" si="19"/>
        <v>2.7907059206398657</v>
      </c>
      <c r="BA52" s="99">
        <f t="shared" si="20"/>
        <v>16.961699711847302</v>
      </c>
      <c r="BB52" s="99">
        <f t="shared" si="21"/>
        <v>9.7562169414459543</v>
      </c>
      <c r="BC52" s="99">
        <f t="shared" si="22"/>
        <v>14.750750242948527</v>
      </c>
      <c r="BD52" s="99">
        <f t="shared" si="23"/>
        <v>8.4844987155841469</v>
      </c>
      <c r="BE52" s="84">
        <f t="shared" si="24"/>
        <v>6.0100002288818359</v>
      </c>
      <c r="BF52" s="84" t="str">
        <f t="shared" si="0"/>
        <v/>
      </c>
      <c r="BI52" s="117">
        <f t="shared" si="25"/>
        <v>1.1200000047683716</v>
      </c>
      <c r="BJ52" s="118">
        <f t="shared" si="26"/>
        <v>0.63000011444091797</v>
      </c>
      <c r="BK52" s="118">
        <f t="shared" si="27"/>
        <v>1.2850292428099535</v>
      </c>
      <c r="BL52" s="118">
        <v>1.1200000047683716</v>
      </c>
      <c r="BM52" s="118">
        <v>0.63000011444091797</v>
      </c>
      <c r="BN52" s="118">
        <v>1.2850292428099535</v>
      </c>
      <c r="BO52" s="118"/>
      <c r="BP52" s="119"/>
      <c r="BX52" s="117"/>
      <c r="EX52" s="81" t="str">
        <f t="shared" si="29"/>
        <v/>
      </c>
      <c r="EY52" s="81">
        <f t="shared" si="1"/>
        <v>15.586577759046866</v>
      </c>
      <c r="FA52" s="81" t="str">
        <f t="shared" si="2"/>
        <v/>
      </c>
    </row>
    <row r="53" spans="1:157" x14ac:dyDescent="0.15">
      <c r="B53" s="26"/>
      <c r="C53" s="22"/>
      <c r="D53" s="12"/>
      <c r="F53" s="81">
        <v>4</v>
      </c>
      <c r="I53" s="81">
        <v>1</v>
      </c>
      <c r="J53" s="81">
        <v>1</v>
      </c>
      <c r="Q53" s="7">
        <v>-2.2799999713897705</v>
      </c>
      <c r="R53" s="6">
        <v>-6.6999998092651367</v>
      </c>
      <c r="X53" s="6" t="s">
        <v>61</v>
      </c>
      <c r="Y53" s="7">
        <v>1</v>
      </c>
      <c r="AA53" s="59">
        <v>-3.4100000858306885</v>
      </c>
      <c r="AB53" s="60">
        <v>-13.020000457763672</v>
      </c>
      <c r="AC53" s="59">
        <v>0.34000000357627869</v>
      </c>
      <c r="AD53" s="60">
        <v>11.699999809265137</v>
      </c>
      <c r="AE53" s="19" t="s">
        <v>97</v>
      </c>
      <c r="AF53" s="114">
        <v>1</v>
      </c>
      <c r="AG53" s="117" t="str">
        <f t="shared" si="30"/>
        <v/>
      </c>
      <c r="AH53" s="118" t="str">
        <f t="shared" si="31"/>
        <v/>
      </c>
      <c r="AI53" s="118" t="str">
        <f t="shared" si="32"/>
        <v/>
      </c>
      <c r="AJ53" s="118" t="str">
        <f t="shared" si="33"/>
        <v/>
      </c>
      <c r="AK53" s="113" t="str">
        <f t="shared" si="34"/>
        <v/>
      </c>
      <c r="AL53" s="118" t="str">
        <f t="shared" si="35"/>
        <v/>
      </c>
      <c r="AM53" s="118"/>
      <c r="AN53" s="117" t="str">
        <f t="shared" si="36"/>
        <v/>
      </c>
      <c r="AO53" s="118" t="str">
        <f t="shared" si="37"/>
        <v/>
      </c>
      <c r="AP53" s="99" t="str">
        <f t="shared" si="38"/>
        <v/>
      </c>
      <c r="AQ53" s="99" t="str">
        <f t="shared" si="39"/>
        <v/>
      </c>
      <c r="AR53" s="99" t="str">
        <f t="shared" si="40"/>
        <v/>
      </c>
      <c r="AS53" s="99" t="str">
        <f t="shared" si="41"/>
        <v/>
      </c>
      <c r="AT53" s="118" t="str">
        <f t="shared" si="42"/>
        <v/>
      </c>
      <c r="AU53" s="118" t="str">
        <f t="shared" si="43"/>
        <v/>
      </c>
      <c r="AV53" s="118" t="str">
        <f t="shared" si="44"/>
        <v/>
      </c>
      <c r="AW53" s="118" t="str">
        <f t="shared" si="45"/>
        <v/>
      </c>
      <c r="AX53" s="118"/>
      <c r="AY53" s="117">
        <f t="shared" si="28"/>
        <v>15.586577759046866</v>
      </c>
      <c r="AZ53" s="118">
        <f t="shared" si="19"/>
        <v>8.954545451732729</v>
      </c>
      <c r="BA53" s="99">
        <f t="shared" si="20"/>
        <v>83.656450584936124</v>
      </c>
      <c r="BB53" s="99">
        <f t="shared" si="21"/>
        <v>46.790088273965317</v>
      </c>
      <c r="BC53" s="99">
        <f t="shared" si="22"/>
        <v>48.016500981211664</v>
      </c>
      <c r="BD53" s="99">
        <f t="shared" si="23"/>
        <v>26.856223325382093</v>
      </c>
      <c r="BE53" s="84">
        <f t="shared" si="24"/>
        <v>6.6999998092651367</v>
      </c>
      <c r="BF53" s="84" t="str">
        <f t="shared" si="0"/>
        <v/>
      </c>
      <c r="BI53" s="117">
        <f t="shared" si="25"/>
        <v>3.9000000953674316</v>
      </c>
      <c r="BJ53" s="118">
        <f t="shared" si="26"/>
        <v>0.15000057220458984</v>
      </c>
      <c r="BK53" s="118">
        <f t="shared" si="27"/>
        <v>3.9028836666659283</v>
      </c>
      <c r="BL53" s="118"/>
      <c r="BM53" s="118"/>
      <c r="BN53" s="118"/>
      <c r="BO53" s="118"/>
      <c r="BP53" s="119" t="s">
        <v>184</v>
      </c>
      <c r="BX53" s="117"/>
      <c r="EX53" s="81" t="str">
        <f t="shared" si="29"/>
        <v/>
      </c>
      <c r="EY53" s="81">
        <f t="shared" si="1"/>
        <v>1.7255218245448385</v>
      </c>
      <c r="FA53" s="81" t="str">
        <f t="shared" si="2"/>
        <v/>
      </c>
    </row>
    <row r="54" spans="1:157" s="82" customFormat="1" x14ac:dyDescent="0.15">
      <c r="A54" s="15">
        <v>0.18655092592592593</v>
      </c>
      <c r="B54" s="30"/>
      <c r="C54" s="24" t="s">
        <v>34</v>
      </c>
      <c r="D54" s="13" t="s">
        <v>11</v>
      </c>
      <c r="E54" s="16">
        <v>7</v>
      </c>
      <c r="F54" s="10">
        <v>1</v>
      </c>
      <c r="G54" s="16">
        <v>1</v>
      </c>
      <c r="J54" s="10">
        <v>1</v>
      </c>
      <c r="K54" s="16"/>
      <c r="L54" s="82">
        <v>1</v>
      </c>
      <c r="M54" s="16">
        <v>1</v>
      </c>
      <c r="O54" s="32" t="s">
        <v>87</v>
      </c>
      <c r="P54" s="16">
        <v>125</v>
      </c>
      <c r="Q54" s="32"/>
      <c r="R54" s="10"/>
      <c r="S54" s="32"/>
      <c r="T54" s="10"/>
      <c r="U54" s="32"/>
      <c r="V54" s="10"/>
      <c r="W54" s="32"/>
      <c r="X54" s="10" t="s">
        <v>57</v>
      </c>
      <c r="Y54" s="32"/>
      <c r="Z54" s="10">
        <v>1</v>
      </c>
      <c r="AA54" s="57">
        <v>1.2200000286102295</v>
      </c>
      <c r="AB54" s="58">
        <v>12.090000152587891</v>
      </c>
      <c r="AC54" s="57">
        <v>-3.3599998950958252</v>
      </c>
      <c r="AD54" s="58">
        <v>-13.069999694824219</v>
      </c>
      <c r="AE54" s="20"/>
      <c r="AF54" s="114">
        <v>1</v>
      </c>
      <c r="AG54" s="117">
        <f t="shared" si="30"/>
        <v>6.0932504640468634</v>
      </c>
      <c r="AH54" s="136">
        <v>2</v>
      </c>
      <c r="AI54" s="136">
        <v>1</v>
      </c>
      <c r="AJ54" s="136">
        <f t="shared" si="33"/>
        <v>2.2360679774997898</v>
      </c>
      <c r="AK54" s="113">
        <f t="shared" si="34"/>
        <v>125</v>
      </c>
      <c r="AL54" s="118">
        <f t="shared" si="35"/>
        <v>4.429999828338623</v>
      </c>
      <c r="AM54" s="118"/>
      <c r="AN54" s="117" t="str">
        <f t="shared" si="36"/>
        <v/>
      </c>
      <c r="AO54" s="118" t="str">
        <f t="shared" si="37"/>
        <v/>
      </c>
      <c r="AP54" s="99" t="str">
        <f t="shared" si="38"/>
        <v/>
      </c>
      <c r="AQ54" s="99" t="str">
        <f t="shared" si="39"/>
        <v/>
      </c>
      <c r="AR54" s="99" t="str">
        <f t="shared" si="40"/>
        <v/>
      </c>
      <c r="AS54" s="99" t="str">
        <f t="shared" si="41"/>
        <v/>
      </c>
      <c r="AT54" s="118" t="str">
        <f t="shared" si="42"/>
        <v/>
      </c>
      <c r="AU54" s="118" t="str">
        <f t="shared" si="43"/>
        <v/>
      </c>
      <c r="AV54" s="118" t="str">
        <f t="shared" si="44"/>
        <v/>
      </c>
      <c r="AW54" s="118" t="str">
        <f t="shared" si="45"/>
        <v/>
      </c>
      <c r="AX54" s="118"/>
      <c r="AY54" s="117" t="str">
        <f t="shared" si="28"/>
        <v/>
      </c>
      <c r="AZ54" s="118" t="str">
        <f t="shared" si="19"/>
        <v/>
      </c>
      <c r="BA54" s="99" t="str">
        <f t="shared" si="20"/>
        <v/>
      </c>
      <c r="BB54" s="99" t="str">
        <f t="shared" si="21"/>
        <v/>
      </c>
      <c r="BC54" s="99" t="str">
        <f t="shared" si="22"/>
        <v/>
      </c>
      <c r="BD54" s="99" t="str">
        <f t="shared" si="23"/>
        <v/>
      </c>
      <c r="BE54" s="84" t="str">
        <f t="shared" si="24"/>
        <v/>
      </c>
      <c r="BF54" s="84" t="str">
        <f t="shared" si="0"/>
        <v/>
      </c>
      <c r="BG54" s="89"/>
      <c r="BH54" s="89"/>
      <c r="BI54" s="117" t="str">
        <f t="shared" si="25"/>
        <v/>
      </c>
      <c r="BJ54" s="118" t="str">
        <f t="shared" si="26"/>
        <v/>
      </c>
      <c r="BK54" s="118" t="str">
        <f t="shared" si="27"/>
        <v/>
      </c>
      <c r="BL54" s="118" t="s">
        <v>152</v>
      </c>
      <c r="BM54" s="118" t="s">
        <v>152</v>
      </c>
      <c r="BN54" s="118" t="s">
        <v>152</v>
      </c>
      <c r="BO54" s="118"/>
      <c r="BP54" s="122"/>
      <c r="BX54" s="120"/>
      <c r="CE54" s="95"/>
      <c r="CF54" s="95"/>
      <c r="CG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EX54" s="81" t="s">
        <v>151</v>
      </c>
      <c r="EY54" s="81" t="str">
        <f t="shared" si="1"/>
        <v/>
      </c>
      <c r="FA54" s="81">
        <f t="shared" si="2"/>
        <v>6.0932504640468634</v>
      </c>
    </row>
    <row r="55" spans="1:157" x14ac:dyDescent="0.15">
      <c r="Q55" s="7">
        <v>0</v>
      </c>
      <c r="R55" s="6">
        <v>-4.429999828338623</v>
      </c>
      <c r="AG55" s="117" t="str">
        <f t="shared" si="30"/>
        <v/>
      </c>
      <c r="AH55" s="118" t="str">
        <f t="shared" si="31"/>
        <v/>
      </c>
      <c r="AI55" s="118" t="str">
        <f t="shared" si="32"/>
        <v/>
      </c>
      <c r="AJ55" s="118" t="str">
        <f t="shared" si="33"/>
        <v/>
      </c>
      <c r="AK55" s="113" t="str">
        <f t="shared" si="34"/>
        <v/>
      </c>
      <c r="AL55" s="118" t="str">
        <f t="shared" si="35"/>
        <v/>
      </c>
      <c r="AN55" s="117" t="str">
        <f t="shared" si="36"/>
        <v/>
      </c>
      <c r="AO55" s="118" t="str">
        <f t="shared" si="37"/>
        <v/>
      </c>
      <c r="AP55" s="99" t="str">
        <f t="shared" si="38"/>
        <v/>
      </c>
      <c r="AQ55" s="99" t="str">
        <f t="shared" si="39"/>
        <v/>
      </c>
      <c r="AR55" s="99" t="str">
        <f t="shared" si="40"/>
        <v/>
      </c>
      <c r="AS55" s="99" t="str">
        <f t="shared" si="41"/>
        <v/>
      </c>
      <c r="AT55" s="118" t="str">
        <f t="shared" si="42"/>
        <v/>
      </c>
      <c r="AU55" s="118" t="str">
        <f t="shared" si="43"/>
        <v/>
      </c>
      <c r="AV55" s="118" t="str">
        <f t="shared" si="44"/>
        <v/>
      </c>
      <c r="AW55" s="118" t="str">
        <f t="shared" si="45"/>
        <v/>
      </c>
      <c r="AY55" s="117" t="str">
        <f t="shared" si="28"/>
        <v/>
      </c>
      <c r="AZ55" s="118" t="str">
        <f t="shared" si="19"/>
        <v/>
      </c>
      <c r="BA55" s="99" t="str">
        <f t="shared" si="20"/>
        <v/>
      </c>
      <c r="BB55" s="99" t="str">
        <f t="shared" si="21"/>
        <v/>
      </c>
      <c r="BC55" s="99" t="str">
        <f t="shared" si="22"/>
        <v/>
      </c>
      <c r="BD55" s="99" t="str">
        <f t="shared" si="23"/>
        <v/>
      </c>
      <c r="BE55" s="84" t="str">
        <f t="shared" si="24"/>
        <v/>
      </c>
      <c r="BF55" s="84" t="str">
        <f t="shared" si="0"/>
        <v/>
      </c>
      <c r="BI55" s="117" t="str">
        <f t="shared" si="25"/>
        <v/>
      </c>
      <c r="BJ55" s="118" t="str">
        <f t="shared" si="26"/>
        <v/>
      </c>
      <c r="BK55" s="118" t="str">
        <f t="shared" si="27"/>
        <v/>
      </c>
      <c r="BL55" s="118" t="s">
        <v>152</v>
      </c>
      <c r="BM55" s="118" t="s">
        <v>152</v>
      </c>
      <c r="BN55" s="118" t="s">
        <v>152</v>
      </c>
      <c r="BO55" s="118"/>
      <c r="EX55" s="81" t="str">
        <f t="shared" ref="EX55:EX66" si="46">IF(AND(ISNUMBER(AA54),ISNUMBER(AA55),ISNUMBER(AA56),F55=2,F56=3),DEGREES(ACOS(((AA54-AA55)*(AA56-AA55)+(AB54-AB55)*(AB56-AB55))/(SQRT((AA54-AA55)^2+(AB54-AB55)^2)*SQRT((AA56-AA55)^2+(AB56-AB55)^2)))),"")</f>
        <v/>
      </c>
      <c r="EY55" s="81" t="str">
        <f t="shared" si="1"/>
        <v/>
      </c>
      <c r="FA55" s="81" t="str">
        <f t="shared" si="2"/>
        <v/>
      </c>
    </row>
    <row r="56" spans="1:157" s="82" customFormat="1" x14ac:dyDescent="0.15">
      <c r="B56" s="30"/>
      <c r="C56" s="16"/>
      <c r="D56" s="13" t="s">
        <v>12</v>
      </c>
      <c r="E56" s="16">
        <v>8</v>
      </c>
      <c r="F56" s="82">
        <v>1</v>
      </c>
      <c r="G56" s="16">
        <v>1</v>
      </c>
      <c r="K56" s="16"/>
      <c r="L56" s="82">
        <v>1</v>
      </c>
      <c r="M56" s="16">
        <v>1</v>
      </c>
      <c r="O56" s="33" t="s">
        <v>87</v>
      </c>
      <c r="P56" s="16">
        <v>114</v>
      </c>
      <c r="Q56" s="32"/>
      <c r="R56" s="10"/>
      <c r="S56" s="32"/>
      <c r="T56" s="10"/>
      <c r="U56" s="32"/>
      <c r="V56" s="10"/>
      <c r="W56" s="32"/>
      <c r="X56" s="10"/>
      <c r="Y56" s="32"/>
      <c r="Z56" s="10"/>
      <c r="AA56" s="57">
        <v>-0.98000001907348633</v>
      </c>
      <c r="AB56" s="58">
        <v>12.039999961853027</v>
      </c>
      <c r="AC56" s="57">
        <v>3.119999885559082</v>
      </c>
      <c r="AD56" s="58">
        <v>-13.069999694824219</v>
      </c>
      <c r="AE56" s="16"/>
      <c r="AF56" s="112"/>
      <c r="AG56" s="117">
        <f t="shared" si="30"/>
        <v>5.0179629782958362</v>
      </c>
      <c r="AH56" s="118">
        <f t="shared" si="31"/>
        <v>1.9499999284744263</v>
      </c>
      <c r="AI56" s="118">
        <f t="shared" si="32"/>
        <v>0.19000053405761719</v>
      </c>
      <c r="AJ56" s="118">
        <f t="shared" si="33"/>
        <v>1.9592345250103285</v>
      </c>
      <c r="AK56" s="113">
        <f t="shared" si="34"/>
        <v>114</v>
      </c>
      <c r="AL56" s="118">
        <f t="shared" si="35"/>
        <v>4.4899997711181641</v>
      </c>
      <c r="AM56" s="99"/>
      <c r="AN56" s="117" t="str">
        <f t="shared" si="36"/>
        <v/>
      </c>
      <c r="AO56" s="118" t="str">
        <f t="shared" si="37"/>
        <v/>
      </c>
      <c r="AP56" s="99" t="str">
        <f t="shared" si="38"/>
        <v/>
      </c>
      <c r="AQ56" s="99" t="str">
        <f t="shared" si="39"/>
        <v/>
      </c>
      <c r="AR56" s="99" t="str">
        <f t="shared" si="40"/>
        <v/>
      </c>
      <c r="AS56" s="99" t="str">
        <f t="shared" si="41"/>
        <v/>
      </c>
      <c r="AT56" s="118" t="str">
        <f t="shared" si="42"/>
        <v/>
      </c>
      <c r="AU56" s="118" t="str">
        <f t="shared" si="43"/>
        <v/>
      </c>
      <c r="AV56" s="118" t="str">
        <f t="shared" si="44"/>
        <v/>
      </c>
      <c r="AW56" s="118" t="str">
        <f t="shared" si="45"/>
        <v/>
      </c>
      <c r="AX56" s="99"/>
      <c r="AY56" s="117" t="str">
        <f t="shared" si="28"/>
        <v/>
      </c>
      <c r="AZ56" s="118" t="str">
        <f t="shared" si="19"/>
        <v/>
      </c>
      <c r="BA56" s="99" t="str">
        <f t="shared" si="20"/>
        <v/>
      </c>
      <c r="BB56" s="99" t="str">
        <f t="shared" si="21"/>
        <v/>
      </c>
      <c r="BC56" s="99" t="str">
        <f t="shared" si="22"/>
        <v/>
      </c>
      <c r="BD56" s="99" t="str">
        <f t="shared" si="23"/>
        <v/>
      </c>
      <c r="BE56" s="84" t="str">
        <f t="shared" si="24"/>
        <v/>
      </c>
      <c r="BF56" s="84" t="str">
        <f t="shared" si="0"/>
        <v/>
      </c>
      <c r="BG56" s="89"/>
      <c r="BH56" s="89"/>
      <c r="BI56" s="117" t="str">
        <f t="shared" si="25"/>
        <v/>
      </c>
      <c r="BJ56" s="118" t="str">
        <f t="shared" si="26"/>
        <v/>
      </c>
      <c r="BK56" s="118" t="str">
        <f t="shared" si="27"/>
        <v/>
      </c>
      <c r="BL56" s="118" t="s">
        <v>152</v>
      </c>
      <c r="BM56" s="118" t="s">
        <v>152</v>
      </c>
      <c r="BN56" s="118" t="s">
        <v>152</v>
      </c>
      <c r="BO56" s="118"/>
      <c r="BP56" s="121"/>
      <c r="BX56" s="94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95"/>
      <c r="CP56" s="95"/>
      <c r="CQ56" s="95"/>
      <c r="EX56" s="81" t="str">
        <f t="shared" si="46"/>
        <v/>
      </c>
      <c r="EY56" s="81" t="str">
        <f t="shared" si="1"/>
        <v/>
      </c>
      <c r="FA56" s="81">
        <f t="shared" si="2"/>
        <v>5.0179629782958362</v>
      </c>
    </row>
    <row r="57" spans="1:157" x14ac:dyDescent="0.15">
      <c r="F57" s="81">
        <v>2</v>
      </c>
      <c r="H57" s="81">
        <v>1</v>
      </c>
      <c r="Q57" s="7">
        <v>0.25</v>
      </c>
      <c r="R57" s="6">
        <v>-4.4899997711181641</v>
      </c>
      <c r="AA57" s="59">
        <v>1.1699999570846558</v>
      </c>
      <c r="AB57" s="60">
        <v>-13.260000228881836</v>
      </c>
      <c r="AC57" s="59">
        <v>-0.87999999523162842</v>
      </c>
      <c r="AD57" s="60">
        <v>9.2100000381469727</v>
      </c>
      <c r="AE57" s="19" t="s">
        <v>97</v>
      </c>
      <c r="AF57" s="114"/>
      <c r="AG57" s="117" t="str">
        <f t="shared" si="30"/>
        <v/>
      </c>
      <c r="AH57" s="118" t="str">
        <f t="shared" si="31"/>
        <v/>
      </c>
      <c r="AI57" s="118" t="str">
        <f t="shared" si="32"/>
        <v/>
      </c>
      <c r="AJ57" s="118" t="str">
        <f t="shared" si="33"/>
        <v/>
      </c>
      <c r="AK57" s="113" t="str">
        <f t="shared" si="34"/>
        <v/>
      </c>
      <c r="AL57" s="118" t="str">
        <f t="shared" si="35"/>
        <v/>
      </c>
      <c r="AM57" s="118"/>
      <c r="AN57" s="117">
        <f t="shared" si="36"/>
        <v>6.1283578002610604</v>
      </c>
      <c r="AO57" s="118">
        <f t="shared" si="37"/>
        <v>5.77287566459679</v>
      </c>
      <c r="AP57" s="99">
        <f t="shared" si="38"/>
        <v>22.54574977982044</v>
      </c>
      <c r="AQ57" s="99">
        <f t="shared" si="39"/>
        <v>9.3928202630687139</v>
      </c>
      <c r="AR57" s="99">
        <f t="shared" si="40"/>
        <v>18.876700164246557</v>
      </c>
      <c r="AS57" s="99">
        <f t="shared" si="41"/>
        <v>7.8642517341031049</v>
      </c>
      <c r="AT57" s="118">
        <f t="shared" si="42"/>
        <v>1.9499999284744263</v>
      </c>
      <c r="AU57" s="118">
        <f t="shared" si="43"/>
        <v>0.19000053405761719</v>
      </c>
      <c r="AV57" s="118">
        <f t="shared" si="44"/>
        <v>1.9592345250103285</v>
      </c>
      <c r="AW57" s="118">
        <f t="shared" si="45"/>
        <v>3.0699999332427979</v>
      </c>
      <c r="AX57" s="118"/>
      <c r="AY57" s="117" t="str">
        <f t="shared" si="28"/>
        <v/>
      </c>
      <c r="AZ57" s="118" t="str">
        <f t="shared" si="19"/>
        <v/>
      </c>
      <c r="BA57" s="99" t="str">
        <f t="shared" si="20"/>
        <v/>
      </c>
      <c r="BB57" s="99" t="str">
        <f t="shared" si="21"/>
        <v/>
      </c>
      <c r="BC57" s="99" t="str">
        <f t="shared" si="22"/>
        <v/>
      </c>
      <c r="BD57" s="99" t="str">
        <f t="shared" si="23"/>
        <v/>
      </c>
      <c r="BE57" s="84" t="str">
        <f t="shared" si="24"/>
        <v/>
      </c>
      <c r="BF57" s="84" t="str">
        <f t="shared" si="0"/>
        <v/>
      </c>
      <c r="BI57" s="117">
        <f t="shared" si="25"/>
        <v>1.9499999284744263</v>
      </c>
      <c r="BJ57" s="118">
        <f t="shared" si="26"/>
        <v>0.19000053405761719</v>
      </c>
      <c r="BK57" s="118">
        <f t="shared" si="27"/>
        <v>1.9592345250103285</v>
      </c>
      <c r="BL57" s="118">
        <v>1.9499999284744263</v>
      </c>
      <c r="BM57" s="118">
        <v>0.19000053405761719</v>
      </c>
      <c r="BN57" s="118">
        <v>1.9592345250103285</v>
      </c>
      <c r="BO57" s="118"/>
      <c r="BP57" s="119"/>
      <c r="BX57" s="117"/>
      <c r="EX57" s="81">
        <f t="shared" si="46"/>
        <v>6.1283578002610604</v>
      </c>
      <c r="EY57" s="81">
        <f t="shared" si="1"/>
        <v>6.1283578002610604</v>
      </c>
      <c r="FA57" s="81" t="str">
        <f t="shared" si="2"/>
        <v/>
      </c>
    </row>
    <row r="58" spans="1:157" x14ac:dyDescent="0.15">
      <c r="F58" s="81">
        <v>3</v>
      </c>
      <c r="I58" s="81">
        <v>1</v>
      </c>
      <c r="Q58" s="7">
        <v>-2</v>
      </c>
      <c r="R58" s="6">
        <v>3.0699999332427979</v>
      </c>
      <c r="AA58" s="59">
        <v>-2</v>
      </c>
      <c r="AB58" s="60">
        <v>3.0699999332427979</v>
      </c>
      <c r="AC58" s="59">
        <v>0</v>
      </c>
      <c r="AD58" s="60">
        <v>-13.260000228881836</v>
      </c>
      <c r="AE58" s="19" t="s">
        <v>89</v>
      </c>
      <c r="AF58" s="114"/>
      <c r="AG58" s="117" t="str">
        <f t="shared" si="30"/>
        <v/>
      </c>
      <c r="AH58" s="118" t="str">
        <f t="shared" si="31"/>
        <v/>
      </c>
      <c r="AI58" s="118" t="str">
        <f t="shared" si="32"/>
        <v/>
      </c>
      <c r="AJ58" s="118" t="str">
        <f t="shared" si="33"/>
        <v/>
      </c>
      <c r="AK58" s="113" t="str">
        <f t="shared" si="34"/>
        <v/>
      </c>
      <c r="AL58" s="118" t="str">
        <f t="shared" si="35"/>
        <v/>
      </c>
      <c r="AM58" s="118"/>
      <c r="AN58" s="117" t="str">
        <f t="shared" si="36"/>
        <v/>
      </c>
      <c r="AO58" s="118" t="str">
        <f t="shared" si="37"/>
        <v/>
      </c>
      <c r="AP58" s="99" t="str">
        <f t="shared" si="38"/>
        <v/>
      </c>
      <c r="AQ58" s="99" t="str">
        <f t="shared" si="39"/>
        <v/>
      </c>
      <c r="AR58" s="99" t="str">
        <f t="shared" si="40"/>
        <v/>
      </c>
      <c r="AS58" s="99" t="str">
        <f t="shared" si="41"/>
        <v/>
      </c>
      <c r="AT58" s="118" t="str">
        <f t="shared" si="42"/>
        <v/>
      </c>
      <c r="AU58" s="118" t="str">
        <f t="shared" si="43"/>
        <v/>
      </c>
      <c r="AV58" s="118" t="str">
        <f t="shared" si="44"/>
        <v/>
      </c>
      <c r="AW58" s="118" t="str">
        <f t="shared" si="45"/>
        <v/>
      </c>
      <c r="AX58" s="118"/>
      <c r="AY58" s="117">
        <f t="shared" si="28"/>
        <v>6.1283578002610604</v>
      </c>
      <c r="AZ58" s="118">
        <f t="shared" si="19"/>
        <v>5.77287566459679</v>
      </c>
      <c r="BA58" s="99">
        <f t="shared" si="20"/>
        <v>22.54574977982044</v>
      </c>
      <c r="BB58" s="99">
        <f t="shared" si="21"/>
        <v>9.3928202630687139</v>
      </c>
      <c r="BC58" s="99">
        <f t="shared" si="22"/>
        <v>18.876700164246557</v>
      </c>
      <c r="BD58" s="99">
        <f t="shared" si="23"/>
        <v>7.8642517341031049</v>
      </c>
      <c r="BE58" s="84">
        <f t="shared" si="24"/>
        <v>3.0699999332427979</v>
      </c>
      <c r="BF58" s="84" t="str">
        <f t="shared" si="0"/>
        <v/>
      </c>
      <c r="BI58" s="117">
        <f t="shared" si="25"/>
        <v>1.1200000047683716</v>
      </c>
      <c r="BJ58" s="118">
        <f t="shared" si="26"/>
        <v>6.1400001049041748</v>
      </c>
      <c r="BK58" s="118">
        <f t="shared" si="27"/>
        <v>6.241314068279566</v>
      </c>
      <c r="BL58" s="118">
        <v>1.1200000047683716</v>
      </c>
      <c r="BM58" s="118">
        <v>6.1400001049041748</v>
      </c>
      <c r="BN58" s="118">
        <v>6.241314068279566</v>
      </c>
      <c r="BO58" s="118"/>
      <c r="BP58" s="119"/>
      <c r="BX58" s="117"/>
      <c r="EX58" s="81" t="str">
        <f t="shared" si="46"/>
        <v/>
      </c>
      <c r="EY58" s="81">
        <f t="shared" si="1"/>
        <v>5.0953497995568746</v>
      </c>
      <c r="FA58" s="81" t="str">
        <f t="shared" si="2"/>
        <v/>
      </c>
    </row>
    <row r="59" spans="1:157" x14ac:dyDescent="0.15">
      <c r="F59" s="6">
        <v>4</v>
      </c>
      <c r="I59" s="81">
        <v>1</v>
      </c>
      <c r="Q59" s="7">
        <v>-2.2799999713897705</v>
      </c>
      <c r="R59" s="6">
        <v>-9.3599996566772461</v>
      </c>
      <c r="AA59" s="59">
        <v>-0.34000000357627869</v>
      </c>
      <c r="AB59" s="60">
        <v>-13.020000457763672</v>
      </c>
      <c r="AC59" s="59">
        <v>-1.4099999666213989</v>
      </c>
      <c r="AD59" s="60">
        <v>1.559999942779541</v>
      </c>
      <c r="AE59" s="19" t="s">
        <v>98</v>
      </c>
      <c r="AF59" s="114"/>
      <c r="AG59" s="117" t="str">
        <f t="shared" si="30"/>
        <v/>
      </c>
      <c r="AH59" s="118" t="str">
        <f t="shared" si="31"/>
        <v/>
      </c>
      <c r="AI59" s="118" t="str">
        <f t="shared" si="32"/>
        <v/>
      </c>
      <c r="AJ59" s="118" t="str">
        <f t="shared" si="33"/>
        <v/>
      </c>
      <c r="AK59" s="113" t="str">
        <f t="shared" si="34"/>
        <v/>
      </c>
      <c r="AL59" s="118" t="str">
        <f t="shared" si="35"/>
        <v/>
      </c>
      <c r="AM59" s="118"/>
      <c r="AN59" s="117" t="str">
        <f t="shared" si="36"/>
        <v/>
      </c>
      <c r="AO59" s="118" t="str">
        <f t="shared" si="37"/>
        <v/>
      </c>
      <c r="AP59" s="99" t="str">
        <f t="shared" si="38"/>
        <v/>
      </c>
      <c r="AQ59" s="99" t="str">
        <f t="shared" si="39"/>
        <v/>
      </c>
      <c r="AR59" s="99" t="str">
        <f t="shared" si="40"/>
        <v/>
      </c>
      <c r="AS59" s="99" t="str">
        <f t="shared" si="41"/>
        <v/>
      </c>
      <c r="AT59" s="118" t="str">
        <f t="shared" si="42"/>
        <v/>
      </c>
      <c r="AU59" s="118" t="str">
        <f t="shared" si="43"/>
        <v/>
      </c>
      <c r="AV59" s="118" t="str">
        <f t="shared" si="44"/>
        <v/>
      </c>
      <c r="AW59" s="118" t="str">
        <f t="shared" si="45"/>
        <v/>
      </c>
      <c r="AX59" s="118"/>
      <c r="AY59" s="117">
        <f t="shared" si="28"/>
        <v>5.0953497995568746</v>
      </c>
      <c r="AZ59" s="118">
        <f t="shared" si="19"/>
        <v>1.0921216463580075</v>
      </c>
      <c r="BA59" s="99">
        <f t="shared" si="20"/>
        <v>11.948750169128171</v>
      </c>
      <c r="BB59" s="99">
        <f t="shared" si="21"/>
        <v>6.922968113403928</v>
      </c>
      <c r="BC59" s="99">
        <f t="shared" si="22"/>
        <v>2.5361002856433394</v>
      </c>
      <c r="BD59" s="99">
        <f t="shared" si="23"/>
        <v>1.4693872715881284</v>
      </c>
      <c r="BE59" s="84">
        <f t="shared" si="24"/>
        <v>9.3599996566772461</v>
      </c>
      <c r="BF59" s="84" t="str">
        <f t="shared" si="0"/>
        <v/>
      </c>
      <c r="BI59" s="117">
        <f t="shared" si="25"/>
        <v>0.34000000357627869</v>
      </c>
      <c r="BJ59" s="118">
        <f t="shared" si="26"/>
        <v>0.23999977111816406</v>
      </c>
      <c r="BK59" s="118">
        <f t="shared" si="27"/>
        <v>0.41617291186313493</v>
      </c>
      <c r="BL59" s="118">
        <v>0.34000000357627869</v>
      </c>
      <c r="BM59" s="118">
        <v>0.23999977111816406</v>
      </c>
      <c r="BN59" s="118">
        <v>0.41617291186313493</v>
      </c>
      <c r="BO59" s="118"/>
      <c r="BP59" s="119"/>
      <c r="BX59" s="117"/>
      <c r="EX59" s="81" t="str">
        <f t="shared" si="46"/>
        <v/>
      </c>
      <c r="EY59" s="81">
        <f t="shared" si="1"/>
        <v>0.53830099393033526</v>
      </c>
      <c r="FA59" s="81" t="str">
        <f t="shared" si="2"/>
        <v/>
      </c>
    </row>
    <row r="60" spans="1:157" ht="14.25" thickBot="1" x14ac:dyDescent="0.2">
      <c r="F60" s="6">
        <v>5</v>
      </c>
      <c r="I60" s="81">
        <v>1</v>
      </c>
      <c r="J60" s="81">
        <v>1</v>
      </c>
      <c r="Q60" s="7">
        <v>-1.6599999666213989</v>
      </c>
      <c r="R60" s="6">
        <v>1.0700000524520874</v>
      </c>
      <c r="X60" s="6" t="s">
        <v>85</v>
      </c>
      <c r="Z60" s="6">
        <v>1</v>
      </c>
      <c r="AA60" s="59">
        <v>-1.6599999666213989</v>
      </c>
      <c r="AB60" s="60">
        <v>1.0700000524520874</v>
      </c>
      <c r="AC60" s="59">
        <v>-0.49000000953674316</v>
      </c>
      <c r="AD60" s="60">
        <v>-13.069999694824219</v>
      </c>
      <c r="AE60" s="19" t="s">
        <v>99</v>
      </c>
      <c r="AG60" s="117" t="str">
        <f t="shared" si="30"/>
        <v/>
      </c>
      <c r="AH60" s="118" t="str">
        <f t="shared" si="31"/>
        <v/>
      </c>
      <c r="AI60" s="118" t="str">
        <f t="shared" si="32"/>
        <v/>
      </c>
      <c r="AJ60" s="118" t="str">
        <f t="shared" si="33"/>
        <v/>
      </c>
      <c r="AK60" s="113" t="str">
        <f t="shared" si="34"/>
        <v/>
      </c>
      <c r="AL60" s="118" t="str">
        <f t="shared" si="35"/>
        <v/>
      </c>
      <c r="AM60" s="118"/>
      <c r="AN60" s="117" t="str">
        <f t="shared" si="36"/>
        <v/>
      </c>
      <c r="AO60" s="118" t="str">
        <f t="shared" si="37"/>
        <v/>
      </c>
      <c r="AP60" s="99" t="str">
        <f t="shared" si="38"/>
        <v/>
      </c>
      <c r="AQ60" s="99" t="str">
        <f t="shared" si="39"/>
        <v/>
      </c>
      <c r="AR60" s="99" t="str">
        <f t="shared" si="40"/>
        <v/>
      </c>
      <c r="AS60" s="99" t="str">
        <f t="shared" si="41"/>
        <v/>
      </c>
      <c r="AT60" s="118" t="str">
        <f t="shared" si="42"/>
        <v/>
      </c>
      <c r="AU60" s="118" t="str">
        <f t="shared" si="43"/>
        <v/>
      </c>
      <c r="AV60" s="118" t="str">
        <f t="shared" si="44"/>
        <v/>
      </c>
      <c r="AW60" s="118" t="str">
        <f t="shared" si="45"/>
        <v/>
      </c>
      <c r="AX60" s="118"/>
      <c r="AY60" s="117">
        <f t="shared" si="28"/>
        <v>0.53830099393033526</v>
      </c>
      <c r="AZ60" s="118">
        <f t="shared" si="19"/>
        <v>1.154736126961958</v>
      </c>
      <c r="BA60" s="99">
        <f t="shared" si="20"/>
        <v>1.0753004375219408</v>
      </c>
      <c r="BB60" s="99">
        <f t="shared" si="21"/>
        <v>0.82459316544647776</v>
      </c>
      <c r="BC60" s="99">
        <f t="shared" si="22"/>
        <v>2.0846499823391458</v>
      </c>
      <c r="BD60" s="99">
        <f t="shared" si="23"/>
        <v>1.5986119486256651</v>
      </c>
      <c r="BE60" s="84">
        <f t="shared" si="24"/>
        <v>1.0700000524520874</v>
      </c>
      <c r="BF60" s="84">
        <f t="shared" si="0"/>
        <v>1.9999998807907104</v>
      </c>
      <c r="BI60" s="117"/>
      <c r="BJ60" s="118"/>
      <c r="BK60" s="118"/>
      <c r="BO60" s="118"/>
      <c r="BP60" s="119" t="s">
        <v>185</v>
      </c>
      <c r="BX60" s="117"/>
      <c r="EX60" s="81" t="str">
        <f t="shared" si="46"/>
        <v/>
      </c>
      <c r="EY60" s="81">
        <f t="shared" si="1"/>
        <v>19.771301797862531</v>
      </c>
      <c r="FA60" s="81" t="str">
        <f t="shared" si="2"/>
        <v/>
      </c>
    </row>
    <row r="61" spans="1:157" ht="14.25" thickBot="1" x14ac:dyDescent="0.2">
      <c r="S61" s="7">
        <v>2.2799999713897705</v>
      </c>
      <c r="T61" s="6">
        <v>-8</v>
      </c>
      <c r="AA61" s="150">
        <v>4</v>
      </c>
      <c r="AB61" s="151">
        <v>-11</v>
      </c>
      <c r="AF61" s="141">
        <v>1</v>
      </c>
      <c r="AG61" s="117" t="str">
        <f t="shared" si="30"/>
        <v/>
      </c>
      <c r="AH61" s="118" t="str">
        <f t="shared" si="31"/>
        <v/>
      </c>
      <c r="AI61" s="118" t="str">
        <f t="shared" si="32"/>
        <v/>
      </c>
      <c r="AJ61" s="118" t="str">
        <f t="shared" si="33"/>
        <v/>
      </c>
      <c r="AK61" s="113" t="str">
        <f t="shared" si="34"/>
        <v/>
      </c>
      <c r="AL61" s="118" t="str">
        <f t="shared" si="35"/>
        <v/>
      </c>
      <c r="AN61" s="117" t="str">
        <f t="shared" si="36"/>
        <v/>
      </c>
      <c r="AO61" s="118" t="str">
        <f t="shared" si="37"/>
        <v/>
      </c>
      <c r="AP61" s="99" t="str">
        <f t="shared" si="38"/>
        <v/>
      </c>
      <c r="AQ61" s="99" t="str">
        <f t="shared" si="39"/>
        <v/>
      </c>
      <c r="AR61" s="99" t="str">
        <f t="shared" si="40"/>
        <v/>
      </c>
      <c r="AS61" s="99" t="str">
        <f t="shared" si="41"/>
        <v/>
      </c>
      <c r="AT61" s="118" t="str">
        <f t="shared" si="42"/>
        <v/>
      </c>
      <c r="AU61" s="118" t="str">
        <f t="shared" si="43"/>
        <v/>
      </c>
      <c r="AV61" s="118" t="str">
        <f t="shared" si="44"/>
        <v/>
      </c>
      <c r="AW61" s="118" t="str">
        <f t="shared" si="45"/>
        <v/>
      </c>
      <c r="AY61" s="152">
        <f>DEGREES(ACOS(((AA59-AA60)*(AA61-AA60)+(AB59-AB60)*(AB61-AB60))/(SQRT((AA59-AA60)^2+(AB59-AB60)^2)*SQRT((AA61-AA60)^2+(AB61-AB60)^2))))</f>
        <v>19.771301797862531</v>
      </c>
      <c r="AZ61" s="153">
        <f>DEGREES(ACOS((((AA61-AA60)*(AC60-AA60)+(AB61-AB60)*(AD60-AB60))/(SQRT((AA61-AA60)^2+(AB61-AB60)^2)*SQRT((AC60-AA60)^2+(AD60-AB60)^2)))))</f>
        <v>20.393241541576209</v>
      </c>
      <c r="BA61" s="154">
        <f>ABS((AA59*AB60+AA60*AB61+AA61*AB59-AB59*AA60-AB60*AA61-AB61*AA59)/2)</f>
        <v>31.908501397162667</v>
      </c>
      <c r="BB61" s="154">
        <f>IF(ISNUMBER(BA61),BA61*(((ABS(AB60-T61))/(ABS(AB59-AB60))))^2,"")</f>
        <v>13.22205530019502</v>
      </c>
      <c r="BC61" s="154">
        <f>ABS((AC60*AB60+AA60*AB61+AA61*AD60-AD60*AA60-AB60*AA61-AB61*AC60)/2)</f>
        <v>32.955249277114874</v>
      </c>
      <c r="BD61" s="154">
        <f>IF(ISNUMBER(BC61),BC61*(((ABS(AB60-T61))/(ABS(AB59-AB60))))^2,"")</f>
        <v>13.655800469917112</v>
      </c>
      <c r="BE61" s="155">
        <f>ABS(T61)</f>
        <v>8</v>
      </c>
      <c r="BF61" s="156">
        <f t="shared" si="0"/>
        <v>1.3599996566772461</v>
      </c>
      <c r="BI61" s="117" t="str">
        <f t="shared" si="25"/>
        <v/>
      </c>
      <c r="BJ61" s="118" t="str">
        <f t="shared" si="26"/>
        <v/>
      </c>
      <c r="BK61" s="118" t="str">
        <f t="shared" si="27"/>
        <v/>
      </c>
      <c r="BL61" s="118">
        <v>0.25</v>
      </c>
      <c r="BM61" s="118">
        <v>0.48999989032745361</v>
      </c>
      <c r="BN61" s="118">
        <v>0.55009080388688247</v>
      </c>
      <c r="BO61" s="118"/>
      <c r="EX61" s="81" t="str">
        <f t="shared" si="46"/>
        <v/>
      </c>
      <c r="EY61" s="81">
        <f t="shared" si="1"/>
        <v>17.860343171417437</v>
      </c>
      <c r="FA61" s="81" t="str">
        <f t="shared" si="2"/>
        <v/>
      </c>
    </row>
    <row r="62" spans="1:157" s="82" customFormat="1" x14ac:dyDescent="0.15">
      <c r="B62" s="30"/>
      <c r="C62" s="16"/>
      <c r="D62" s="13" t="s">
        <v>13</v>
      </c>
      <c r="E62" s="16">
        <v>9</v>
      </c>
      <c r="F62" s="10">
        <v>1</v>
      </c>
      <c r="G62" s="16">
        <v>1</v>
      </c>
      <c r="K62" s="16"/>
      <c r="L62" s="82">
        <v>1</v>
      </c>
      <c r="M62" s="16"/>
      <c r="N62" s="82">
        <v>1</v>
      </c>
      <c r="O62" s="33" t="s">
        <v>91</v>
      </c>
      <c r="P62" s="16">
        <v>91</v>
      </c>
      <c r="Q62" s="32"/>
      <c r="R62" s="10"/>
      <c r="S62" s="32"/>
      <c r="T62" s="10"/>
      <c r="U62" s="32"/>
      <c r="V62" s="10"/>
      <c r="W62" s="32"/>
      <c r="X62" s="10"/>
      <c r="Y62" s="32"/>
      <c r="Z62" s="10"/>
      <c r="AA62" s="57">
        <v>1.0700000524520874</v>
      </c>
      <c r="AB62" s="58">
        <v>11.989999771118164</v>
      </c>
      <c r="AC62" s="57">
        <v>-3.6600000858306885</v>
      </c>
      <c r="AD62" s="58">
        <v>-12.090000152587891</v>
      </c>
      <c r="AE62" s="16"/>
      <c r="AG62" s="117">
        <f t="shared" si="30"/>
        <v>2.2785172627258001</v>
      </c>
      <c r="AH62" s="118">
        <f t="shared" si="31"/>
        <v>8.9999914169311523E-2</v>
      </c>
      <c r="AI62" s="118">
        <f t="shared" si="32"/>
        <v>5.0000190734863281E-2</v>
      </c>
      <c r="AJ62" s="118">
        <f t="shared" si="33"/>
        <v>0.10295631900959819</v>
      </c>
      <c r="AK62" s="113">
        <f t="shared" si="34"/>
        <v>91</v>
      </c>
      <c r="AL62" s="118">
        <f t="shared" si="35"/>
        <v>5.059999942779541</v>
      </c>
      <c r="AM62" s="99"/>
      <c r="AN62" s="117" t="str">
        <f t="shared" si="36"/>
        <v/>
      </c>
      <c r="AO62" s="118" t="str">
        <f t="shared" si="37"/>
        <v/>
      </c>
      <c r="AP62" s="99" t="str">
        <f t="shared" si="38"/>
        <v/>
      </c>
      <c r="AQ62" s="99" t="str">
        <f t="shared" si="39"/>
        <v/>
      </c>
      <c r="AR62" s="99" t="str">
        <f t="shared" si="40"/>
        <v/>
      </c>
      <c r="AS62" s="99" t="str">
        <f t="shared" si="41"/>
        <v/>
      </c>
      <c r="AT62" s="118" t="str">
        <f t="shared" si="42"/>
        <v/>
      </c>
      <c r="AU62" s="118" t="str">
        <f t="shared" si="43"/>
        <v/>
      </c>
      <c r="AV62" s="118" t="str">
        <f t="shared" si="44"/>
        <v/>
      </c>
      <c r="AW62" s="118" t="str">
        <f t="shared" si="45"/>
        <v/>
      </c>
      <c r="AX62" s="99"/>
      <c r="AY62" s="117" t="str">
        <f t="shared" si="28"/>
        <v/>
      </c>
      <c r="AZ62" s="118" t="str">
        <f t="shared" si="19"/>
        <v/>
      </c>
      <c r="BA62" s="99" t="str">
        <f t="shared" si="20"/>
        <v/>
      </c>
      <c r="BB62" s="99" t="str">
        <f t="shared" si="21"/>
        <v/>
      </c>
      <c r="BC62" s="99" t="str">
        <f t="shared" si="22"/>
        <v/>
      </c>
      <c r="BD62" s="99" t="str">
        <f t="shared" si="23"/>
        <v/>
      </c>
      <c r="BE62" s="84" t="str">
        <f t="shared" si="24"/>
        <v/>
      </c>
      <c r="BF62" s="84" t="str">
        <f t="shared" si="0"/>
        <v/>
      </c>
      <c r="BG62" s="89"/>
      <c r="BH62" s="89"/>
      <c r="BI62" s="117" t="str">
        <f t="shared" si="25"/>
        <v/>
      </c>
      <c r="BJ62" s="118" t="str">
        <f t="shared" si="26"/>
        <v/>
      </c>
      <c r="BK62" s="118" t="str">
        <f t="shared" si="27"/>
        <v/>
      </c>
      <c r="BL62" s="118" t="s">
        <v>152</v>
      </c>
      <c r="BM62" s="118" t="s">
        <v>152</v>
      </c>
      <c r="BN62" s="118" t="s">
        <v>152</v>
      </c>
      <c r="BO62" s="118"/>
      <c r="BP62" s="121"/>
      <c r="BX62" s="94"/>
      <c r="CE62" s="95"/>
      <c r="CF62" s="95"/>
      <c r="CG62" s="95"/>
      <c r="CH62" s="95"/>
      <c r="CI62" s="95"/>
      <c r="CJ62" s="95"/>
      <c r="CK62" s="95"/>
      <c r="CL62" s="95"/>
      <c r="CM62" s="95"/>
      <c r="CN62" s="95"/>
      <c r="CO62" s="95"/>
      <c r="CP62" s="95"/>
      <c r="CQ62" s="95"/>
      <c r="EX62" s="81" t="str">
        <f t="shared" si="46"/>
        <v/>
      </c>
      <c r="EY62" s="81">
        <f t="shared" si="1"/>
        <v>18.559237319853601</v>
      </c>
      <c r="FA62" s="81">
        <f t="shared" si="2"/>
        <v>2.2785172627258001</v>
      </c>
    </row>
    <row r="63" spans="1:157" x14ac:dyDescent="0.15">
      <c r="F63" s="6">
        <v>2</v>
      </c>
      <c r="H63" s="81">
        <v>1</v>
      </c>
      <c r="Q63" s="7">
        <v>-1.5800000429153442</v>
      </c>
      <c r="R63" s="6">
        <v>-5.059999942779541</v>
      </c>
      <c r="AA63" s="59">
        <v>-3.75</v>
      </c>
      <c r="AB63" s="60">
        <v>-12.140000343322754</v>
      </c>
      <c r="AC63" s="59">
        <v>0.23999999463558197</v>
      </c>
      <c r="AD63" s="60">
        <v>11.510000228881836</v>
      </c>
      <c r="AE63" s="19" t="s">
        <v>88</v>
      </c>
      <c r="AF63" s="111">
        <v>1</v>
      </c>
      <c r="AG63" s="117" t="str">
        <f t="shared" si="30"/>
        <v/>
      </c>
      <c r="AH63" s="118" t="str">
        <f t="shared" si="31"/>
        <v/>
      </c>
      <c r="AI63" s="118" t="str">
        <f t="shared" si="32"/>
        <v/>
      </c>
      <c r="AJ63" s="118" t="str">
        <f t="shared" si="33"/>
        <v/>
      </c>
      <c r="AK63" s="113" t="str">
        <f t="shared" si="34"/>
        <v/>
      </c>
      <c r="AL63" s="118" t="str">
        <f t="shared" si="35"/>
        <v/>
      </c>
      <c r="AM63" s="118"/>
      <c r="AN63" s="117">
        <f t="shared" si="36"/>
        <v>0.12584224526689769</v>
      </c>
      <c r="AO63" s="118">
        <f t="shared" si="37"/>
        <v>1.5941765068068865</v>
      </c>
      <c r="AP63" s="99">
        <f t="shared" si="38"/>
        <v>0.6528021061539846</v>
      </c>
      <c r="AQ63" s="99">
        <f t="shared" si="39"/>
        <v>0.45340994951802854</v>
      </c>
      <c r="AR63" s="99">
        <f t="shared" si="40"/>
        <v>8.0594999650418799</v>
      </c>
      <c r="AS63" s="99">
        <f t="shared" si="41"/>
        <v>5.5978028223888971</v>
      </c>
      <c r="AT63" s="118">
        <f t="shared" si="42"/>
        <v>8.9999914169311523E-2</v>
      </c>
      <c r="AU63" s="118">
        <f t="shared" si="43"/>
        <v>5.0000190734863281E-2</v>
      </c>
      <c r="AV63" s="118">
        <f t="shared" si="44"/>
        <v>0.10295631900959819</v>
      </c>
      <c r="AW63" s="118">
        <f t="shared" si="45"/>
        <v>7.9699997901916504</v>
      </c>
      <c r="AX63" s="118"/>
      <c r="AY63" s="117">
        <f t="shared" si="28"/>
        <v>18.559237319853601</v>
      </c>
      <c r="AZ63" s="118" t="str">
        <f t="shared" si="19"/>
        <v/>
      </c>
      <c r="BA63" s="99" t="str">
        <f t="shared" si="20"/>
        <v/>
      </c>
      <c r="BB63" s="99" t="str">
        <f t="shared" si="21"/>
        <v/>
      </c>
      <c r="BC63" s="99" t="str">
        <f t="shared" si="22"/>
        <v/>
      </c>
      <c r="BD63" s="99" t="str">
        <f t="shared" si="23"/>
        <v/>
      </c>
      <c r="BE63" s="84" t="str">
        <f t="shared" si="24"/>
        <v/>
      </c>
      <c r="BF63" s="84" t="str">
        <f t="shared" si="0"/>
        <v/>
      </c>
      <c r="BI63" s="117">
        <f t="shared" si="25"/>
        <v>8.9999914169311523E-2</v>
      </c>
      <c r="BJ63" s="118">
        <f t="shared" si="26"/>
        <v>5.0000190734863281E-2</v>
      </c>
      <c r="BK63" s="118">
        <f t="shared" si="27"/>
        <v>0.10295631900959819</v>
      </c>
      <c r="BL63" s="118">
        <v>8.9999914169311523E-2</v>
      </c>
      <c r="BM63" s="118">
        <v>5.0000190734863281E-2</v>
      </c>
      <c r="BN63" s="118">
        <v>0.10295631900959819</v>
      </c>
      <c r="BO63" s="118"/>
      <c r="BP63" s="119"/>
      <c r="BX63" s="117"/>
      <c r="EX63" s="81">
        <f t="shared" si="46"/>
        <v>0.12584224526689769</v>
      </c>
      <c r="EY63" s="81">
        <f t="shared" si="1"/>
        <v>0.12584224526689769</v>
      </c>
      <c r="FA63" s="81" t="str">
        <f t="shared" si="2"/>
        <v/>
      </c>
    </row>
    <row r="64" spans="1:157" x14ac:dyDescent="0.15">
      <c r="F64" s="6">
        <v>3</v>
      </c>
      <c r="I64" s="81">
        <v>1</v>
      </c>
      <c r="Q64" s="7">
        <v>1.0700000524520874</v>
      </c>
      <c r="R64" s="6">
        <v>7.9699997901916504</v>
      </c>
      <c r="AA64" s="59">
        <v>0.93000000715255737</v>
      </c>
      <c r="AB64" s="60">
        <v>11.560000419616699</v>
      </c>
      <c r="AC64" s="59">
        <v>-2.190000057220459</v>
      </c>
      <c r="AD64" s="60">
        <v>-11.989999771118164</v>
      </c>
      <c r="AE64" s="19" t="s">
        <v>82</v>
      </c>
      <c r="AF64" s="114"/>
      <c r="AG64" s="117" t="str">
        <f t="shared" si="30"/>
        <v/>
      </c>
      <c r="AH64" s="118" t="str">
        <f t="shared" si="31"/>
        <v/>
      </c>
      <c r="AI64" s="118" t="str">
        <f t="shared" si="32"/>
        <v/>
      </c>
      <c r="AJ64" s="118" t="str">
        <f t="shared" si="33"/>
        <v/>
      </c>
      <c r="AK64" s="113" t="str">
        <f t="shared" si="34"/>
        <v/>
      </c>
      <c r="AL64" s="118" t="str">
        <f t="shared" si="35"/>
        <v/>
      </c>
      <c r="AM64" s="118"/>
      <c r="AN64" s="117" t="str">
        <f t="shared" si="36"/>
        <v/>
      </c>
      <c r="AO64" s="118" t="str">
        <f t="shared" si="37"/>
        <v/>
      </c>
      <c r="AP64" s="99" t="str">
        <f t="shared" si="38"/>
        <v/>
      </c>
      <c r="AQ64" s="99" t="str">
        <f t="shared" si="39"/>
        <v/>
      </c>
      <c r="AR64" s="99" t="str">
        <f t="shared" si="40"/>
        <v/>
      </c>
      <c r="AS64" s="99" t="str">
        <f t="shared" si="41"/>
        <v/>
      </c>
      <c r="AT64" s="118" t="str">
        <f t="shared" si="42"/>
        <v/>
      </c>
      <c r="AU64" s="118" t="str">
        <f t="shared" si="43"/>
        <v/>
      </c>
      <c r="AV64" s="118" t="str">
        <f t="shared" si="44"/>
        <v/>
      </c>
      <c r="AW64" s="118" t="str">
        <f t="shared" si="45"/>
        <v/>
      </c>
      <c r="AX64" s="118"/>
      <c r="AY64" s="117">
        <f t="shared" si="28"/>
        <v>0.12584224526689769</v>
      </c>
      <c r="AZ64" s="118">
        <f t="shared" si="19"/>
        <v>1.5941765068068865</v>
      </c>
      <c r="BA64" s="99">
        <f t="shared" si="20"/>
        <v>0.6528021061539846</v>
      </c>
      <c r="BB64" s="99">
        <f t="shared" si="21"/>
        <v>0.45340994951802854</v>
      </c>
      <c r="BC64" s="99">
        <f t="shared" si="22"/>
        <v>8.0594999650418799</v>
      </c>
      <c r="BD64" s="99">
        <f t="shared" si="23"/>
        <v>5.5978028223888971</v>
      </c>
      <c r="BE64" s="84">
        <f t="shared" si="24"/>
        <v>7.9699997901916504</v>
      </c>
      <c r="BF64" s="84" t="str">
        <f t="shared" si="0"/>
        <v/>
      </c>
      <c r="BI64" s="117">
        <f t="shared" si="25"/>
        <v>0.6900000125169754</v>
      </c>
      <c r="BJ64" s="118">
        <f t="shared" si="26"/>
        <v>5.0000190734863281E-2</v>
      </c>
      <c r="BK64" s="118">
        <f t="shared" si="27"/>
        <v>0.69180924852660719</v>
      </c>
      <c r="BL64" s="118">
        <v>0.6900000125169754</v>
      </c>
      <c r="BM64" s="118">
        <v>5.0000190734863281E-2</v>
      </c>
      <c r="BN64" s="118">
        <v>0.69180924852660719</v>
      </c>
      <c r="BO64" s="118"/>
      <c r="BP64" s="119"/>
      <c r="BX64" s="117"/>
      <c r="EX64" s="81" t="str">
        <f t="shared" si="46"/>
        <v/>
      </c>
      <c r="EY64" s="81">
        <f t="shared" si="1"/>
        <v>13.768740557403252</v>
      </c>
      <c r="FA64" s="81" t="str">
        <f t="shared" si="2"/>
        <v/>
      </c>
    </row>
    <row r="65" spans="2:157" x14ac:dyDescent="0.15">
      <c r="F65" s="6">
        <v>4</v>
      </c>
      <c r="I65" s="81">
        <v>1</v>
      </c>
      <c r="J65" s="81">
        <v>1</v>
      </c>
      <c r="Q65" s="7">
        <v>2.5299999713897705</v>
      </c>
      <c r="R65" s="6">
        <v>-11.510000228881836</v>
      </c>
      <c r="W65" s="7" t="s">
        <v>85</v>
      </c>
      <c r="Y65" s="7">
        <v>1</v>
      </c>
      <c r="AA65" s="59">
        <v>2.0499999523162842</v>
      </c>
      <c r="AB65" s="60">
        <v>-13.119999885559082</v>
      </c>
      <c r="AC65" s="59">
        <v>0.62999999523162842</v>
      </c>
      <c r="AD65" s="60">
        <v>7.070000171661377</v>
      </c>
      <c r="AE65" s="19" t="s">
        <v>84</v>
      </c>
      <c r="AF65" s="114"/>
      <c r="AG65" s="117" t="str">
        <f t="shared" si="30"/>
        <v/>
      </c>
      <c r="AH65" s="118" t="str">
        <f t="shared" si="31"/>
        <v/>
      </c>
      <c r="AI65" s="118" t="str">
        <f t="shared" si="32"/>
        <v/>
      </c>
      <c r="AJ65" s="118" t="str">
        <f t="shared" si="33"/>
        <v/>
      </c>
      <c r="AK65" s="113" t="str">
        <f t="shared" si="34"/>
        <v/>
      </c>
      <c r="AL65" s="118" t="str">
        <f t="shared" si="35"/>
        <v/>
      </c>
      <c r="AM65" s="118"/>
      <c r="AN65" s="117" t="str">
        <f t="shared" si="36"/>
        <v/>
      </c>
      <c r="AO65" s="118" t="str">
        <f t="shared" si="37"/>
        <v/>
      </c>
      <c r="AP65" s="99" t="str">
        <f t="shared" si="38"/>
        <v/>
      </c>
      <c r="AQ65" s="99" t="str">
        <f t="shared" si="39"/>
        <v/>
      </c>
      <c r="AR65" s="99" t="str">
        <f t="shared" si="40"/>
        <v/>
      </c>
      <c r="AS65" s="99" t="str">
        <f t="shared" si="41"/>
        <v/>
      </c>
      <c r="AT65" s="118" t="str">
        <f t="shared" si="42"/>
        <v/>
      </c>
      <c r="AU65" s="118" t="str">
        <f t="shared" si="43"/>
        <v/>
      </c>
      <c r="AV65" s="118" t="str">
        <f t="shared" si="44"/>
        <v/>
      </c>
      <c r="AW65" s="118" t="str">
        <f t="shared" si="45"/>
        <v/>
      </c>
      <c r="AX65" s="118"/>
      <c r="AY65" s="117">
        <f t="shared" si="28"/>
        <v>13.768740557403252</v>
      </c>
      <c r="AZ65" s="118">
        <f t="shared" si="19"/>
        <v>10.145178991319248</v>
      </c>
      <c r="BA65" s="99">
        <f t="shared" si="20"/>
        <v>71.023200579810123</v>
      </c>
      <c r="BB65" s="99">
        <f t="shared" si="21"/>
        <v>67.297469276122541</v>
      </c>
      <c r="BC65" s="99">
        <f t="shared" si="22"/>
        <v>51.688800731551652</v>
      </c>
      <c r="BD65" s="99">
        <f t="shared" si="23"/>
        <v>48.977312353620732</v>
      </c>
      <c r="BE65" s="84">
        <f t="shared" si="24"/>
        <v>11.510000228881836</v>
      </c>
      <c r="BF65" s="84" t="str">
        <f t="shared" si="0"/>
        <v/>
      </c>
      <c r="BI65" s="117"/>
      <c r="BJ65" s="118"/>
      <c r="BK65" s="118"/>
      <c r="BO65" s="118"/>
      <c r="BP65" s="119" t="s">
        <v>185</v>
      </c>
      <c r="BX65" s="117"/>
      <c r="EX65" s="81" t="str">
        <f t="shared" si="46"/>
        <v/>
      </c>
      <c r="EY65" s="81" t="str">
        <f t="shared" si="1"/>
        <v/>
      </c>
      <c r="FA65" s="81" t="str">
        <f t="shared" si="2"/>
        <v/>
      </c>
    </row>
    <row r="66" spans="2:157" x14ac:dyDescent="0.15">
      <c r="S66" s="7">
        <v>3.4100000858306885</v>
      </c>
      <c r="T66" s="6">
        <v>10.810000419616699</v>
      </c>
      <c r="AG66" s="117" t="str">
        <f t="shared" si="30"/>
        <v/>
      </c>
      <c r="AH66" s="118" t="str">
        <f t="shared" si="31"/>
        <v/>
      </c>
      <c r="AI66" s="118" t="str">
        <f t="shared" si="32"/>
        <v/>
      </c>
      <c r="AJ66" s="118" t="str">
        <f t="shared" si="33"/>
        <v/>
      </c>
      <c r="AK66" s="113" t="str">
        <f t="shared" si="34"/>
        <v/>
      </c>
      <c r="AL66" s="118" t="str">
        <f t="shared" si="35"/>
        <v/>
      </c>
      <c r="AN66" s="117" t="str">
        <f t="shared" si="36"/>
        <v/>
      </c>
      <c r="AO66" s="118" t="str">
        <f t="shared" si="37"/>
        <v/>
      </c>
      <c r="AP66" s="99" t="str">
        <f t="shared" si="38"/>
        <v/>
      </c>
      <c r="AQ66" s="99" t="str">
        <f t="shared" si="39"/>
        <v/>
      </c>
      <c r="AR66" s="99" t="str">
        <f t="shared" si="40"/>
        <v/>
      </c>
      <c r="AS66" s="99" t="str">
        <f t="shared" si="41"/>
        <v/>
      </c>
      <c r="AT66" s="118" t="str">
        <f t="shared" si="42"/>
        <v/>
      </c>
      <c r="AU66" s="118" t="str">
        <f t="shared" si="43"/>
        <v/>
      </c>
      <c r="AV66" s="118" t="str">
        <f t="shared" si="44"/>
        <v/>
      </c>
      <c r="AW66" s="118" t="str">
        <f t="shared" si="45"/>
        <v/>
      </c>
      <c r="AY66" s="117" t="str">
        <f t="shared" si="28"/>
        <v/>
      </c>
      <c r="AZ66" s="118" t="str">
        <f t="shared" si="19"/>
        <v/>
      </c>
      <c r="BA66" s="99" t="str">
        <f t="shared" si="20"/>
        <v/>
      </c>
      <c r="BB66" s="99" t="str">
        <f t="shared" si="21"/>
        <v/>
      </c>
      <c r="BC66" s="99" t="str">
        <f t="shared" si="22"/>
        <v/>
      </c>
      <c r="BD66" s="99" t="str">
        <f t="shared" si="23"/>
        <v/>
      </c>
      <c r="BE66" s="84" t="str">
        <f t="shared" si="24"/>
        <v/>
      </c>
      <c r="BF66" s="84" t="str">
        <f t="shared" si="0"/>
        <v/>
      </c>
      <c r="BI66" s="117" t="str">
        <f t="shared" si="25"/>
        <v/>
      </c>
      <c r="BJ66" s="118" t="str">
        <f t="shared" si="26"/>
        <v/>
      </c>
      <c r="BK66" s="118" t="str">
        <f t="shared" si="27"/>
        <v/>
      </c>
      <c r="BL66" s="118">
        <v>4.2400000095367432</v>
      </c>
      <c r="BM66" s="118">
        <v>1.130000114440918</v>
      </c>
      <c r="BN66" s="118">
        <v>4.3879950250094941</v>
      </c>
      <c r="BO66" s="118"/>
      <c r="EX66" s="81" t="str">
        <f t="shared" si="46"/>
        <v/>
      </c>
      <c r="EY66" s="81" t="str">
        <f t="shared" si="1"/>
        <v/>
      </c>
      <c r="FA66" s="81" t="str">
        <f t="shared" si="2"/>
        <v/>
      </c>
    </row>
    <row r="67" spans="2:157" s="82" customFormat="1" x14ac:dyDescent="0.15">
      <c r="B67" s="30"/>
      <c r="C67" s="16"/>
      <c r="D67" s="13" t="s">
        <v>23</v>
      </c>
      <c r="E67" s="16">
        <v>10</v>
      </c>
      <c r="F67" s="10">
        <v>1</v>
      </c>
      <c r="G67" s="16">
        <v>1</v>
      </c>
      <c r="J67" s="82">
        <v>1</v>
      </c>
      <c r="K67" s="16"/>
      <c r="L67" s="82">
        <v>1</v>
      </c>
      <c r="M67" s="16">
        <v>1</v>
      </c>
      <c r="O67" s="32" t="s">
        <v>87</v>
      </c>
      <c r="P67" s="16">
        <v>116</v>
      </c>
      <c r="Q67" s="32"/>
      <c r="R67" s="10"/>
      <c r="S67" s="32"/>
      <c r="T67" s="10"/>
      <c r="U67" s="32"/>
      <c r="V67" s="10"/>
      <c r="W67" s="32"/>
      <c r="X67" s="10" t="s">
        <v>57</v>
      </c>
      <c r="Y67" s="32"/>
      <c r="Z67" s="10">
        <v>1</v>
      </c>
      <c r="AA67" s="57">
        <v>-1.0700000524520874</v>
      </c>
      <c r="AB67" s="58">
        <v>11.989999771118164</v>
      </c>
      <c r="AC67" s="57">
        <v>3.1700000762939453</v>
      </c>
      <c r="AD67" s="58">
        <v>-13.069999694824219</v>
      </c>
      <c r="AE67" s="20"/>
      <c r="AF67" s="114">
        <v>1</v>
      </c>
      <c r="AG67" s="117">
        <f t="shared" si="30"/>
        <v>6.0121737509409696</v>
      </c>
      <c r="AH67" s="124">
        <v>2</v>
      </c>
      <c r="AI67" s="124">
        <v>1</v>
      </c>
      <c r="AJ67" s="124">
        <f t="shared" si="33"/>
        <v>2.2360679774997898</v>
      </c>
      <c r="AK67" s="113">
        <f t="shared" si="34"/>
        <v>116</v>
      </c>
      <c r="AL67" s="118">
        <f t="shared" si="35"/>
        <v>5.059999942779541</v>
      </c>
      <c r="AM67" s="118"/>
      <c r="AN67" s="117" t="str">
        <f t="shared" si="36"/>
        <v/>
      </c>
      <c r="AO67" s="118" t="str">
        <f t="shared" si="37"/>
        <v/>
      </c>
      <c r="AP67" s="99" t="str">
        <f t="shared" si="38"/>
        <v/>
      </c>
      <c r="AQ67" s="99" t="str">
        <f t="shared" si="39"/>
        <v/>
      </c>
      <c r="AR67" s="99" t="str">
        <f t="shared" si="40"/>
        <v/>
      </c>
      <c r="AS67" s="99" t="str">
        <f t="shared" si="41"/>
        <v/>
      </c>
      <c r="AT67" s="118" t="str">
        <f t="shared" si="42"/>
        <v/>
      </c>
      <c r="AU67" s="118" t="str">
        <f t="shared" si="43"/>
        <v/>
      </c>
      <c r="AV67" s="118" t="str">
        <f t="shared" si="44"/>
        <v/>
      </c>
      <c r="AW67" s="118" t="str">
        <f t="shared" si="45"/>
        <v/>
      </c>
      <c r="AX67" s="118"/>
      <c r="AY67" s="117" t="str">
        <f t="shared" si="28"/>
        <v/>
      </c>
      <c r="AZ67" s="118" t="str">
        <f t="shared" si="19"/>
        <v/>
      </c>
      <c r="BA67" s="99" t="str">
        <f t="shared" si="20"/>
        <v/>
      </c>
      <c r="BB67" s="99" t="str">
        <f t="shared" si="21"/>
        <v/>
      </c>
      <c r="BC67" s="99" t="str">
        <f t="shared" si="22"/>
        <v/>
      </c>
      <c r="BD67" s="99" t="str">
        <f t="shared" si="23"/>
        <v/>
      </c>
      <c r="BE67" s="84" t="str">
        <f t="shared" si="24"/>
        <v/>
      </c>
      <c r="BF67" s="84" t="str">
        <f t="shared" si="0"/>
        <v/>
      </c>
      <c r="BG67" s="89"/>
      <c r="BH67" s="89"/>
      <c r="BI67" s="117" t="str">
        <f t="shared" si="25"/>
        <v/>
      </c>
      <c r="BJ67" s="118" t="str">
        <f t="shared" si="26"/>
        <v/>
      </c>
      <c r="BK67" s="118" t="str">
        <f t="shared" si="27"/>
        <v/>
      </c>
      <c r="BL67" s="118" t="s">
        <v>152</v>
      </c>
      <c r="BM67" s="118" t="s">
        <v>152</v>
      </c>
      <c r="BN67" s="118" t="s">
        <v>152</v>
      </c>
      <c r="BO67" s="118"/>
      <c r="BP67" s="122"/>
      <c r="BX67" s="120"/>
      <c r="CE67" s="95"/>
      <c r="CF67" s="95"/>
      <c r="CG67" s="95"/>
      <c r="CH67" s="95"/>
      <c r="CI67" s="95"/>
      <c r="CJ67" s="95"/>
      <c r="CK67" s="95"/>
      <c r="CL67" s="95"/>
      <c r="CM67" s="95"/>
      <c r="CN67" s="95"/>
      <c r="CO67" s="95"/>
      <c r="CP67" s="95"/>
      <c r="CQ67" s="95"/>
      <c r="EX67" s="81" t="s">
        <v>151</v>
      </c>
      <c r="EY67" s="81" t="str">
        <f t="shared" si="1"/>
        <v/>
      </c>
      <c r="FA67" s="81">
        <f t="shared" si="2"/>
        <v>6.0121737509409696</v>
      </c>
    </row>
    <row r="68" spans="2:157" x14ac:dyDescent="0.15">
      <c r="Q68" s="7">
        <v>0</v>
      </c>
      <c r="R68" s="6">
        <v>-5.059999942779541</v>
      </c>
      <c r="AG68" s="117" t="str">
        <f t="shared" si="30"/>
        <v/>
      </c>
      <c r="AH68" s="118" t="str">
        <f t="shared" si="31"/>
        <v/>
      </c>
      <c r="AI68" s="118" t="str">
        <f t="shared" si="32"/>
        <v/>
      </c>
      <c r="AJ68" s="118" t="str">
        <f t="shared" si="33"/>
        <v/>
      </c>
      <c r="AK68" s="113" t="str">
        <f t="shared" si="34"/>
        <v/>
      </c>
      <c r="AL68" s="118" t="str">
        <f t="shared" si="35"/>
        <v/>
      </c>
      <c r="AN68" s="117" t="str">
        <f t="shared" si="36"/>
        <v/>
      </c>
      <c r="AO68" s="118" t="str">
        <f t="shared" si="37"/>
        <v/>
      </c>
      <c r="AP68" s="99" t="str">
        <f t="shared" si="38"/>
        <v/>
      </c>
      <c r="AQ68" s="99" t="str">
        <f t="shared" si="39"/>
        <v/>
      </c>
      <c r="AR68" s="99" t="str">
        <f t="shared" si="40"/>
        <v/>
      </c>
      <c r="AS68" s="99" t="str">
        <f t="shared" si="41"/>
        <v/>
      </c>
      <c r="AT68" s="118" t="str">
        <f t="shared" si="42"/>
        <v/>
      </c>
      <c r="AU68" s="118" t="str">
        <f t="shared" si="43"/>
        <v/>
      </c>
      <c r="AV68" s="118" t="str">
        <f t="shared" si="44"/>
        <v/>
      </c>
      <c r="AW68" s="118" t="str">
        <f t="shared" si="45"/>
        <v/>
      </c>
      <c r="AY68" s="117" t="str">
        <f t="shared" si="28"/>
        <v/>
      </c>
      <c r="AZ68" s="118" t="str">
        <f t="shared" si="19"/>
        <v/>
      </c>
      <c r="BA68" s="99" t="str">
        <f t="shared" si="20"/>
        <v/>
      </c>
      <c r="BB68" s="99" t="str">
        <f t="shared" si="21"/>
        <v/>
      </c>
      <c r="BC68" s="99" t="str">
        <f t="shared" si="22"/>
        <v/>
      </c>
      <c r="BD68" s="99" t="str">
        <f t="shared" si="23"/>
        <v/>
      </c>
      <c r="BE68" s="84" t="str">
        <f t="shared" si="24"/>
        <v/>
      </c>
      <c r="BF68" s="84" t="str">
        <f t="shared" si="0"/>
        <v/>
      </c>
      <c r="BI68" s="117" t="str">
        <f t="shared" si="25"/>
        <v/>
      </c>
      <c r="BJ68" s="118" t="str">
        <f t="shared" si="26"/>
        <v/>
      </c>
      <c r="BK68" s="118" t="str">
        <f t="shared" si="27"/>
        <v/>
      </c>
      <c r="BL68" s="118" t="s">
        <v>152</v>
      </c>
      <c r="BM68" s="118" t="s">
        <v>152</v>
      </c>
      <c r="BN68" s="118" t="s">
        <v>152</v>
      </c>
      <c r="BO68" s="118"/>
      <c r="EX68" s="81" t="str">
        <f>IF(AND(ISNUMBER(AA67),ISNUMBER(AA68),ISNUMBER(AA69),F68=2,F69=3),DEGREES(ACOS(((AA67-AA68)*(AA69-AA68)+(AB67-AB68)*(AB69-AB68))/(SQRT((AA67-AA68)^2+(AB67-AB68)^2)*SQRT((AA69-AA68)^2+(AB69-AB68)^2)))),"")</f>
        <v/>
      </c>
      <c r="EY68" s="81" t="str">
        <f t="shared" si="1"/>
        <v/>
      </c>
      <c r="FA68" s="81" t="str">
        <f t="shared" si="2"/>
        <v/>
      </c>
    </row>
    <row r="69" spans="2:157" s="82" customFormat="1" x14ac:dyDescent="0.15">
      <c r="B69" s="30"/>
      <c r="C69" s="16"/>
      <c r="D69" s="13" t="s">
        <v>15</v>
      </c>
      <c r="E69" s="16">
        <v>11</v>
      </c>
      <c r="F69" s="82">
        <v>1</v>
      </c>
      <c r="G69" s="16">
        <v>1</v>
      </c>
      <c r="J69" s="82">
        <v>1</v>
      </c>
      <c r="K69" s="16"/>
      <c r="L69" s="82">
        <v>1</v>
      </c>
      <c r="M69" s="16">
        <v>1</v>
      </c>
      <c r="O69" s="32" t="s">
        <v>87</v>
      </c>
      <c r="P69" s="16">
        <v>128</v>
      </c>
      <c r="Q69" s="32"/>
      <c r="R69" s="10"/>
      <c r="S69" s="32"/>
      <c r="T69" s="10"/>
      <c r="U69" s="32"/>
      <c r="V69" s="10"/>
      <c r="W69" s="32"/>
      <c r="X69" s="10" t="s">
        <v>57</v>
      </c>
      <c r="Y69" s="32"/>
      <c r="Z69" s="10">
        <v>1</v>
      </c>
      <c r="AA69" s="57">
        <v>1.0199999809265137</v>
      </c>
      <c r="AB69" s="58">
        <v>11.989999771118164</v>
      </c>
      <c r="AC69" s="57">
        <v>-3.3599998950958252</v>
      </c>
      <c r="AD69" s="58">
        <v>-12.970000267028809</v>
      </c>
      <c r="AE69" s="20"/>
      <c r="AF69" s="114">
        <v>1</v>
      </c>
      <c r="AG69" s="117">
        <f t="shared" si="30"/>
        <v>5.1893288588956086</v>
      </c>
      <c r="AH69" s="124">
        <v>2</v>
      </c>
      <c r="AI69" s="124">
        <v>1</v>
      </c>
      <c r="AJ69" s="124">
        <f t="shared" si="33"/>
        <v>2.2360679774997898</v>
      </c>
      <c r="AK69" s="113">
        <f t="shared" si="34"/>
        <v>128</v>
      </c>
      <c r="AL69" s="118">
        <f t="shared" si="35"/>
        <v>4.809999942779541</v>
      </c>
      <c r="AM69" s="118"/>
      <c r="AN69" s="117" t="str">
        <f t="shared" si="36"/>
        <v/>
      </c>
      <c r="AO69" s="118" t="str">
        <f t="shared" si="37"/>
        <v/>
      </c>
      <c r="AP69" s="99" t="str">
        <f t="shared" si="38"/>
        <v/>
      </c>
      <c r="AQ69" s="99" t="str">
        <f t="shared" si="39"/>
        <v/>
      </c>
      <c r="AR69" s="99" t="str">
        <f t="shared" si="40"/>
        <v/>
      </c>
      <c r="AS69" s="99" t="str">
        <f t="shared" si="41"/>
        <v/>
      </c>
      <c r="AT69" s="118" t="str">
        <f t="shared" si="42"/>
        <v/>
      </c>
      <c r="AU69" s="118" t="str">
        <f t="shared" si="43"/>
        <v/>
      </c>
      <c r="AV69" s="118" t="str">
        <f t="shared" si="44"/>
        <v/>
      </c>
      <c r="AW69" s="118" t="str">
        <f t="shared" si="45"/>
        <v/>
      </c>
      <c r="AX69" s="118"/>
      <c r="AY69" s="117" t="str">
        <f t="shared" si="28"/>
        <v/>
      </c>
      <c r="AZ69" s="118" t="str">
        <f t="shared" si="19"/>
        <v/>
      </c>
      <c r="BA69" s="99" t="str">
        <f t="shared" si="20"/>
        <v/>
      </c>
      <c r="BB69" s="99" t="str">
        <f t="shared" si="21"/>
        <v/>
      </c>
      <c r="BC69" s="99" t="str">
        <f t="shared" si="22"/>
        <v/>
      </c>
      <c r="BD69" s="99" t="str">
        <f t="shared" si="23"/>
        <v/>
      </c>
      <c r="BE69" s="84" t="str">
        <f t="shared" si="24"/>
        <v/>
      </c>
      <c r="BF69" s="84" t="str">
        <f t="shared" ref="BF69:BF132" si="47">IF(AND(ISNUMBER(BE69),ISNUMBER(BE67),ISNUMBER(BE68)),ABS(BE67-BE69),"")</f>
        <v/>
      </c>
      <c r="BG69" s="89"/>
      <c r="BH69" s="89"/>
      <c r="BI69" s="117" t="str">
        <f t="shared" si="25"/>
        <v/>
      </c>
      <c r="BJ69" s="118" t="str">
        <f t="shared" si="26"/>
        <v/>
      </c>
      <c r="BK69" s="118" t="str">
        <f t="shared" si="27"/>
        <v/>
      </c>
      <c r="BL69" s="118" t="s">
        <v>152</v>
      </c>
      <c r="BM69" s="118" t="s">
        <v>152</v>
      </c>
      <c r="BN69" s="118" t="s">
        <v>152</v>
      </c>
      <c r="BO69" s="118"/>
      <c r="BP69" s="122"/>
      <c r="BX69" s="120"/>
      <c r="CE69" s="95"/>
      <c r="CF69" s="95"/>
      <c r="CG69" s="95"/>
      <c r="CH69" s="95"/>
      <c r="CI69" s="95"/>
      <c r="CJ69" s="95"/>
      <c r="CK69" s="95"/>
      <c r="CL69" s="95"/>
      <c r="CM69" s="95"/>
      <c r="CN69" s="95"/>
      <c r="CO69" s="95"/>
      <c r="CP69" s="95"/>
      <c r="CQ69" s="95"/>
      <c r="EX69" s="81" t="s">
        <v>151</v>
      </c>
      <c r="EY69" s="81" t="str">
        <f t="shared" ref="EY69:EY132" si="48">IF(AND(ISNUMBER(AA68),ISNUMBER(AA69),ISNUMBER(AA70)),DEGREES(ACOS(((AA68-AA69)*(AA70-AA69)+(AB68-AB69)*(AB70-AB69))/(SQRT((AA68-AA69)^2+(AB68-AB69)^2)*SQRT((AA70-AA69)^2+(AB70-AB69)^2)))),"")</f>
        <v/>
      </c>
      <c r="FA69" s="81">
        <f t="shared" ref="FA69:FA132" si="49">IF(OR(ISNUMBER(K69),ISNUMBER(L69),ISNUMBER(G69)),DEGREES(ACOS((((AC69-AA69)*(Q70-AA69))+((AD69-AB69)*(R70-AB69)))/(SQRT((AC69-AA69)^2+(AD69-AB69)^2)*SQRT((Q70-AA69)^2+(R70-AB69)^2)))),"")</f>
        <v>5.1893288588956086</v>
      </c>
    </row>
    <row r="70" spans="2:157" x14ac:dyDescent="0.15">
      <c r="B70" s="26"/>
      <c r="C70" s="22"/>
      <c r="D70" s="12"/>
      <c r="Q70" s="7">
        <v>-0.37999999523162842</v>
      </c>
      <c r="R70" s="6">
        <v>-4.809999942779541</v>
      </c>
      <c r="AG70" s="117" t="str">
        <f t="shared" si="30"/>
        <v/>
      </c>
      <c r="AH70" s="118" t="str">
        <f t="shared" si="31"/>
        <v/>
      </c>
      <c r="AI70" s="118" t="str">
        <f t="shared" si="32"/>
        <v/>
      </c>
      <c r="AJ70" s="118" t="str">
        <f t="shared" si="33"/>
        <v/>
      </c>
      <c r="AK70" s="113" t="str">
        <f t="shared" si="34"/>
        <v/>
      </c>
      <c r="AL70" s="118" t="str">
        <f t="shared" si="35"/>
        <v/>
      </c>
      <c r="AN70" s="117" t="str">
        <f t="shared" si="36"/>
        <v/>
      </c>
      <c r="AO70" s="118" t="str">
        <f t="shared" si="37"/>
        <v/>
      </c>
      <c r="AP70" s="99" t="str">
        <f t="shared" si="38"/>
        <v/>
      </c>
      <c r="AQ70" s="99" t="str">
        <f t="shared" si="39"/>
        <v/>
      </c>
      <c r="AR70" s="99" t="str">
        <f t="shared" si="40"/>
        <v/>
      </c>
      <c r="AS70" s="99" t="str">
        <f t="shared" si="41"/>
        <v/>
      </c>
      <c r="AT70" s="118" t="str">
        <f t="shared" si="42"/>
        <v/>
      </c>
      <c r="AU70" s="118" t="str">
        <f t="shared" si="43"/>
        <v/>
      </c>
      <c r="AV70" s="118" t="str">
        <f t="shared" si="44"/>
        <v/>
      </c>
      <c r="AW70" s="118" t="str">
        <f t="shared" si="45"/>
        <v/>
      </c>
      <c r="AY70" s="117" t="str">
        <f t="shared" si="28"/>
        <v/>
      </c>
      <c r="AZ70" s="118" t="str">
        <f t="shared" si="19"/>
        <v/>
      </c>
      <c r="BA70" s="99" t="str">
        <f t="shared" si="20"/>
        <v/>
      </c>
      <c r="BB70" s="99" t="str">
        <f t="shared" si="21"/>
        <v/>
      </c>
      <c r="BC70" s="99" t="str">
        <f t="shared" si="22"/>
        <v/>
      </c>
      <c r="BD70" s="99" t="str">
        <f t="shared" si="23"/>
        <v/>
      </c>
      <c r="BE70" s="84" t="str">
        <f t="shared" si="24"/>
        <v/>
      </c>
      <c r="BF70" s="84" t="str">
        <f t="shared" si="47"/>
        <v/>
      </c>
      <c r="BI70" s="117" t="str">
        <f t="shared" si="25"/>
        <v/>
      </c>
      <c r="BJ70" s="118" t="str">
        <f t="shared" si="26"/>
        <v/>
      </c>
      <c r="BK70" s="118" t="str">
        <f t="shared" si="27"/>
        <v/>
      </c>
      <c r="BL70" s="118" t="s">
        <v>152</v>
      </c>
      <c r="BM70" s="118" t="s">
        <v>152</v>
      </c>
      <c r="BN70" s="118" t="s">
        <v>152</v>
      </c>
      <c r="BO70" s="118"/>
      <c r="EX70" s="81" t="str">
        <f>IF(AND(ISNUMBER(AA69),ISNUMBER(AA70),ISNUMBER(AA71),F70=2,F71=3),DEGREES(ACOS(((AA69-AA70)*(AA71-AA70)+(AB69-AB70)*(AB71-AB70))/(SQRT((AA69-AA70)^2+(AB69-AB70)^2)*SQRT((AA71-AA70)^2+(AB71-AB70)^2)))),"")</f>
        <v/>
      </c>
      <c r="EY70" s="81" t="str">
        <f t="shared" si="48"/>
        <v/>
      </c>
      <c r="FA70" s="81" t="str">
        <f t="shared" si="49"/>
        <v/>
      </c>
    </row>
    <row r="71" spans="2:157" s="82" customFormat="1" x14ac:dyDescent="0.15">
      <c r="B71" s="30"/>
      <c r="C71" s="24" t="s">
        <v>21</v>
      </c>
      <c r="D71" s="13" t="s">
        <v>11</v>
      </c>
      <c r="E71" s="16">
        <v>12</v>
      </c>
      <c r="F71" s="82">
        <v>1</v>
      </c>
      <c r="G71" s="16">
        <v>1</v>
      </c>
      <c r="J71" s="10">
        <v>1</v>
      </c>
      <c r="K71" s="16">
        <v>1</v>
      </c>
      <c r="M71" s="16">
        <v>1</v>
      </c>
      <c r="O71" s="32" t="s">
        <v>85</v>
      </c>
      <c r="P71" s="16">
        <v>111</v>
      </c>
      <c r="Q71" s="32"/>
      <c r="R71" s="10"/>
      <c r="S71" s="32"/>
      <c r="T71" s="10"/>
      <c r="U71" s="32"/>
      <c r="V71" s="10"/>
      <c r="W71" s="32" t="s">
        <v>57</v>
      </c>
      <c r="X71" s="10"/>
      <c r="Y71" s="32">
        <v>1</v>
      </c>
      <c r="Z71" s="10"/>
      <c r="AA71" s="57">
        <v>-1.1200000047683716</v>
      </c>
      <c r="AB71" s="58">
        <v>-12.140000343322754</v>
      </c>
      <c r="AC71" s="57">
        <v>3.4100000858306885</v>
      </c>
      <c r="AD71" s="58">
        <v>12.630000114440918</v>
      </c>
      <c r="AE71" s="20"/>
      <c r="AF71" s="114">
        <v>1</v>
      </c>
      <c r="AG71" s="117">
        <f t="shared" si="30"/>
        <v>4.2517187640299472</v>
      </c>
      <c r="AH71" s="124">
        <v>2</v>
      </c>
      <c r="AI71" s="124">
        <v>1</v>
      </c>
      <c r="AJ71" s="124">
        <f t="shared" si="33"/>
        <v>2.2360679774997898</v>
      </c>
      <c r="AK71" s="113">
        <f t="shared" si="34"/>
        <v>111</v>
      </c>
      <c r="AL71" s="118">
        <f t="shared" si="35"/>
        <v>5.5</v>
      </c>
      <c r="AM71" s="118"/>
      <c r="AN71" s="117" t="str">
        <f t="shared" si="36"/>
        <v/>
      </c>
      <c r="AO71" s="118" t="str">
        <f t="shared" si="37"/>
        <v/>
      </c>
      <c r="AP71" s="99" t="str">
        <f t="shared" si="38"/>
        <v/>
      </c>
      <c r="AQ71" s="99" t="str">
        <f t="shared" si="39"/>
        <v/>
      </c>
      <c r="AR71" s="99" t="str">
        <f t="shared" si="40"/>
        <v/>
      </c>
      <c r="AS71" s="99" t="str">
        <f t="shared" si="41"/>
        <v/>
      </c>
      <c r="AT71" s="118" t="str">
        <f t="shared" si="42"/>
        <v/>
      </c>
      <c r="AU71" s="118" t="str">
        <f t="shared" si="43"/>
        <v/>
      </c>
      <c r="AV71" s="118" t="str">
        <f t="shared" si="44"/>
        <v/>
      </c>
      <c r="AW71" s="118" t="str">
        <f t="shared" si="45"/>
        <v/>
      </c>
      <c r="AX71" s="118"/>
      <c r="AY71" s="117" t="str">
        <f t="shared" ref="AY71:AY134" si="50">IF(AND(ISNUMBER(AA69),OR(H71=1,I71=1)),DEGREES(ACOS(((AA69-AA70)*(AA71-AA70)+(AB69-AB70)*(AB71-AB70))/(SQRT((AA69-AA70)^2+(AB69-AB70)^2)*SQRT((AA71-AA70)^2+(AB71-AB70)^2)))),"")</f>
        <v/>
      </c>
      <c r="AZ71" s="118" t="str">
        <f t="shared" ref="AZ71:AZ134" si="51">IF(I71=1,DEGREES(ACOS((((AA71-AA70)*(AC70-AA70)+(AB71-AB70)*(AD70-AB70))/(SQRT((AA71-AA70)^2+(AB71-AB70)^2)*SQRT((AC70-AA70)^2+(AD70-AB70)^2))))),"")</f>
        <v/>
      </c>
      <c r="BA71" s="99" t="str">
        <f t="shared" ref="BA71:BA134" si="52">IF(AND(ISNUMBER(AA69),ISNUMBER(AA70),ISNUMBER(AA71),I71=1),ABS((AA69*AB70+AA70*AB71+AA71*AB69-AB69*AA70-AB70*AA71-AB71*AA69)/2),"")</f>
        <v/>
      </c>
      <c r="BB71" s="99" t="str">
        <f t="shared" ref="BB71:BB134" si="53">IF(ISNUMBER(BA71),BA71*(((ABS(AB70-R71))/(ABS(AB69-AB70))))^2,"")</f>
        <v/>
      </c>
      <c r="BC71" s="99" t="str">
        <f t="shared" ref="BC71:BC134" si="54">IF(AND(ISNUMBER(AC70),ISNUMBER(AA70),ISNUMBER(AA71),I71=1),ABS((AC70*AB70+AA70*AB71+AA71*AD70-AD70*AA70-AB70*AA71-AB71*AC70)/2),"")</f>
        <v/>
      </c>
      <c r="BD71" s="99" t="str">
        <f t="shared" ref="BD71:BD134" si="55">IF(ISNUMBER(BC71),BC71*(((ABS(AB70-R71))/(ABS(AB69-AB70))))^2,"")</f>
        <v/>
      </c>
      <c r="BE71" s="84" t="str">
        <f t="shared" ref="BE71:BE134" si="56">IF(AND(I71=1,ISNUMBER(R71)),ABS(R71),"")</f>
        <v/>
      </c>
      <c r="BF71" s="84" t="str">
        <f t="shared" si="47"/>
        <v/>
      </c>
      <c r="BG71" s="89"/>
      <c r="BH71" s="89"/>
      <c r="BI71" s="117" t="str">
        <f t="shared" ref="BI71:BI134" si="57">IF(OR($H71=1,$I71=1),ABS(AC70-AA71),"")</f>
        <v/>
      </c>
      <c r="BJ71" s="118" t="str">
        <f t="shared" ref="BJ71:BJ134" si="58">IF(OR($H71=1,$I71=1),ABS(AD70-AB71),"")</f>
        <v/>
      </c>
      <c r="BK71" s="118" t="str">
        <f t="shared" ref="BK71:BK134" si="59">IF(AND(ISNUMBER(BI71),ISNUMBER(BJ71)),SQRT(BI71^2+BJ71^2),"")</f>
        <v/>
      </c>
      <c r="BL71" s="118" t="s">
        <v>152</v>
      </c>
      <c r="BM71" s="118" t="s">
        <v>152</v>
      </c>
      <c r="BN71" s="118" t="s">
        <v>152</v>
      </c>
      <c r="BO71" s="118"/>
      <c r="BP71" s="122"/>
      <c r="BX71" s="120"/>
      <c r="CE71" s="95"/>
      <c r="CF71" s="95"/>
      <c r="CG71" s="95"/>
      <c r="CH71" s="95"/>
      <c r="CI71" s="95"/>
      <c r="CJ71" s="95"/>
      <c r="CK71" s="95"/>
      <c r="CL71" s="95"/>
      <c r="CM71" s="95"/>
      <c r="CN71" s="95"/>
      <c r="CO71" s="95"/>
      <c r="CP71" s="95"/>
      <c r="CQ71" s="95"/>
      <c r="EX71" s="81" t="s">
        <v>151</v>
      </c>
      <c r="EY71" s="81" t="str">
        <f t="shared" si="48"/>
        <v/>
      </c>
      <c r="FA71" s="81">
        <f t="shared" si="49"/>
        <v>4.2517187640299472</v>
      </c>
    </row>
    <row r="72" spans="2:157" x14ac:dyDescent="0.15">
      <c r="Q72" s="7">
        <v>3.4800000190734863</v>
      </c>
      <c r="R72" s="6">
        <v>5.5</v>
      </c>
      <c r="AG72" s="117" t="str">
        <f t="shared" si="30"/>
        <v/>
      </c>
      <c r="AH72" s="118" t="str">
        <f t="shared" si="31"/>
        <v/>
      </c>
      <c r="AI72" s="118" t="str">
        <f t="shared" si="32"/>
        <v/>
      </c>
      <c r="AJ72" s="118" t="str">
        <f t="shared" si="33"/>
        <v/>
      </c>
      <c r="AK72" s="113" t="str">
        <f t="shared" si="34"/>
        <v/>
      </c>
      <c r="AL72" s="118" t="str">
        <f t="shared" si="35"/>
        <v/>
      </c>
      <c r="AN72" s="117" t="str">
        <f t="shared" si="36"/>
        <v/>
      </c>
      <c r="AO72" s="118" t="str">
        <f t="shared" si="37"/>
        <v/>
      </c>
      <c r="AP72" s="99" t="str">
        <f t="shared" si="38"/>
        <v/>
      </c>
      <c r="AQ72" s="99" t="str">
        <f t="shared" si="39"/>
        <v/>
      </c>
      <c r="AR72" s="99" t="str">
        <f t="shared" si="40"/>
        <v/>
      </c>
      <c r="AS72" s="99" t="str">
        <f t="shared" si="41"/>
        <v/>
      </c>
      <c r="AT72" s="118" t="str">
        <f t="shared" si="42"/>
        <v/>
      </c>
      <c r="AU72" s="118" t="str">
        <f t="shared" si="43"/>
        <v/>
      </c>
      <c r="AV72" s="118" t="str">
        <f t="shared" si="44"/>
        <v/>
      </c>
      <c r="AW72" s="118" t="str">
        <f t="shared" si="45"/>
        <v/>
      </c>
      <c r="AY72" s="117" t="str">
        <f t="shared" si="50"/>
        <v/>
      </c>
      <c r="AZ72" s="118" t="str">
        <f t="shared" si="51"/>
        <v/>
      </c>
      <c r="BA72" s="99" t="str">
        <f t="shared" si="52"/>
        <v/>
      </c>
      <c r="BB72" s="99" t="str">
        <f t="shared" si="53"/>
        <v/>
      </c>
      <c r="BC72" s="99" t="str">
        <f t="shared" si="54"/>
        <v/>
      </c>
      <c r="BD72" s="99" t="str">
        <f t="shared" si="55"/>
        <v/>
      </c>
      <c r="BE72" s="84" t="str">
        <f t="shared" si="56"/>
        <v/>
      </c>
      <c r="BF72" s="84" t="str">
        <f t="shared" si="47"/>
        <v/>
      </c>
      <c r="BI72" s="117" t="str">
        <f t="shared" si="57"/>
        <v/>
      </c>
      <c r="BJ72" s="118" t="str">
        <f t="shared" si="58"/>
        <v/>
      </c>
      <c r="BK72" s="118" t="str">
        <f t="shared" si="59"/>
        <v/>
      </c>
      <c r="BL72" s="118" t="s">
        <v>152</v>
      </c>
      <c r="BM72" s="118" t="s">
        <v>152</v>
      </c>
      <c r="BN72" s="118" t="s">
        <v>152</v>
      </c>
      <c r="BO72" s="118"/>
      <c r="EX72" s="81" t="str">
        <f t="shared" ref="EX72:EX81" si="60">IF(AND(ISNUMBER(AA71),ISNUMBER(AA72),ISNUMBER(AA73),F72=2,F73=3),DEGREES(ACOS(((AA71-AA72)*(AA73-AA72)+(AB71-AB72)*(AB73-AB72))/(SQRT((AA71-AA72)^2+(AB71-AB72)^2)*SQRT((AA73-AA72)^2+(AB73-AB72)^2)))),"")</f>
        <v/>
      </c>
      <c r="EY72" s="81" t="str">
        <f t="shared" si="48"/>
        <v/>
      </c>
      <c r="FA72" s="81" t="str">
        <f t="shared" si="49"/>
        <v/>
      </c>
    </row>
    <row r="73" spans="2:157" s="82" customFormat="1" x14ac:dyDescent="0.15">
      <c r="B73" s="30"/>
      <c r="C73" s="16"/>
      <c r="D73" s="13" t="s">
        <v>17</v>
      </c>
      <c r="E73" s="16">
        <v>13</v>
      </c>
      <c r="F73" s="82">
        <v>1</v>
      </c>
      <c r="G73" s="16">
        <v>1</v>
      </c>
      <c r="K73" s="16">
        <v>1</v>
      </c>
      <c r="M73" s="16">
        <v>1</v>
      </c>
      <c r="O73" s="33" t="s">
        <v>87</v>
      </c>
      <c r="P73" s="16">
        <v>120</v>
      </c>
      <c r="Q73" s="32"/>
      <c r="R73" s="10"/>
      <c r="S73" s="32"/>
      <c r="T73" s="10"/>
      <c r="U73" s="32"/>
      <c r="V73" s="10"/>
      <c r="W73" s="32"/>
      <c r="X73" s="10"/>
      <c r="Y73" s="32"/>
      <c r="Z73" s="10"/>
      <c r="AA73" s="57">
        <v>0.82999998331069946</v>
      </c>
      <c r="AB73" s="58">
        <v>-12.140000343322754</v>
      </c>
      <c r="AC73" s="57">
        <v>-3.1700000762939453</v>
      </c>
      <c r="AD73" s="58">
        <v>12.729999542236328</v>
      </c>
      <c r="AE73" s="16"/>
      <c r="AF73" s="139">
        <v>1</v>
      </c>
      <c r="AG73" s="117">
        <f t="shared" si="30"/>
        <v>3.7792337061805168</v>
      </c>
      <c r="AH73" s="118">
        <f t="shared" si="31"/>
        <v>1.4600000381469727</v>
      </c>
      <c r="AI73" s="118">
        <f t="shared" si="32"/>
        <v>4.000091552734375E-2</v>
      </c>
      <c r="AJ73" s="118">
        <f t="shared" si="33"/>
        <v>1.4605479056272641</v>
      </c>
      <c r="AK73" s="113">
        <f t="shared" si="34"/>
        <v>120</v>
      </c>
      <c r="AL73" s="118">
        <f t="shared" si="35"/>
        <v>6.1999998092651367</v>
      </c>
      <c r="AM73" s="99"/>
      <c r="AN73" s="117" t="str">
        <f t="shared" si="36"/>
        <v/>
      </c>
      <c r="AO73" s="118" t="str">
        <f t="shared" si="37"/>
        <v/>
      </c>
      <c r="AP73" s="99" t="str">
        <f t="shared" si="38"/>
        <v/>
      </c>
      <c r="AQ73" s="99" t="str">
        <f t="shared" si="39"/>
        <v/>
      </c>
      <c r="AR73" s="99" t="str">
        <f t="shared" si="40"/>
        <v/>
      </c>
      <c r="AS73" s="99" t="str">
        <f t="shared" si="41"/>
        <v/>
      </c>
      <c r="AT73" s="118" t="str">
        <f t="shared" si="42"/>
        <v/>
      </c>
      <c r="AU73" s="118" t="str">
        <f t="shared" si="43"/>
        <v/>
      </c>
      <c r="AV73" s="118" t="str">
        <f t="shared" si="44"/>
        <v/>
      </c>
      <c r="AW73" s="118" t="str">
        <f t="shared" si="45"/>
        <v/>
      </c>
      <c r="AX73" s="99"/>
      <c r="AY73" s="117" t="str">
        <f t="shared" si="50"/>
        <v/>
      </c>
      <c r="AZ73" s="118" t="str">
        <f t="shared" si="51"/>
        <v/>
      </c>
      <c r="BA73" s="99" t="str">
        <f t="shared" si="52"/>
        <v/>
      </c>
      <c r="BB73" s="99" t="str">
        <f t="shared" si="53"/>
        <v/>
      </c>
      <c r="BC73" s="99" t="str">
        <f t="shared" si="54"/>
        <v/>
      </c>
      <c r="BD73" s="99" t="str">
        <f t="shared" si="55"/>
        <v/>
      </c>
      <c r="BE73" s="84" t="str">
        <f t="shared" si="56"/>
        <v/>
      </c>
      <c r="BF73" s="84" t="str">
        <f t="shared" si="47"/>
        <v/>
      </c>
      <c r="BG73" s="89"/>
      <c r="BH73" s="89"/>
      <c r="BI73" s="117" t="str">
        <f t="shared" si="57"/>
        <v/>
      </c>
      <c r="BJ73" s="118" t="str">
        <f t="shared" si="58"/>
        <v/>
      </c>
      <c r="BK73" s="118" t="str">
        <f t="shared" si="59"/>
        <v/>
      </c>
      <c r="BL73" s="118">
        <v>1.4100000262260437</v>
      </c>
      <c r="BM73" s="118">
        <v>0.14999961853027344</v>
      </c>
      <c r="BN73" s="118">
        <v>1.4179562614963381</v>
      </c>
      <c r="BO73" s="118"/>
      <c r="BP73" s="121"/>
      <c r="BX73" s="94"/>
      <c r="CE73" s="95"/>
      <c r="CF73" s="95"/>
      <c r="CG73" s="95"/>
      <c r="CH73" s="95"/>
      <c r="CI73" s="95"/>
      <c r="CJ73" s="95"/>
      <c r="CK73" s="95"/>
      <c r="CL73" s="95"/>
      <c r="CM73" s="95"/>
      <c r="CN73" s="95"/>
      <c r="CO73" s="95"/>
      <c r="CP73" s="95"/>
      <c r="CQ73" s="95"/>
      <c r="EX73" s="81" t="str">
        <f t="shared" si="60"/>
        <v/>
      </c>
      <c r="EY73" s="81" t="str">
        <f t="shared" si="48"/>
        <v/>
      </c>
      <c r="FA73" s="81">
        <f t="shared" si="49"/>
        <v>3.7792337061805168</v>
      </c>
    </row>
    <row r="74" spans="2:157" x14ac:dyDescent="0.15">
      <c r="F74" s="81">
        <v>2</v>
      </c>
      <c r="H74" s="81">
        <v>1</v>
      </c>
      <c r="Q74" s="7">
        <v>-0.88999998569488525</v>
      </c>
      <c r="R74" s="6">
        <v>6.1999998092651367</v>
      </c>
      <c r="AA74" s="59">
        <v>-1.7100000381469727</v>
      </c>
      <c r="AB74" s="60">
        <v>12.770000457763672</v>
      </c>
      <c r="AC74" s="59">
        <v>0.54000002145767212</v>
      </c>
      <c r="AD74" s="60">
        <v>-11.800000190734863</v>
      </c>
      <c r="AE74" s="19" t="s">
        <v>95</v>
      </c>
      <c r="AF74" s="114"/>
      <c r="AG74" s="117" t="str">
        <f t="shared" si="30"/>
        <v/>
      </c>
      <c r="AH74" s="118" t="str">
        <f t="shared" si="31"/>
        <v/>
      </c>
      <c r="AI74" s="118" t="str">
        <f t="shared" si="32"/>
        <v/>
      </c>
      <c r="AJ74" s="118" t="str">
        <f t="shared" si="33"/>
        <v/>
      </c>
      <c r="AK74" s="113" t="str">
        <f t="shared" si="34"/>
        <v/>
      </c>
      <c r="AL74" s="118" t="str">
        <f t="shared" si="35"/>
        <v/>
      </c>
      <c r="AM74" s="118"/>
      <c r="AN74" s="117">
        <f t="shared" si="36"/>
        <v>2.5997683311085433</v>
      </c>
      <c r="AO74" s="118">
        <f t="shared" si="37"/>
        <v>3.1896561546557116</v>
      </c>
      <c r="AP74" s="99">
        <f t="shared" si="38"/>
        <v>14.190901930666001</v>
      </c>
      <c r="AQ74" s="99">
        <f t="shared" si="39"/>
        <v>12.921736954886903</v>
      </c>
      <c r="AR74" s="99">
        <f t="shared" si="40"/>
        <v>17.153101204061528</v>
      </c>
      <c r="AS74" s="99">
        <f t="shared" si="41"/>
        <v>15.619011589422957</v>
      </c>
      <c r="AT74" s="118">
        <f t="shared" si="42"/>
        <v>1.4600000381469727</v>
      </c>
      <c r="AU74" s="118">
        <f t="shared" si="43"/>
        <v>4.000091552734375E-2</v>
      </c>
      <c r="AV74" s="118">
        <f t="shared" si="44"/>
        <v>1.4605479056272641</v>
      </c>
      <c r="AW74" s="118">
        <f t="shared" si="45"/>
        <v>11</v>
      </c>
      <c r="AX74" s="118"/>
      <c r="AY74" s="117" t="str">
        <f t="shared" si="50"/>
        <v/>
      </c>
      <c r="AZ74" s="118" t="str">
        <f t="shared" si="51"/>
        <v/>
      </c>
      <c r="BA74" s="99" t="str">
        <f t="shared" si="52"/>
        <v/>
      </c>
      <c r="BB74" s="99" t="str">
        <f t="shared" si="53"/>
        <v/>
      </c>
      <c r="BC74" s="99" t="str">
        <f t="shared" si="54"/>
        <v/>
      </c>
      <c r="BD74" s="99" t="str">
        <f t="shared" si="55"/>
        <v/>
      </c>
      <c r="BE74" s="84" t="str">
        <f t="shared" si="56"/>
        <v/>
      </c>
      <c r="BF74" s="84" t="str">
        <f t="shared" si="47"/>
        <v/>
      </c>
      <c r="BI74" s="117">
        <f t="shared" si="57"/>
        <v>1.4600000381469727</v>
      </c>
      <c r="BJ74" s="118">
        <f t="shared" si="58"/>
        <v>4.000091552734375E-2</v>
      </c>
      <c r="BK74" s="118">
        <f t="shared" si="59"/>
        <v>1.4605479056272641</v>
      </c>
      <c r="BL74" s="118">
        <v>1.4600000381469727</v>
      </c>
      <c r="BM74" s="118">
        <v>4.000091552734375E-2</v>
      </c>
      <c r="BN74" s="118">
        <v>1.4605479056272641</v>
      </c>
      <c r="BO74" s="118"/>
      <c r="BP74" s="119"/>
      <c r="BX74" s="117"/>
      <c r="EX74" s="81">
        <f t="shared" si="60"/>
        <v>2.5997683311085433</v>
      </c>
      <c r="EY74" s="81">
        <f t="shared" si="48"/>
        <v>2.5997683311085433</v>
      </c>
      <c r="FA74" s="81" t="str">
        <f t="shared" si="49"/>
        <v/>
      </c>
    </row>
    <row r="75" spans="2:157" x14ac:dyDescent="0.15">
      <c r="F75" s="6">
        <v>3</v>
      </c>
      <c r="I75" s="81">
        <v>1</v>
      </c>
      <c r="J75" s="81">
        <v>1</v>
      </c>
      <c r="Q75" s="7">
        <v>2.2100000381469727</v>
      </c>
      <c r="R75" s="6">
        <v>-11</v>
      </c>
      <c r="W75" s="7" t="s">
        <v>85</v>
      </c>
      <c r="Y75" s="7">
        <v>1</v>
      </c>
      <c r="AA75" s="59">
        <v>1.9500000476837158</v>
      </c>
      <c r="AB75" s="60">
        <v>-11.949999809265137</v>
      </c>
      <c r="AC75" s="59">
        <v>-0.5899999737739563</v>
      </c>
      <c r="AD75" s="60">
        <v>12.770000457763672</v>
      </c>
      <c r="AE75" s="19" t="s">
        <v>100</v>
      </c>
      <c r="AF75" s="114"/>
      <c r="AG75" s="117" t="str">
        <f t="shared" si="30"/>
        <v/>
      </c>
      <c r="AH75" s="118" t="str">
        <f t="shared" si="31"/>
        <v/>
      </c>
      <c r="AI75" s="118" t="str">
        <f t="shared" si="32"/>
        <v/>
      </c>
      <c r="AJ75" s="118" t="str">
        <f t="shared" si="33"/>
        <v/>
      </c>
      <c r="AK75" s="113" t="str">
        <f t="shared" si="34"/>
        <v/>
      </c>
      <c r="AL75" s="118" t="str">
        <f t="shared" si="35"/>
        <v/>
      </c>
      <c r="AM75" s="118"/>
      <c r="AN75" s="117" t="str">
        <f t="shared" si="36"/>
        <v/>
      </c>
      <c r="AO75" s="118" t="str">
        <f t="shared" si="37"/>
        <v/>
      </c>
      <c r="AP75" s="99" t="str">
        <f t="shared" si="38"/>
        <v/>
      </c>
      <c r="AQ75" s="99" t="str">
        <f t="shared" si="39"/>
        <v/>
      </c>
      <c r="AR75" s="99" t="str">
        <f t="shared" si="40"/>
        <v/>
      </c>
      <c r="AS75" s="99" t="str">
        <f t="shared" si="41"/>
        <v/>
      </c>
      <c r="AT75" s="118" t="str">
        <f t="shared" si="42"/>
        <v/>
      </c>
      <c r="AU75" s="118" t="str">
        <f t="shared" si="43"/>
        <v/>
      </c>
      <c r="AV75" s="118" t="str">
        <f t="shared" si="44"/>
        <v/>
      </c>
      <c r="AW75" s="118" t="str">
        <f t="shared" si="45"/>
        <v/>
      </c>
      <c r="AX75" s="118"/>
      <c r="AY75" s="117">
        <f t="shared" si="50"/>
        <v>2.5997683311085433</v>
      </c>
      <c r="AZ75" s="118">
        <f t="shared" si="51"/>
        <v>3.1896561546557116</v>
      </c>
      <c r="BA75" s="99">
        <f t="shared" si="52"/>
        <v>14.190901930666001</v>
      </c>
      <c r="BB75" s="99">
        <f t="shared" si="53"/>
        <v>12.921736954886903</v>
      </c>
      <c r="BC75" s="99">
        <f t="shared" si="54"/>
        <v>17.153101204061528</v>
      </c>
      <c r="BD75" s="99">
        <f t="shared" si="55"/>
        <v>15.619011589422957</v>
      </c>
      <c r="BE75" s="84">
        <f t="shared" si="56"/>
        <v>11</v>
      </c>
      <c r="BF75" s="84" t="str">
        <f t="shared" si="47"/>
        <v/>
      </c>
      <c r="BI75" s="117"/>
      <c r="BJ75" s="118"/>
      <c r="BK75" s="118"/>
      <c r="BO75" s="118"/>
      <c r="BP75" s="119" t="s">
        <v>185</v>
      </c>
      <c r="BX75" s="117"/>
      <c r="EX75" s="81" t="str">
        <f t="shared" si="60"/>
        <v/>
      </c>
      <c r="EY75" s="81" t="str">
        <f t="shared" si="48"/>
        <v/>
      </c>
      <c r="FA75" s="81" t="str">
        <f t="shared" si="49"/>
        <v/>
      </c>
    </row>
    <row r="76" spans="2:157" x14ac:dyDescent="0.15">
      <c r="S76" s="7">
        <v>3.5999999046325684</v>
      </c>
      <c r="T76" s="6">
        <v>6.8899998664855957</v>
      </c>
      <c r="AG76" s="117" t="str">
        <f t="shared" si="30"/>
        <v/>
      </c>
      <c r="AH76" s="118" t="str">
        <f t="shared" si="31"/>
        <v/>
      </c>
      <c r="AI76" s="118" t="str">
        <f t="shared" si="32"/>
        <v/>
      </c>
      <c r="AJ76" s="118" t="str">
        <f t="shared" si="33"/>
        <v/>
      </c>
      <c r="AK76" s="113" t="str">
        <f t="shared" si="34"/>
        <v/>
      </c>
      <c r="AL76" s="118" t="str">
        <f t="shared" si="35"/>
        <v/>
      </c>
      <c r="AN76" s="117" t="str">
        <f t="shared" si="36"/>
        <v/>
      </c>
      <c r="AO76" s="118" t="str">
        <f t="shared" si="37"/>
        <v/>
      </c>
      <c r="AP76" s="99" t="str">
        <f t="shared" si="38"/>
        <v/>
      </c>
      <c r="AQ76" s="99" t="str">
        <f t="shared" si="39"/>
        <v/>
      </c>
      <c r="AR76" s="99" t="str">
        <f t="shared" si="40"/>
        <v/>
      </c>
      <c r="AS76" s="99" t="str">
        <f t="shared" si="41"/>
        <v/>
      </c>
      <c r="AT76" s="118" t="str">
        <f t="shared" si="42"/>
        <v/>
      </c>
      <c r="AU76" s="118" t="str">
        <f t="shared" si="43"/>
        <v/>
      </c>
      <c r="AV76" s="118" t="str">
        <f t="shared" si="44"/>
        <v/>
      </c>
      <c r="AW76" s="118" t="str">
        <f t="shared" si="45"/>
        <v/>
      </c>
      <c r="AY76" s="117" t="str">
        <f t="shared" si="50"/>
        <v/>
      </c>
      <c r="AZ76" s="118" t="str">
        <f t="shared" si="51"/>
        <v/>
      </c>
      <c r="BA76" s="99" t="str">
        <f t="shared" si="52"/>
        <v/>
      </c>
      <c r="BB76" s="99" t="str">
        <f t="shared" si="53"/>
        <v/>
      </c>
      <c r="BC76" s="99" t="str">
        <f t="shared" si="54"/>
        <v/>
      </c>
      <c r="BD76" s="99" t="str">
        <f t="shared" si="55"/>
        <v/>
      </c>
      <c r="BE76" s="84" t="str">
        <f t="shared" si="56"/>
        <v/>
      </c>
      <c r="BF76" s="84" t="str">
        <f t="shared" si="47"/>
        <v/>
      </c>
      <c r="BI76" s="117" t="str">
        <f t="shared" si="57"/>
        <v/>
      </c>
      <c r="BJ76" s="118" t="str">
        <f t="shared" si="58"/>
        <v/>
      </c>
      <c r="BK76" s="118" t="str">
        <f t="shared" si="59"/>
        <v/>
      </c>
      <c r="BO76" s="118"/>
      <c r="EX76" s="81" t="str">
        <f t="shared" si="60"/>
        <v/>
      </c>
      <c r="EY76" s="81" t="str">
        <f t="shared" si="48"/>
        <v/>
      </c>
      <c r="FA76" s="81" t="str">
        <f t="shared" si="49"/>
        <v/>
      </c>
    </row>
    <row r="77" spans="2:157" s="82" customFormat="1" x14ac:dyDescent="0.15">
      <c r="B77" s="30"/>
      <c r="C77" s="16"/>
      <c r="D77" s="13" t="s">
        <v>18</v>
      </c>
      <c r="E77" s="16">
        <v>14</v>
      </c>
      <c r="F77" s="10">
        <v>1</v>
      </c>
      <c r="G77" s="16">
        <v>1</v>
      </c>
      <c r="K77" s="16">
        <v>1</v>
      </c>
      <c r="M77" s="16"/>
      <c r="N77" s="82">
        <v>1</v>
      </c>
      <c r="O77" s="20" t="s">
        <v>87</v>
      </c>
      <c r="P77" s="16">
        <v>90</v>
      </c>
      <c r="Q77" s="32"/>
      <c r="R77" s="10"/>
      <c r="S77" s="32"/>
      <c r="T77" s="10"/>
      <c r="U77" s="32"/>
      <c r="V77" s="10"/>
      <c r="W77" s="32"/>
      <c r="X77" s="10"/>
      <c r="Y77" s="32"/>
      <c r="Z77" s="10"/>
      <c r="AA77" s="57">
        <v>-1.1200000047683716</v>
      </c>
      <c r="AB77" s="58">
        <v>-12.189999580383301</v>
      </c>
      <c r="AC77" s="57">
        <v>3.4100000858306885</v>
      </c>
      <c r="AD77" s="58">
        <v>11.899999618530273</v>
      </c>
      <c r="AE77" s="16"/>
      <c r="AF77" s="112"/>
      <c r="AG77" s="117">
        <f t="shared" ref="AG77:AG140" si="61">IF(G77=1,DEGREES(ACOS((((AC77-AA77)*(Q78-AA77))+((AD77-AB77)*(R78-AB77)))/(SQRT((AC77-AA77)^2+(AD77-AB77)^2)*SQRT((Q78-AA77)^2+(R78-AB77)^2)))),"")</f>
        <v>3.0462986954546989</v>
      </c>
      <c r="AH77" s="118">
        <f t="shared" ref="AH77:AH140" si="62">IF(G77=1,ABS(AC77-AA78),"")</f>
        <v>1.0199999809265137</v>
      </c>
      <c r="AI77" s="118">
        <f t="shared" ref="AI77:AI140" si="63">IF(G77=1,ABS(AD77-AB78),"")</f>
        <v>0.97999954223632813</v>
      </c>
      <c r="AJ77" s="118">
        <f t="shared" ref="AJ77:AJ140" si="64">IF(G77=1,SQRT(AH77^2+AI77^2),"")</f>
        <v>1.4144960459023916</v>
      </c>
      <c r="AK77" s="113">
        <f t="shared" ref="AK77:AK140" si="65">IF(G77=1,P77,"")</f>
        <v>90</v>
      </c>
      <c r="AL77" s="118">
        <f t="shared" ref="AL77:AL140" si="66">IF(G77=1,ABS(R78),"")</f>
        <v>4.7399997711181641</v>
      </c>
      <c r="AM77" s="99"/>
      <c r="AN77" s="117" t="str">
        <f t="shared" si="36"/>
        <v/>
      </c>
      <c r="AO77" s="118" t="str">
        <f t="shared" si="37"/>
        <v/>
      </c>
      <c r="AP77" s="99" t="str">
        <f t="shared" si="38"/>
        <v/>
      </c>
      <c r="AQ77" s="99" t="str">
        <f t="shared" si="39"/>
        <v/>
      </c>
      <c r="AR77" s="99" t="str">
        <f t="shared" si="40"/>
        <v/>
      </c>
      <c r="AS77" s="99" t="str">
        <f t="shared" si="41"/>
        <v/>
      </c>
      <c r="AT77" s="118" t="str">
        <f t="shared" si="42"/>
        <v/>
      </c>
      <c r="AU77" s="118" t="str">
        <f t="shared" si="43"/>
        <v/>
      </c>
      <c r="AV77" s="118" t="str">
        <f t="shared" si="44"/>
        <v/>
      </c>
      <c r="AW77" s="118" t="str">
        <f t="shared" si="45"/>
        <v/>
      </c>
      <c r="AX77" s="99"/>
      <c r="AY77" s="117" t="str">
        <f t="shared" si="50"/>
        <v/>
      </c>
      <c r="AZ77" s="118" t="str">
        <f t="shared" si="51"/>
        <v/>
      </c>
      <c r="BA77" s="99" t="str">
        <f t="shared" si="52"/>
        <v/>
      </c>
      <c r="BB77" s="99" t="str">
        <f t="shared" si="53"/>
        <v/>
      </c>
      <c r="BC77" s="99" t="str">
        <f t="shared" si="54"/>
        <v/>
      </c>
      <c r="BD77" s="99" t="str">
        <f t="shared" si="55"/>
        <v/>
      </c>
      <c r="BE77" s="84" t="str">
        <f t="shared" si="56"/>
        <v/>
      </c>
      <c r="BF77" s="84" t="str">
        <f t="shared" si="47"/>
        <v/>
      </c>
      <c r="BG77" s="89"/>
      <c r="BH77" s="89"/>
      <c r="BI77" s="117" t="str">
        <f t="shared" si="57"/>
        <v/>
      </c>
      <c r="BJ77" s="118" t="str">
        <f t="shared" si="58"/>
        <v/>
      </c>
      <c r="BK77" s="118" t="str">
        <f t="shared" si="59"/>
        <v/>
      </c>
      <c r="BL77" s="118" t="s">
        <v>152</v>
      </c>
      <c r="BM77" s="118" t="s">
        <v>152</v>
      </c>
      <c r="BN77" s="118" t="s">
        <v>152</v>
      </c>
      <c r="BO77" s="118"/>
      <c r="BP77" s="121"/>
      <c r="BX77" s="94"/>
      <c r="CE77" s="95"/>
      <c r="CF77" s="95"/>
      <c r="CG77" s="95"/>
      <c r="CH77" s="95"/>
      <c r="CI77" s="95"/>
      <c r="CJ77" s="95"/>
      <c r="CK77" s="95"/>
      <c r="CL77" s="95"/>
      <c r="CM77" s="95"/>
      <c r="CN77" s="95"/>
      <c r="CO77" s="95"/>
      <c r="CP77" s="95"/>
      <c r="CQ77" s="95"/>
      <c r="EX77" s="81" t="str">
        <f t="shared" si="60"/>
        <v/>
      </c>
      <c r="EY77" s="81" t="str">
        <f t="shared" si="48"/>
        <v/>
      </c>
      <c r="FA77" s="81">
        <f t="shared" si="49"/>
        <v>3.0462986954546989</v>
      </c>
    </row>
    <row r="78" spans="2:157" x14ac:dyDescent="0.15">
      <c r="F78" s="6">
        <v>2</v>
      </c>
      <c r="H78" s="81">
        <v>1</v>
      </c>
      <c r="Q78" s="7">
        <v>1.1399999856948853</v>
      </c>
      <c r="R78" s="6">
        <v>4.7399997711181641</v>
      </c>
      <c r="AA78" s="59">
        <v>2.3900001049041748</v>
      </c>
      <c r="AB78" s="60">
        <v>10.920000076293945</v>
      </c>
      <c r="AC78" s="59">
        <v>-0.43999999761581421</v>
      </c>
      <c r="AD78" s="60">
        <v>-11.800000190734863</v>
      </c>
      <c r="AE78" s="19" t="s">
        <v>88</v>
      </c>
      <c r="AF78" s="114"/>
      <c r="AG78" s="117" t="str">
        <f t="shared" si="61"/>
        <v/>
      </c>
      <c r="AH78" s="118" t="str">
        <f t="shared" si="62"/>
        <v/>
      </c>
      <c r="AI78" s="118" t="str">
        <f t="shared" si="63"/>
        <v/>
      </c>
      <c r="AJ78" s="118" t="str">
        <f t="shared" si="64"/>
        <v/>
      </c>
      <c r="AK78" s="113" t="str">
        <f t="shared" si="65"/>
        <v/>
      </c>
      <c r="AL78" s="118" t="str">
        <f t="shared" si="66"/>
        <v/>
      </c>
      <c r="AM78" s="118"/>
      <c r="AN78" s="117">
        <f t="shared" si="36"/>
        <v>7.2859715639019909</v>
      </c>
      <c r="AO78" s="118">
        <f t="shared" si="37"/>
        <v>5.7499449550387478</v>
      </c>
      <c r="AP78" s="99">
        <f t="shared" si="38"/>
        <v>33.967350144529348</v>
      </c>
      <c r="AQ78" s="99">
        <f t="shared" si="39"/>
        <v>23.617027754317462</v>
      </c>
      <c r="AR78" s="99">
        <f t="shared" si="40"/>
        <v>26.283249965488892</v>
      </c>
      <c r="AS78" s="99">
        <f t="shared" si="41"/>
        <v>18.274379404558509</v>
      </c>
      <c r="AT78" s="118">
        <f t="shared" si="42"/>
        <v>1.0199999809265137</v>
      </c>
      <c r="AU78" s="118">
        <f t="shared" si="43"/>
        <v>0.97999954223632813</v>
      </c>
      <c r="AV78" s="118">
        <f t="shared" si="44"/>
        <v>1.4144960459023916</v>
      </c>
      <c r="AW78" s="118">
        <f t="shared" si="45"/>
        <v>8.3500003814697266</v>
      </c>
      <c r="AX78" s="118"/>
      <c r="AY78" s="117" t="str">
        <f t="shared" si="50"/>
        <v/>
      </c>
      <c r="AZ78" s="118" t="str">
        <f t="shared" si="51"/>
        <v/>
      </c>
      <c r="BA78" s="99" t="str">
        <f t="shared" si="52"/>
        <v/>
      </c>
      <c r="BB78" s="99" t="str">
        <f t="shared" si="53"/>
        <v/>
      </c>
      <c r="BC78" s="99" t="str">
        <f t="shared" si="54"/>
        <v/>
      </c>
      <c r="BD78" s="99" t="str">
        <f t="shared" si="55"/>
        <v/>
      </c>
      <c r="BE78" s="84" t="str">
        <f t="shared" si="56"/>
        <v/>
      </c>
      <c r="BF78" s="84" t="str">
        <f t="shared" si="47"/>
        <v/>
      </c>
      <c r="BI78" s="117">
        <f t="shared" si="57"/>
        <v>1.0199999809265137</v>
      </c>
      <c r="BJ78" s="118">
        <f t="shared" si="58"/>
        <v>0.97999954223632813</v>
      </c>
      <c r="BK78" s="118">
        <f t="shared" si="59"/>
        <v>1.4144960459023916</v>
      </c>
      <c r="BL78" s="118">
        <v>1.0199999809265137</v>
      </c>
      <c r="BM78" s="118">
        <v>0.97999954223632813</v>
      </c>
      <c r="BN78" s="118">
        <v>1.4144960459023916</v>
      </c>
      <c r="BO78" s="118"/>
      <c r="BP78" s="119"/>
      <c r="BX78" s="117"/>
      <c r="EX78" s="81">
        <f t="shared" si="60"/>
        <v>7.2859715639019909</v>
      </c>
      <c r="EY78" s="81">
        <f t="shared" si="48"/>
        <v>7.2859715639019909</v>
      </c>
      <c r="FA78" s="81" t="str">
        <f t="shared" si="49"/>
        <v/>
      </c>
    </row>
    <row r="79" spans="2:157" x14ac:dyDescent="0.15">
      <c r="F79" s="6">
        <v>3</v>
      </c>
      <c r="I79" s="81">
        <v>1</v>
      </c>
      <c r="Q79" s="7">
        <v>2.0899999141693115</v>
      </c>
      <c r="R79" s="6">
        <v>-8.3500003814697266</v>
      </c>
      <c r="AA79" s="59">
        <v>1.8500000238418579</v>
      </c>
      <c r="AB79" s="60">
        <v>-11.989999771118164</v>
      </c>
      <c r="AC79" s="59">
        <v>-0.10000000149011612</v>
      </c>
      <c r="AD79" s="60">
        <v>11.899999618530273</v>
      </c>
      <c r="AE79" s="19" t="s">
        <v>78</v>
      </c>
      <c r="AF79" s="114"/>
      <c r="AG79" s="117" t="str">
        <f t="shared" si="61"/>
        <v/>
      </c>
      <c r="AH79" s="118" t="str">
        <f t="shared" si="62"/>
        <v/>
      </c>
      <c r="AI79" s="118" t="str">
        <f t="shared" si="63"/>
        <v/>
      </c>
      <c r="AJ79" s="118" t="str">
        <f t="shared" si="64"/>
        <v/>
      </c>
      <c r="AK79" s="113" t="str">
        <f t="shared" si="65"/>
        <v/>
      </c>
      <c r="AL79" s="118" t="str">
        <f t="shared" si="66"/>
        <v/>
      </c>
      <c r="AM79" s="118"/>
      <c r="AN79" s="117" t="str">
        <f t="shared" si="36"/>
        <v/>
      </c>
      <c r="AO79" s="118" t="str">
        <f t="shared" si="37"/>
        <v/>
      </c>
      <c r="AP79" s="99" t="str">
        <f t="shared" si="38"/>
        <v/>
      </c>
      <c r="AQ79" s="99" t="str">
        <f t="shared" si="39"/>
        <v/>
      </c>
      <c r="AR79" s="99" t="str">
        <f t="shared" si="40"/>
        <v/>
      </c>
      <c r="AS79" s="99" t="str">
        <f t="shared" si="41"/>
        <v/>
      </c>
      <c r="AT79" s="118" t="str">
        <f t="shared" si="42"/>
        <v/>
      </c>
      <c r="AU79" s="118" t="str">
        <f t="shared" si="43"/>
        <v/>
      </c>
      <c r="AV79" s="118" t="str">
        <f t="shared" si="44"/>
        <v/>
      </c>
      <c r="AW79" s="118" t="str">
        <f t="shared" si="45"/>
        <v/>
      </c>
      <c r="AX79" s="118"/>
      <c r="AY79" s="117">
        <f t="shared" si="50"/>
        <v>7.2859715639019909</v>
      </c>
      <c r="AZ79" s="118">
        <f t="shared" si="51"/>
        <v>5.7499449550387478</v>
      </c>
      <c r="BA79" s="99">
        <f t="shared" si="52"/>
        <v>33.967350144529348</v>
      </c>
      <c r="BB79" s="99">
        <f t="shared" si="53"/>
        <v>23.617027754317462</v>
      </c>
      <c r="BC79" s="99">
        <f t="shared" si="54"/>
        <v>26.283249965488892</v>
      </c>
      <c r="BD79" s="99">
        <f t="shared" si="55"/>
        <v>18.274379404558509</v>
      </c>
      <c r="BE79" s="84">
        <f t="shared" si="56"/>
        <v>8.3500003814697266</v>
      </c>
      <c r="BF79" s="84" t="str">
        <f t="shared" si="47"/>
        <v/>
      </c>
      <c r="BI79" s="117">
        <f t="shared" si="57"/>
        <v>2.2900000214576721</v>
      </c>
      <c r="BJ79" s="118">
        <f t="shared" si="58"/>
        <v>0.18999958038330078</v>
      </c>
      <c r="BK79" s="118">
        <f t="shared" si="59"/>
        <v>2.2978685643051842</v>
      </c>
      <c r="BL79" s="118">
        <v>2.2900000214576721</v>
      </c>
      <c r="BM79" s="118">
        <v>0.18999958038330078</v>
      </c>
      <c r="BN79" s="118">
        <v>2.2978685643051842</v>
      </c>
      <c r="BO79" s="118"/>
      <c r="BP79" s="119"/>
      <c r="BX79" s="117"/>
      <c r="EX79" s="81" t="str">
        <f t="shared" si="60"/>
        <v/>
      </c>
      <c r="EY79" s="81">
        <f t="shared" si="48"/>
        <v>12.641761617742706</v>
      </c>
      <c r="FA79" s="81" t="str">
        <f t="shared" si="49"/>
        <v/>
      </c>
    </row>
    <row r="80" spans="2:157" x14ac:dyDescent="0.15">
      <c r="F80" s="6">
        <v>4</v>
      </c>
      <c r="I80" s="81">
        <v>1</v>
      </c>
      <c r="J80" s="81">
        <v>1</v>
      </c>
      <c r="Q80" s="7">
        <v>-2.7200000286102295</v>
      </c>
      <c r="R80" s="6">
        <v>9.8000001907348633</v>
      </c>
      <c r="X80" s="6" t="s">
        <v>60</v>
      </c>
      <c r="Y80" s="7">
        <v>1</v>
      </c>
      <c r="AA80" s="59">
        <v>-2.9300000667572021</v>
      </c>
      <c r="AB80" s="60">
        <v>11.949999809265137</v>
      </c>
      <c r="AC80" s="59">
        <v>1.2699999809265137</v>
      </c>
      <c r="AD80" s="60">
        <v>-12.039999961853027</v>
      </c>
      <c r="AE80" s="19" t="s">
        <v>94</v>
      </c>
      <c r="AF80" s="114">
        <v>1</v>
      </c>
      <c r="AG80" s="117" t="str">
        <f t="shared" si="61"/>
        <v/>
      </c>
      <c r="AH80" s="118" t="str">
        <f t="shared" si="62"/>
        <v/>
      </c>
      <c r="AI80" s="118" t="str">
        <f t="shared" si="63"/>
        <v/>
      </c>
      <c r="AJ80" s="118" t="str">
        <f t="shared" si="64"/>
        <v/>
      </c>
      <c r="AK80" s="113" t="str">
        <f t="shared" si="65"/>
        <v/>
      </c>
      <c r="AL80" s="118" t="str">
        <f t="shared" si="66"/>
        <v/>
      </c>
      <c r="AM80" s="118"/>
      <c r="AN80" s="117" t="str">
        <f t="shared" si="36"/>
        <v/>
      </c>
      <c r="AO80" s="118" t="str">
        <f t="shared" si="37"/>
        <v/>
      </c>
      <c r="AP80" s="99" t="str">
        <f t="shared" si="38"/>
        <v/>
      </c>
      <c r="AQ80" s="99" t="str">
        <f t="shared" si="39"/>
        <v/>
      </c>
      <c r="AR80" s="99" t="str">
        <f t="shared" si="40"/>
        <v/>
      </c>
      <c r="AS80" s="99" t="str">
        <f t="shared" si="41"/>
        <v/>
      </c>
      <c r="AT80" s="118" t="str">
        <f t="shared" si="42"/>
        <v/>
      </c>
      <c r="AU80" s="118" t="str">
        <f t="shared" si="43"/>
        <v/>
      </c>
      <c r="AV80" s="118" t="str">
        <f t="shared" si="44"/>
        <v/>
      </c>
      <c r="AW80" s="118" t="str">
        <f t="shared" si="45"/>
        <v/>
      </c>
      <c r="AX80" s="118"/>
      <c r="AY80" s="117">
        <f t="shared" si="50"/>
        <v>12.641761617742706</v>
      </c>
      <c r="AZ80" s="118">
        <f t="shared" si="51"/>
        <v>6.6251492979216016</v>
      </c>
      <c r="BA80" s="99">
        <f t="shared" si="52"/>
        <v>61.218701530146575</v>
      </c>
      <c r="BB80" s="99">
        <f t="shared" si="53"/>
        <v>55.379419645824576</v>
      </c>
      <c r="BC80" s="99">
        <f t="shared" si="54"/>
        <v>33.755599729368072</v>
      </c>
      <c r="BD80" s="99">
        <f t="shared" si="55"/>
        <v>30.535857116940083</v>
      </c>
      <c r="BE80" s="84">
        <f t="shared" si="56"/>
        <v>9.8000001907348633</v>
      </c>
      <c r="BF80" s="84" t="str">
        <f t="shared" si="47"/>
        <v/>
      </c>
      <c r="BI80" s="117">
        <f t="shared" si="57"/>
        <v>2.830000065267086</v>
      </c>
      <c r="BJ80" s="118">
        <f t="shared" si="58"/>
        <v>5.0000190734863281E-2</v>
      </c>
      <c r="BK80" s="118">
        <f t="shared" si="59"/>
        <v>2.8304417302755471</v>
      </c>
      <c r="BL80" s="118"/>
      <c r="BM80" s="118"/>
      <c r="BN80" s="118"/>
      <c r="BO80" s="118"/>
      <c r="BP80" s="119" t="s">
        <v>184</v>
      </c>
      <c r="BX80" s="117"/>
      <c r="EX80" s="81" t="str">
        <f t="shared" si="60"/>
        <v/>
      </c>
      <c r="EY80" s="81" t="str">
        <f t="shared" si="48"/>
        <v/>
      </c>
      <c r="FA80" s="81" t="str">
        <f t="shared" si="49"/>
        <v/>
      </c>
    </row>
    <row r="81" spans="1:157" x14ac:dyDescent="0.15">
      <c r="U81" s="7">
        <v>0.94999998807907104</v>
      </c>
      <c r="V81" s="6">
        <v>-12.329999923706055</v>
      </c>
      <c r="AG81" s="117" t="str">
        <f t="shared" si="61"/>
        <v/>
      </c>
      <c r="AH81" s="118" t="str">
        <f t="shared" si="62"/>
        <v/>
      </c>
      <c r="AI81" s="118" t="str">
        <f t="shared" si="63"/>
        <v/>
      </c>
      <c r="AJ81" s="118" t="str">
        <f t="shared" si="64"/>
        <v/>
      </c>
      <c r="AK81" s="113" t="str">
        <f t="shared" si="65"/>
        <v/>
      </c>
      <c r="AL81" s="118" t="str">
        <f t="shared" si="66"/>
        <v/>
      </c>
      <c r="AN81" s="117" t="str">
        <f t="shared" si="36"/>
        <v/>
      </c>
      <c r="AO81" s="118" t="str">
        <f t="shared" si="37"/>
        <v/>
      </c>
      <c r="AP81" s="99" t="str">
        <f t="shared" si="38"/>
        <v/>
      </c>
      <c r="AQ81" s="99" t="str">
        <f t="shared" si="39"/>
        <v/>
      </c>
      <c r="AR81" s="99" t="str">
        <f t="shared" si="40"/>
        <v/>
      </c>
      <c r="AS81" s="99" t="str">
        <f t="shared" si="41"/>
        <v/>
      </c>
      <c r="AT81" s="118" t="str">
        <f t="shared" si="42"/>
        <v/>
      </c>
      <c r="AU81" s="118" t="str">
        <f t="shared" si="43"/>
        <v/>
      </c>
      <c r="AV81" s="118" t="str">
        <f t="shared" si="44"/>
        <v/>
      </c>
      <c r="AW81" s="118" t="str">
        <f t="shared" si="45"/>
        <v/>
      </c>
      <c r="AY81" s="117" t="str">
        <f t="shared" si="50"/>
        <v/>
      </c>
      <c r="AZ81" s="118" t="str">
        <f t="shared" si="51"/>
        <v/>
      </c>
      <c r="BA81" s="99" t="str">
        <f t="shared" si="52"/>
        <v/>
      </c>
      <c r="BB81" s="99" t="str">
        <f t="shared" si="53"/>
        <v/>
      </c>
      <c r="BC81" s="99" t="str">
        <f t="shared" si="54"/>
        <v/>
      </c>
      <c r="BD81" s="99" t="str">
        <f t="shared" si="55"/>
        <v/>
      </c>
      <c r="BE81" s="84" t="str">
        <f t="shared" si="56"/>
        <v/>
      </c>
      <c r="BF81" s="84" t="str">
        <f t="shared" si="47"/>
        <v/>
      </c>
      <c r="BI81" s="117" t="str">
        <f t="shared" si="57"/>
        <v/>
      </c>
      <c r="BJ81" s="118" t="str">
        <f t="shared" si="58"/>
        <v/>
      </c>
      <c r="BK81" s="118" t="str">
        <f t="shared" si="59"/>
        <v/>
      </c>
      <c r="BL81" s="118" t="s">
        <v>152</v>
      </c>
      <c r="BM81" s="118" t="s">
        <v>152</v>
      </c>
      <c r="BN81" s="118" t="s">
        <v>152</v>
      </c>
      <c r="BO81" s="118"/>
      <c r="EX81" s="81" t="str">
        <f t="shared" si="60"/>
        <v/>
      </c>
      <c r="EY81" s="81" t="str">
        <f t="shared" si="48"/>
        <v/>
      </c>
      <c r="FA81" s="81" t="str">
        <f t="shared" si="49"/>
        <v/>
      </c>
    </row>
    <row r="82" spans="1:157" s="82" customFormat="1" x14ac:dyDescent="0.15">
      <c r="B82" s="30"/>
      <c r="C82" s="16"/>
      <c r="D82" s="13" t="s">
        <v>25</v>
      </c>
      <c r="E82" s="16">
        <v>15</v>
      </c>
      <c r="F82" s="10">
        <v>1</v>
      </c>
      <c r="G82" s="16">
        <v>1</v>
      </c>
      <c r="K82" s="16">
        <v>1</v>
      </c>
      <c r="M82" s="16">
        <v>1</v>
      </c>
      <c r="O82" s="32" t="s">
        <v>87</v>
      </c>
      <c r="P82" s="16">
        <v>115</v>
      </c>
      <c r="Q82" s="32"/>
      <c r="R82" s="10"/>
      <c r="S82" s="32"/>
      <c r="T82" s="10"/>
      <c r="U82" s="32"/>
      <c r="V82" s="10"/>
      <c r="W82" s="32"/>
      <c r="X82" s="10"/>
      <c r="Y82" s="32"/>
      <c r="Z82" s="10"/>
      <c r="AA82" s="57">
        <v>0.87999999523162842</v>
      </c>
      <c r="AB82" s="58">
        <v>-12.090000152587891</v>
      </c>
      <c r="AC82" s="57">
        <v>-3.559999942779541</v>
      </c>
      <c r="AD82" s="58">
        <v>12.630000114440918</v>
      </c>
      <c r="AE82" s="20"/>
      <c r="AF82" s="114">
        <v>1</v>
      </c>
      <c r="AG82" s="117">
        <f>IF(G82=1,DEGREES(ACOS((((AC82-AA82)*(Q83-AA82))+((AD82-AB82)*(R83-AB82)))/(SQRT((AC82-AA82)^2+(AD82-AB82)^2)*SQRT((Q83-AA82)^2+(R83-AB82)^2)))),"")</f>
        <v>6.0545065619680321</v>
      </c>
      <c r="AH82" s="118">
        <f t="shared" si="62"/>
        <v>2.0999999046325684</v>
      </c>
      <c r="AI82" s="118">
        <f t="shared" si="63"/>
        <v>0.18999958038330078</v>
      </c>
      <c r="AJ82" s="118">
        <f t="shared" si="64"/>
        <v>2.1085775869060703</v>
      </c>
      <c r="AK82" s="113">
        <f t="shared" si="65"/>
        <v>115</v>
      </c>
      <c r="AL82" s="118">
        <f t="shared" si="66"/>
        <v>6.1999998092651367</v>
      </c>
      <c r="AM82" s="118"/>
      <c r="AN82" s="117" t="str">
        <f t="shared" si="36"/>
        <v/>
      </c>
      <c r="AO82" s="118" t="str">
        <f t="shared" si="37"/>
        <v/>
      </c>
      <c r="AP82" s="99" t="str">
        <f t="shared" si="38"/>
        <v/>
      </c>
      <c r="AQ82" s="99" t="str">
        <f t="shared" si="39"/>
        <v/>
      </c>
      <c r="AR82" s="99" t="str">
        <f t="shared" si="40"/>
        <v/>
      </c>
      <c r="AS82" s="99" t="str">
        <f t="shared" si="41"/>
        <v/>
      </c>
      <c r="AT82" s="118" t="str">
        <f t="shared" si="42"/>
        <v/>
      </c>
      <c r="AU82" s="118" t="str">
        <f t="shared" si="43"/>
        <v/>
      </c>
      <c r="AV82" s="118" t="str">
        <f t="shared" si="44"/>
        <v/>
      </c>
      <c r="AW82" s="118" t="str">
        <f t="shared" si="45"/>
        <v/>
      </c>
      <c r="AX82" s="118"/>
      <c r="AY82" s="117" t="str">
        <f t="shared" si="50"/>
        <v/>
      </c>
      <c r="AZ82" s="118" t="str">
        <f t="shared" si="51"/>
        <v/>
      </c>
      <c r="BA82" s="99" t="str">
        <f t="shared" si="52"/>
        <v/>
      </c>
      <c r="BB82" s="99" t="str">
        <f t="shared" si="53"/>
        <v/>
      </c>
      <c r="BC82" s="99" t="str">
        <f t="shared" si="54"/>
        <v/>
      </c>
      <c r="BD82" s="99" t="str">
        <f t="shared" si="55"/>
        <v/>
      </c>
      <c r="BE82" s="84" t="str">
        <f t="shared" si="56"/>
        <v/>
      </c>
      <c r="BF82" s="84" t="str">
        <f t="shared" si="47"/>
        <v/>
      </c>
      <c r="BG82" s="89"/>
      <c r="BH82" s="89"/>
      <c r="BI82" s="117" t="str">
        <f t="shared" si="57"/>
        <v/>
      </c>
      <c r="BJ82" s="118" t="str">
        <f t="shared" si="58"/>
        <v/>
      </c>
      <c r="BK82" s="118" t="str">
        <f t="shared" si="59"/>
        <v/>
      </c>
      <c r="BL82" s="118" t="s">
        <v>152</v>
      </c>
      <c r="BM82" s="118" t="s">
        <v>152</v>
      </c>
      <c r="BN82" s="118" t="s">
        <v>152</v>
      </c>
      <c r="BO82" s="118"/>
      <c r="BP82" s="122"/>
      <c r="BX82" s="120"/>
      <c r="CE82" s="95"/>
      <c r="CF82" s="95"/>
      <c r="CG82" s="95"/>
      <c r="CH82" s="95"/>
      <c r="CI82" s="95"/>
      <c r="CJ82" s="95"/>
      <c r="CK82" s="95"/>
      <c r="CL82" s="95"/>
      <c r="CM82" s="95"/>
      <c r="CN82" s="95"/>
      <c r="CO82" s="95"/>
      <c r="CP82" s="95"/>
      <c r="CQ82" s="95"/>
      <c r="EX82" s="81" t="s">
        <v>139</v>
      </c>
      <c r="EY82" s="81" t="str">
        <f t="shared" si="48"/>
        <v/>
      </c>
      <c r="FA82" s="81">
        <f t="shared" si="49"/>
        <v>6.0545065619680321</v>
      </c>
    </row>
    <row r="83" spans="1:157" x14ac:dyDescent="0.15">
      <c r="B83" s="26"/>
      <c r="C83" s="22"/>
      <c r="D83" s="12"/>
      <c r="F83" s="81">
        <v>2</v>
      </c>
      <c r="H83" s="81">
        <v>1</v>
      </c>
      <c r="J83" s="81">
        <v>1</v>
      </c>
      <c r="Q83" s="7">
        <v>-0.43999999761581421</v>
      </c>
      <c r="R83" s="6">
        <v>6.1999998092651367</v>
      </c>
      <c r="W83" s="7" t="s">
        <v>62</v>
      </c>
      <c r="Y83" s="7">
        <v>1</v>
      </c>
      <c r="AA83" s="59">
        <v>-1.4600000381469727</v>
      </c>
      <c r="AB83" s="60">
        <v>12.819999694824219</v>
      </c>
      <c r="AC83" s="59">
        <v>0.15000000596046448</v>
      </c>
      <c r="AD83" s="60">
        <v>-11.649999618530273</v>
      </c>
      <c r="AE83" s="19" t="s">
        <v>101</v>
      </c>
      <c r="AF83" s="114"/>
      <c r="AG83" s="117" t="str">
        <f t="shared" si="61"/>
        <v/>
      </c>
      <c r="AH83" s="118" t="str">
        <f t="shared" si="62"/>
        <v/>
      </c>
      <c r="AI83" s="118" t="str">
        <f t="shared" si="63"/>
        <v/>
      </c>
      <c r="AJ83" s="118" t="str">
        <f t="shared" si="64"/>
        <v/>
      </c>
      <c r="AK83" s="113" t="str">
        <f t="shared" si="65"/>
        <v/>
      </c>
      <c r="AL83" s="118" t="str">
        <f t="shared" si="66"/>
        <v/>
      </c>
      <c r="AM83" s="118"/>
      <c r="AN83" s="117"/>
      <c r="AO83" s="118"/>
      <c r="AT83" s="118"/>
      <c r="AU83" s="118"/>
      <c r="AV83" s="118"/>
      <c r="AW83" s="118"/>
      <c r="AX83" s="118"/>
      <c r="AY83" s="117" t="str">
        <f t="shared" si="50"/>
        <v/>
      </c>
      <c r="AZ83" s="118" t="str">
        <f t="shared" si="51"/>
        <v/>
      </c>
      <c r="BA83" s="99" t="str">
        <f t="shared" si="52"/>
        <v/>
      </c>
      <c r="BB83" s="99" t="str">
        <f t="shared" si="53"/>
        <v/>
      </c>
      <c r="BC83" s="99" t="str">
        <f t="shared" si="54"/>
        <v/>
      </c>
      <c r="BD83" s="99" t="str">
        <f t="shared" si="55"/>
        <v/>
      </c>
      <c r="BE83" s="84" t="str">
        <f t="shared" si="56"/>
        <v/>
      </c>
      <c r="BF83" s="84" t="str">
        <f t="shared" si="47"/>
        <v/>
      </c>
      <c r="BI83" s="142"/>
      <c r="BJ83" s="148"/>
      <c r="BK83" s="148"/>
      <c r="BL83" s="148"/>
      <c r="BM83" s="148"/>
      <c r="BN83" s="148"/>
      <c r="BO83" s="148"/>
      <c r="BP83" s="149"/>
      <c r="BX83" s="117"/>
      <c r="EX83" s="81" t="str">
        <f t="shared" ref="EX83:EX94" si="67">IF(AND(ISNUMBER(AA82),ISNUMBER(AA83),ISNUMBER(AA84),F83=2,F84=3),DEGREES(ACOS(((AA82-AA83)*(AA84-AA83)+(AB82-AB83)*(AB84-AB83))/(SQRT((AA82-AA83)^2+(AB82-AB83)^2)*SQRT((AA84-AA83)^2+(AB84-AB83)^2)))),"")</f>
        <v/>
      </c>
      <c r="EY83" s="81">
        <f t="shared" si="48"/>
        <v>3.7996816700442397</v>
      </c>
      <c r="FA83" s="81" t="str">
        <f t="shared" si="49"/>
        <v/>
      </c>
    </row>
    <row r="84" spans="1:157" s="82" customFormat="1" x14ac:dyDescent="0.15">
      <c r="A84" s="15">
        <v>0.19015046296296298</v>
      </c>
      <c r="B84" s="30"/>
      <c r="C84" s="24" t="s">
        <v>36</v>
      </c>
      <c r="D84" s="13" t="s">
        <v>11</v>
      </c>
      <c r="E84" s="16">
        <v>16</v>
      </c>
      <c r="F84" s="10">
        <v>1</v>
      </c>
      <c r="G84" s="16">
        <v>1</v>
      </c>
      <c r="K84" s="16"/>
      <c r="L84" s="82">
        <v>1</v>
      </c>
      <c r="M84" s="16">
        <v>1</v>
      </c>
      <c r="O84" s="20" t="s">
        <v>87</v>
      </c>
      <c r="P84" s="16">
        <v>114</v>
      </c>
      <c r="Q84" s="32"/>
      <c r="R84" s="10"/>
      <c r="S84" s="32"/>
      <c r="T84" s="10"/>
      <c r="U84" s="32"/>
      <c r="V84" s="10"/>
      <c r="W84" s="32"/>
      <c r="X84" s="10"/>
      <c r="Y84" s="32"/>
      <c r="Z84" s="10"/>
      <c r="AA84" s="57">
        <v>-0.77999997138977051</v>
      </c>
      <c r="AB84" s="58">
        <v>-12.039999961853027</v>
      </c>
      <c r="AC84" s="57">
        <v>4.1399998664855957</v>
      </c>
      <c r="AD84" s="58">
        <v>13.800000190734863</v>
      </c>
      <c r="AE84" s="16"/>
      <c r="AF84" s="112"/>
      <c r="AG84" s="117">
        <f t="shared" si="61"/>
        <v>4.3986612940744845</v>
      </c>
      <c r="AH84" s="118">
        <f t="shared" si="62"/>
        <v>0.67999982833862305</v>
      </c>
      <c r="AI84" s="118">
        <f t="shared" si="63"/>
        <v>0.88000011444091797</v>
      </c>
      <c r="AJ84" s="118">
        <f t="shared" si="64"/>
        <v>1.1121150875501085</v>
      </c>
      <c r="AK84" s="113">
        <f t="shared" si="65"/>
        <v>114</v>
      </c>
      <c r="AL84" s="118">
        <f t="shared" si="66"/>
        <v>6.1999998092651367</v>
      </c>
      <c r="AM84" s="99"/>
      <c r="AN84" s="117" t="str">
        <f t="shared" si="36"/>
        <v/>
      </c>
      <c r="AO84" s="118" t="str">
        <f t="shared" si="37"/>
        <v/>
      </c>
      <c r="AP84" s="99" t="str">
        <f t="shared" si="38"/>
        <v/>
      </c>
      <c r="AQ84" s="99" t="str">
        <f t="shared" si="39"/>
        <v/>
      </c>
      <c r="AR84" s="99" t="str">
        <f t="shared" si="40"/>
        <v/>
      </c>
      <c r="AS84" s="99" t="str">
        <f t="shared" si="41"/>
        <v/>
      </c>
      <c r="AT84" s="118" t="str">
        <f t="shared" si="42"/>
        <v/>
      </c>
      <c r="AU84" s="118" t="str">
        <f t="shared" si="43"/>
        <v/>
      </c>
      <c r="AV84" s="118" t="str">
        <f t="shared" si="44"/>
        <v/>
      </c>
      <c r="AW84" s="118" t="str">
        <f t="shared" si="45"/>
        <v/>
      </c>
      <c r="AX84" s="99"/>
      <c r="AY84" s="117" t="str">
        <f t="shared" si="50"/>
        <v/>
      </c>
      <c r="AZ84" s="118" t="str">
        <f t="shared" si="51"/>
        <v/>
      </c>
      <c r="BA84" s="99" t="str">
        <f t="shared" si="52"/>
        <v/>
      </c>
      <c r="BB84" s="99" t="str">
        <f t="shared" si="53"/>
        <v/>
      </c>
      <c r="BC84" s="99" t="str">
        <f t="shared" si="54"/>
        <v/>
      </c>
      <c r="BD84" s="99" t="str">
        <f t="shared" si="55"/>
        <v/>
      </c>
      <c r="BE84" s="84" t="str">
        <f t="shared" si="56"/>
        <v/>
      </c>
      <c r="BF84" s="84" t="str">
        <f t="shared" si="47"/>
        <v/>
      </c>
      <c r="BG84" s="89"/>
      <c r="BH84" s="89"/>
      <c r="BI84" s="117" t="str">
        <f t="shared" si="57"/>
        <v/>
      </c>
      <c r="BJ84" s="118" t="str">
        <f t="shared" si="58"/>
        <v/>
      </c>
      <c r="BK84" s="118" t="str">
        <f t="shared" si="59"/>
        <v/>
      </c>
      <c r="BL84" s="118" t="s">
        <v>152</v>
      </c>
      <c r="BM84" s="118" t="s">
        <v>152</v>
      </c>
      <c r="BN84" s="118" t="s">
        <v>152</v>
      </c>
      <c r="BO84" s="118"/>
      <c r="BP84" s="121"/>
      <c r="BX84" s="94"/>
      <c r="CE84" s="95"/>
      <c r="CF84" s="95"/>
      <c r="CG84" s="95"/>
      <c r="CH84" s="95"/>
      <c r="CI84" s="95"/>
      <c r="CJ84" s="95"/>
      <c r="CK84" s="95"/>
      <c r="CL84" s="95"/>
      <c r="CM84" s="95"/>
      <c r="CN84" s="95"/>
      <c r="CO84" s="95"/>
      <c r="CP84" s="95"/>
      <c r="CQ84" s="95"/>
      <c r="EX84" s="81" t="str">
        <f t="shared" si="67"/>
        <v/>
      </c>
      <c r="EY84" s="81">
        <f t="shared" si="48"/>
        <v>11.207737015909183</v>
      </c>
      <c r="FA84" s="81">
        <f t="shared" si="49"/>
        <v>4.3986612940744845</v>
      </c>
    </row>
    <row r="85" spans="1:157" x14ac:dyDescent="0.15">
      <c r="F85" s="6">
        <v>2</v>
      </c>
      <c r="H85" s="81">
        <v>1</v>
      </c>
      <c r="O85" s="1"/>
      <c r="Q85" s="7">
        <v>1.2599999904632568</v>
      </c>
      <c r="R85" s="6">
        <v>6.1999998092651367</v>
      </c>
      <c r="AA85" s="59">
        <v>3.4600000381469727</v>
      </c>
      <c r="AB85" s="60">
        <v>12.920000076293945</v>
      </c>
      <c r="AC85" s="59">
        <v>-0.49000000953674316</v>
      </c>
      <c r="AD85" s="60">
        <v>-11.899999618530273</v>
      </c>
      <c r="AE85" s="19" t="s">
        <v>88</v>
      </c>
      <c r="AF85" s="114"/>
      <c r="AG85" s="117" t="str">
        <f t="shared" si="61"/>
        <v/>
      </c>
      <c r="AH85" s="118" t="str">
        <f t="shared" si="62"/>
        <v/>
      </c>
      <c r="AI85" s="118" t="str">
        <f t="shared" si="63"/>
        <v/>
      </c>
      <c r="AJ85" s="118" t="str">
        <f t="shared" si="64"/>
        <v/>
      </c>
      <c r="AK85" s="113" t="str">
        <f t="shared" si="65"/>
        <v/>
      </c>
      <c r="AL85" s="118" t="str">
        <f t="shared" si="66"/>
        <v/>
      </c>
      <c r="AM85" s="118"/>
      <c r="AN85" s="117">
        <f>IF(H85=1,DEGREES(ACOS(((AA84-AA85)*(AA86-AA85)+(AB84-AB85)*(AB86-AB85))/(SQRT((AA84-AA85)^2+(AB84-AB85)^2)*SQRT((AA86-AA85)^2+(AB86-AB85)^2)))),"")</f>
        <v>4.4735909181040405</v>
      </c>
      <c r="AO85" s="118">
        <f t="shared" si="37"/>
        <v>3.8752382106770034</v>
      </c>
      <c r="AP85" s="99">
        <f t="shared" si="38"/>
        <v>24.557200926828386</v>
      </c>
      <c r="AQ85" s="99">
        <f t="shared" si="39"/>
        <v>21.143009487660549</v>
      </c>
      <c r="AR85" s="99">
        <f t="shared" si="40"/>
        <v>21.122351718091977</v>
      </c>
      <c r="AS85" s="99">
        <f t="shared" si="41"/>
        <v>18.185707895130204</v>
      </c>
      <c r="AT85" s="118">
        <f t="shared" si="42"/>
        <v>0.67999982833862305</v>
      </c>
      <c r="AU85" s="118">
        <f t="shared" si="43"/>
        <v>0.88000011444091797</v>
      </c>
      <c r="AV85" s="118">
        <f t="shared" si="44"/>
        <v>1.1121150875501085</v>
      </c>
      <c r="AW85" s="118">
        <f t="shared" si="45"/>
        <v>10.239999771118164</v>
      </c>
      <c r="AX85" s="118"/>
      <c r="AY85" s="117"/>
      <c r="AZ85" s="118" t="str">
        <f t="shared" si="51"/>
        <v/>
      </c>
      <c r="BA85" s="99" t="str">
        <f t="shared" si="52"/>
        <v/>
      </c>
      <c r="BB85" s="99" t="str">
        <f t="shared" si="53"/>
        <v/>
      </c>
      <c r="BC85" s="99" t="str">
        <f t="shared" si="54"/>
        <v/>
      </c>
      <c r="BD85" s="99" t="str">
        <f t="shared" si="55"/>
        <v/>
      </c>
      <c r="BE85" s="84" t="str">
        <f t="shared" si="56"/>
        <v/>
      </c>
      <c r="BF85" s="84" t="str">
        <f t="shared" si="47"/>
        <v/>
      </c>
      <c r="BI85" s="117">
        <f t="shared" si="57"/>
        <v>0.67999982833862305</v>
      </c>
      <c r="BJ85" s="118">
        <f t="shared" si="58"/>
        <v>0.88000011444091797</v>
      </c>
      <c r="BK85" s="118">
        <f t="shared" si="59"/>
        <v>1.1121150875501085</v>
      </c>
      <c r="BL85" s="118">
        <v>0.67999982833862305</v>
      </c>
      <c r="BM85" s="118">
        <v>0.88000011444091797</v>
      </c>
      <c r="BN85" s="118">
        <v>1.1121150875501085</v>
      </c>
      <c r="BO85" s="118"/>
      <c r="BP85" s="119"/>
      <c r="BX85" s="117"/>
      <c r="EX85" s="81">
        <f t="shared" si="67"/>
        <v>4.4735909181040405</v>
      </c>
      <c r="EY85" s="81">
        <f t="shared" si="48"/>
        <v>4.4735909181040405</v>
      </c>
      <c r="FA85" s="81" t="str">
        <f t="shared" si="49"/>
        <v/>
      </c>
    </row>
    <row r="86" spans="1:157" x14ac:dyDescent="0.15">
      <c r="F86" s="6">
        <v>3</v>
      </c>
      <c r="I86" s="81">
        <v>1</v>
      </c>
      <c r="Q86" s="7">
        <v>0.75999999046325684</v>
      </c>
      <c r="R86" s="6">
        <v>-10.239999771118164</v>
      </c>
      <c r="AA86" s="59">
        <v>1.2200000286102295</v>
      </c>
      <c r="AB86" s="60">
        <v>-11.850000381469727</v>
      </c>
      <c r="AC86" s="59">
        <v>0.15000000596046448</v>
      </c>
      <c r="AD86" s="60">
        <v>13.260000228881836</v>
      </c>
      <c r="AE86" s="19" t="s">
        <v>92</v>
      </c>
      <c r="AF86" s="114"/>
      <c r="AG86" s="117" t="str">
        <f t="shared" si="61"/>
        <v/>
      </c>
      <c r="AH86" s="118" t="str">
        <f t="shared" si="62"/>
        <v/>
      </c>
      <c r="AI86" s="118" t="str">
        <f t="shared" si="63"/>
        <v/>
      </c>
      <c r="AJ86" s="118" t="str">
        <f t="shared" si="64"/>
        <v/>
      </c>
      <c r="AK86" s="113" t="str">
        <f t="shared" si="65"/>
        <v/>
      </c>
      <c r="AL86" s="118" t="str">
        <f t="shared" si="66"/>
        <v/>
      </c>
      <c r="AM86" s="118"/>
      <c r="AN86" s="117" t="str">
        <f t="shared" si="36"/>
        <v/>
      </c>
      <c r="AO86" s="118" t="str">
        <f t="shared" si="37"/>
        <v/>
      </c>
      <c r="AP86" s="99" t="str">
        <f t="shared" si="38"/>
        <v/>
      </c>
      <c r="AQ86" s="99" t="str">
        <f t="shared" si="39"/>
        <v/>
      </c>
      <c r="AR86" s="99" t="str">
        <f t="shared" si="40"/>
        <v/>
      </c>
      <c r="AS86" s="99" t="str">
        <f t="shared" si="41"/>
        <v/>
      </c>
      <c r="AT86" s="118" t="str">
        <f t="shared" si="42"/>
        <v/>
      </c>
      <c r="AU86" s="118" t="str">
        <f t="shared" si="43"/>
        <v/>
      </c>
      <c r="AV86" s="118" t="str">
        <f t="shared" si="44"/>
        <v/>
      </c>
      <c r="AW86" s="118" t="str">
        <f t="shared" si="45"/>
        <v/>
      </c>
      <c r="AX86" s="118"/>
      <c r="AY86" s="117">
        <f t="shared" si="50"/>
        <v>4.4735909181040405</v>
      </c>
      <c r="AZ86" s="118">
        <f t="shared" si="51"/>
        <v>3.8752382106770034</v>
      </c>
      <c r="BA86" s="99">
        <f t="shared" si="52"/>
        <v>24.557200926828386</v>
      </c>
      <c r="BB86" s="99">
        <f t="shared" si="53"/>
        <v>21.143009487660549</v>
      </c>
      <c r="BC86" s="99">
        <f t="shared" si="54"/>
        <v>21.122351718091977</v>
      </c>
      <c r="BD86" s="99">
        <f t="shared" si="55"/>
        <v>18.185707895130204</v>
      </c>
      <c r="BE86" s="84">
        <f t="shared" si="56"/>
        <v>10.239999771118164</v>
      </c>
      <c r="BF86" s="84" t="str">
        <f t="shared" si="47"/>
        <v/>
      </c>
      <c r="BI86" s="117">
        <f t="shared" si="57"/>
        <v>1.7100000381469727</v>
      </c>
      <c r="BJ86" s="118">
        <f t="shared" si="58"/>
        <v>4.9999237060546875E-2</v>
      </c>
      <c r="BK86" s="118">
        <f t="shared" si="59"/>
        <v>1.7107308538076014</v>
      </c>
      <c r="BL86" s="118">
        <v>1.7100000381469727</v>
      </c>
      <c r="BM86" s="118">
        <v>4.9999237060546875E-2</v>
      </c>
      <c r="BN86" s="118">
        <v>1.7107308538076014</v>
      </c>
      <c r="BO86" s="118"/>
      <c r="BP86" s="119"/>
      <c r="BX86" s="117"/>
      <c r="EX86" s="81" t="str">
        <f t="shared" si="67"/>
        <v/>
      </c>
      <c r="EY86" s="81">
        <f t="shared" si="48"/>
        <v>13.023082174387143</v>
      </c>
      <c r="FA86" s="81" t="str">
        <f t="shared" si="49"/>
        <v/>
      </c>
    </row>
    <row r="87" spans="1:157" x14ac:dyDescent="0.15">
      <c r="F87" s="6">
        <v>4</v>
      </c>
      <c r="I87" s="81">
        <v>1</v>
      </c>
      <c r="Q87" s="7">
        <v>-0.81999999284744263</v>
      </c>
      <c r="R87" s="6">
        <v>6.130000114440918</v>
      </c>
      <c r="AA87" s="59">
        <v>-2.0499999523162842</v>
      </c>
      <c r="AB87" s="60">
        <v>11.850000381469727</v>
      </c>
      <c r="AC87" s="59">
        <v>0.93000000715255737</v>
      </c>
      <c r="AD87" s="60">
        <v>-12.869999885559082</v>
      </c>
      <c r="AE87" s="19" t="s">
        <v>92</v>
      </c>
      <c r="AF87" s="114"/>
      <c r="AG87" s="117" t="str">
        <f t="shared" si="61"/>
        <v/>
      </c>
      <c r="AH87" s="118" t="str">
        <f t="shared" si="62"/>
        <v/>
      </c>
      <c r="AI87" s="118" t="str">
        <f t="shared" si="63"/>
        <v/>
      </c>
      <c r="AJ87" s="118" t="str">
        <f t="shared" si="64"/>
        <v/>
      </c>
      <c r="AK87" s="113" t="str">
        <f t="shared" si="65"/>
        <v/>
      </c>
      <c r="AL87" s="118" t="str">
        <f t="shared" si="66"/>
        <v/>
      </c>
      <c r="AM87" s="118"/>
      <c r="AN87" s="117" t="str">
        <f t="shared" si="36"/>
        <v/>
      </c>
      <c r="AO87" s="118" t="str">
        <f t="shared" si="37"/>
        <v/>
      </c>
      <c r="AP87" s="99" t="str">
        <f t="shared" si="38"/>
        <v/>
      </c>
      <c r="AQ87" s="99" t="str">
        <f t="shared" si="39"/>
        <v/>
      </c>
      <c r="AR87" s="99" t="str">
        <f t="shared" si="40"/>
        <v/>
      </c>
      <c r="AS87" s="99" t="str">
        <f t="shared" si="41"/>
        <v/>
      </c>
      <c r="AT87" s="118" t="str">
        <f t="shared" si="42"/>
        <v/>
      </c>
      <c r="AU87" s="118" t="str">
        <f t="shared" si="43"/>
        <v/>
      </c>
      <c r="AV87" s="118" t="str">
        <f t="shared" si="44"/>
        <v/>
      </c>
      <c r="AW87" s="118" t="str">
        <f t="shared" si="45"/>
        <v/>
      </c>
      <c r="AX87" s="118"/>
      <c r="AY87" s="117">
        <f t="shared" si="50"/>
        <v>13.023082174387143</v>
      </c>
      <c r="AZ87" s="118">
        <f t="shared" si="51"/>
        <v>5.4157267075750246</v>
      </c>
      <c r="BA87" s="99">
        <f t="shared" si="52"/>
        <v>67.042951479721069</v>
      </c>
      <c r="BB87" s="99">
        <f t="shared" si="53"/>
        <v>35.324863701295598</v>
      </c>
      <c r="BC87" s="99">
        <f t="shared" si="54"/>
        <v>28.375350081884847</v>
      </c>
      <c r="BD87" s="99">
        <f t="shared" si="55"/>
        <v>14.950943417554019</v>
      </c>
      <c r="BE87" s="84">
        <f t="shared" si="56"/>
        <v>6.130000114440918</v>
      </c>
      <c r="BF87" s="84" t="str">
        <f t="shared" si="47"/>
        <v/>
      </c>
      <c r="BI87" s="117">
        <f t="shared" si="57"/>
        <v>2.1999999582767487</v>
      </c>
      <c r="BJ87" s="118">
        <f t="shared" si="58"/>
        <v>1.4099998474121094</v>
      </c>
      <c r="BK87" s="118">
        <f t="shared" si="59"/>
        <v>2.6130632189290535</v>
      </c>
      <c r="BL87" s="118">
        <v>2.1999999582767487</v>
      </c>
      <c r="BM87" s="118">
        <v>1.4099998474121094</v>
      </c>
      <c r="BN87" s="118">
        <v>2.6130632189290535</v>
      </c>
      <c r="BO87" s="118"/>
      <c r="BP87" s="119"/>
      <c r="BX87" s="117"/>
      <c r="EX87" s="81" t="str">
        <f t="shared" si="67"/>
        <v/>
      </c>
      <c r="EY87" s="81">
        <f t="shared" si="48"/>
        <v>8.5346947476808904E-2</v>
      </c>
      <c r="FA87" s="81" t="str">
        <f t="shared" si="49"/>
        <v/>
      </c>
    </row>
    <row r="88" spans="1:157" x14ac:dyDescent="0.15">
      <c r="F88" s="6">
        <v>5</v>
      </c>
      <c r="I88" s="81">
        <v>1</v>
      </c>
      <c r="Q88" s="7">
        <v>1.7100000381469727</v>
      </c>
      <c r="R88" s="6">
        <v>-11.569999694824219</v>
      </c>
      <c r="AA88" s="59">
        <v>1.2699999809265137</v>
      </c>
      <c r="AB88" s="60">
        <v>-12.479999542236328</v>
      </c>
      <c r="AC88" s="59">
        <v>-1.4600000381469727</v>
      </c>
      <c r="AD88" s="60">
        <v>11.020000457763672</v>
      </c>
      <c r="AE88" s="19" t="s">
        <v>78</v>
      </c>
      <c r="AF88" s="114"/>
      <c r="AG88" s="117" t="str">
        <f t="shared" si="61"/>
        <v/>
      </c>
      <c r="AH88" s="118" t="str">
        <f t="shared" si="62"/>
        <v/>
      </c>
      <c r="AI88" s="118" t="str">
        <f t="shared" si="63"/>
        <v/>
      </c>
      <c r="AJ88" s="118" t="str">
        <f t="shared" si="64"/>
        <v/>
      </c>
      <c r="AK88" s="113" t="str">
        <f t="shared" si="65"/>
        <v/>
      </c>
      <c r="AL88" s="118" t="str">
        <f t="shared" si="66"/>
        <v/>
      </c>
      <c r="AM88" s="118"/>
      <c r="AN88" s="117" t="str">
        <f t="shared" si="36"/>
        <v/>
      </c>
      <c r="AO88" s="118" t="str">
        <f t="shared" si="37"/>
        <v/>
      </c>
      <c r="AP88" s="99" t="str">
        <f t="shared" si="38"/>
        <v/>
      </c>
      <c r="AQ88" s="99" t="str">
        <f t="shared" si="39"/>
        <v/>
      </c>
      <c r="AR88" s="99" t="str">
        <f t="shared" si="40"/>
        <v/>
      </c>
      <c r="AS88" s="99" t="str">
        <f t="shared" si="41"/>
        <v/>
      </c>
      <c r="AT88" s="118" t="str">
        <f t="shared" si="42"/>
        <v/>
      </c>
      <c r="AU88" s="118" t="str">
        <f t="shared" si="43"/>
        <v/>
      </c>
      <c r="AV88" s="118" t="str">
        <f t="shared" si="44"/>
        <v/>
      </c>
      <c r="AW88" s="118" t="str">
        <f t="shared" si="45"/>
        <v/>
      </c>
      <c r="AX88" s="118"/>
      <c r="AY88" s="117">
        <f t="shared" si="50"/>
        <v>8.5346947476808904E-2</v>
      </c>
      <c r="AZ88" s="118">
        <f t="shared" si="51"/>
        <v>0.8965745620463621</v>
      </c>
      <c r="BA88" s="99">
        <f t="shared" si="52"/>
        <v>0.4375491678238177</v>
      </c>
      <c r="BB88" s="99">
        <f t="shared" si="53"/>
        <v>0.42727150115976542</v>
      </c>
      <c r="BC88" s="99">
        <f t="shared" si="54"/>
        <v>4.7835002248883143</v>
      </c>
      <c r="BD88" s="99">
        <f t="shared" si="55"/>
        <v>4.6711397762481353</v>
      </c>
      <c r="BE88" s="84">
        <f t="shared" si="56"/>
        <v>11.569999694824219</v>
      </c>
      <c r="BF88" s="84">
        <f t="shared" si="47"/>
        <v>1.3299999237060547</v>
      </c>
      <c r="BI88" s="117">
        <f t="shared" si="57"/>
        <v>0.3399999737739563</v>
      </c>
      <c r="BJ88" s="118">
        <f t="shared" si="58"/>
        <v>0.39000034332275391</v>
      </c>
      <c r="BK88" s="118">
        <f t="shared" si="59"/>
        <v>0.51739757436439238</v>
      </c>
      <c r="BL88" s="118">
        <v>0.3399999737739563</v>
      </c>
      <c r="BM88" s="118">
        <v>0.39000034332275391</v>
      </c>
      <c r="BN88" s="118">
        <v>0.51739757436439238</v>
      </c>
      <c r="BO88" s="118"/>
      <c r="BP88" s="119"/>
      <c r="BX88" s="117"/>
      <c r="EX88" s="81" t="str">
        <f t="shared" si="67"/>
        <v/>
      </c>
      <c r="EY88" s="81">
        <f t="shared" si="48"/>
        <v>0.93134603596308885</v>
      </c>
      <c r="FA88" s="81" t="str">
        <f t="shared" si="49"/>
        <v/>
      </c>
    </row>
    <row r="89" spans="1:157" x14ac:dyDescent="0.15">
      <c r="F89" s="6">
        <v>6</v>
      </c>
      <c r="I89" s="6">
        <v>1</v>
      </c>
      <c r="J89" s="81">
        <v>1</v>
      </c>
      <c r="Q89" s="7">
        <v>-1.7699999809265137</v>
      </c>
      <c r="R89" s="6">
        <v>9.4200000762939453</v>
      </c>
      <c r="W89" s="7" t="s">
        <v>60</v>
      </c>
      <c r="Z89" s="6">
        <v>1</v>
      </c>
      <c r="AA89" s="59">
        <v>-1.6599999666213989</v>
      </c>
      <c r="AB89" s="60">
        <v>11.949999809265137</v>
      </c>
      <c r="AC89" s="59">
        <v>0.23999999463558197</v>
      </c>
      <c r="AD89" s="60">
        <v>-12.819999694824219</v>
      </c>
      <c r="AE89" s="19" t="s">
        <v>78</v>
      </c>
      <c r="AF89" s="114">
        <v>1</v>
      </c>
      <c r="AG89" s="117" t="str">
        <f t="shared" si="61"/>
        <v/>
      </c>
      <c r="AH89" s="118" t="str">
        <f t="shared" si="62"/>
        <v/>
      </c>
      <c r="AI89" s="118" t="str">
        <f t="shared" si="63"/>
        <v/>
      </c>
      <c r="AJ89" s="118" t="str">
        <f t="shared" si="64"/>
        <v/>
      </c>
      <c r="AK89" s="113" t="str">
        <f t="shared" si="65"/>
        <v/>
      </c>
      <c r="AL89" s="118" t="str">
        <f t="shared" si="66"/>
        <v/>
      </c>
      <c r="AM89" s="118"/>
      <c r="AN89" s="117" t="str">
        <f t="shared" si="36"/>
        <v/>
      </c>
      <c r="AO89" s="118" t="str">
        <f t="shared" si="37"/>
        <v/>
      </c>
      <c r="AP89" s="99" t="str">
        <f t="shared" si="38"/>
        <v/>
      </c>
      <c r="AQ89" s="99" t="str">
        <f t="shared" si="39"/>
        <v/>
      </c>
      <c r="AR89" s="99" t="str">
        <f t="shared" si="40"/>
        <v/>
      </c>
      <c r="AS89" s="99" t="str">
        <f t="shared" si="41"/>
        <v/>
      </c>
      <c r="AT89" s="118" t="str">
        <f t="shared" si="42"/>
        <v/>
      </c>
      <c r="AU89" s="118" t="str">
        <f t="shared" si="43"/>
        <v/>
      </c>
      <c r="AV89" s="118" t="str">
        <f t="shared" si="44"/>
        <v/>
      </c>
      <c r="AW89" s="118" t="str">
        <f t="shared" si="45"/>
        <v/>
      </c>
      <c r="AX89" s="118"/>
      <c r="AY89" s="117">
        <f t="shared" si="50"/>
        <v>0.93134603596308885</v>
      </c>
      <c r="AZ89" s="118">
        <f t="shared" si="51"/>
        <v>0.21271348224907391</v>
      </c>
      <c r="BA89" s="99">
        <f t="shared" si="52"/>
        <v>4.9103488579035002</v>
      </c>
      <c r="BB89" s="99">
        <f t="shared" si="53"/>
        <v>3.9784723790602299</v>
      </c>
      <c r="BC89" s="99">
        <f t="shared" si="54"/>
        <v>1.0805500359058442</v>
      </c>
      <c r="BD89" s="99">
        <f t="shared" si="55"/>
        <v>0.87548534665200872</v>
      </c>
      <c r="BE89" s="84">
        <f t="shared" si="56"/>
        <v>9.4200000762939453</v>
      </c>
      <c r="BF89" s="84">
        <f t="shared" si="47"/>
        <v>3.2899999618530273</v>
      </c>
      <c r="BI89" s="117">
        <f t="shared" si="57"/>
        <v>0.19999992847442627</v>
      </c>
      <c r="BJ89" s="118">
        <f t="shared" si="58"/>
        <v>0.92999935150146484</v>
      </c>
      <c r="BK89" s="118">
        <f t="shared" si="59"/>
        <v>0.95126167019538888</v>
      </c>
      <c r="BL89" s="118"/>
      <c r="BM89" s="118"/>
      <c r="BN89" s="118"/>
      <c r="BO89" s="118"/>
      <c r="BP89" s="119" t="s">
        <v>184</v>
      </c>
      <c r="BX89" s="117"/>
      <c r="EX89" s="81" t="str">
        <f t="shared" si="67"/>
        <v/>
      </c>
      <c r="EY89" s="81" t="str">
        <f t="shared" si="48"/>
        <v/>
      </c>
      <c r="FA89" s="81" t="str">
        <f t="shared" si="49"/>
        <v/>
      </c>
    </row>
    <row r="90" spans="1:157" x14ac:dyDescent="0.15">
      <c r="U90" s="7">
        <v>3.6700000762939453</v>
      </c>
      <c r="V90" s="6">
        <v>-12.579999923706055</v>
      </c>
      <c r="AG90" s="117" t="str">
        <f t="shared" si="61"/>
        <v/>
      </c>
      <c r="AH90" s="118" t="str">
        <f t="shared" si="62"/>
        <v/>
      </c>
      <c r="AI90" s="118" t="str">
        <f t="shared" si="63"/>
        <v/>
      </c>
      <c r="AJ90" s="118" t="str">
        <f t="shared" si="64"/>
        <v/>
      </c>
      <c r="AK90" s="113" t="str">
        <f t="shared" si="65"/>
        <v/>
      </c>
      <c r="AL90" s="118" t="str">
        <f t="shared" si="66"/>
        <v/>
      </c>
      <c r="AN90" s="117" t="str">
        <f t="shared" si="36"/>
        <v/>
      </c>
      <c r="AO90" s="118" t="str">
        <f t="shared" si="37"/>
        <v/>
      </c>
      <c r="AP90" s="99" t="str">
        <f t="shared" si="38"/>
        <v/>
      </c>
      <c r="AQ90" s="99" t="str">
        <f t="shared" si="39"/>
        <v/>
      </c>
      <c r="AR90" s="99" t="str">
        <f t="shared" si="40"/>
        <v/>
      </c>
      <c r="AS90" s="99" t="str">
        <f t="shared" si="41"/>
        <v/>
      </c>
      <c r="AT90" s="118" t="str">
        <f t="shared" si="42"/>
        <v/>
      </c>
      <c r="AU90" s="118" t="str">
        <f t="shared" si="43"/>
        <v/>
      </c>
      <c r="AV90" s="118" t="str">
        <f t="shared" si="44"/>
        <v/>
      </c>
      <c r="AW90" s="118" t="str">
        <f t="shared" si="45"/>
        <v/>
      </c>
      <c r="AY90" s="117" t="str">
        <f t="shared" si="50"/>
        <v/>
      </c>
      <c r="AZ90" s="118" t="str">
        <f t="shared" si="51"/>
        <v/>
      </c>
      <c r="BA90" s="99" t="str">
        <f t="shared" si="52"/>
        <v/>
      </c>
      <c r="BB90" s="99" t="str">
        <f t="shared" si="53"/>
        <v/>
      </c>
      <c r="BC90" s="99" t="str">
        <f t="shared" si="54"/>
        <v/>
      </c>
      <c r="BD90" s="99" t="str">
        <f t="shared" si="55"/>
        <v/>
      </c>
      <c r="BE90" s="84" t="str">
        <f t="shared" si="56"/>
        <v/>
      </c>
      <c r="BF90" s="84" t="str">
        <f t="shared" si="47"/>
        <v/>
      </c>
      <c r="BI90" s="117" t="str">
        <f t="shared" si="57"/>
        <v/>
      </c>
      <c r="BJ90" s="118" t="str">
        <f t="shared" si="58"/>
        <v/>
      </c>
      <c r="BK90" s="118" t="str">
        <f t="shared" si="59"/>
        <v/>
      </c>
      <c r="BL90" s="118" t="s">
        <v>152</v>
      </c>
      <c r="BM90" s="118" t="s">
        <v>152</v>
      </c>
      <c r="BN90" s="118" t="s">
        <v>152</v>
      </c>
      <c r="BO90" s="118"/>
      <c r="EX90" s="81" t="str">
        <f t="shared" si="67"/>
        <v/>
      </c>
      <c r="EY90" s="81" t="str">
        <f t="shared" si="48"/>
        <v/>
      </c>
      <c r="FA90" s="81" t="str">
        <f t="shared" si="49"/>
        <v/>
      </c>
    </row>
    <row r="91" spans="1:157" s="82" customFormat="1" x14ac:dyDescent="0.15">
      <c r="B91" s="30"/>
      <c r="C91" s="16"/>
      <c r="D91" s="13" t="s">
        <v>17</v>
      </c>
      <c r="E91" s="16">
        <v>17</v>
      </c>
      <c r="F91" s="10">
        <v>1</v>
      </c>
      <c r="G91" s="16">
        <v>1</v>
      </c>
      <c r="K91" s="16"/>
      <c r="L91" s="82">
        <v>1</v>
      </c>
      <c r="M91" s="16">
        <v>1</v>
      </c>
      <c r="O91" s="20" t="s">
        <v>85</v>
      </c>
      <c r="P91" s="16">
        <v>86</v>
      </c>
      <c r="Q91" s="32"/>
      <c r="R91" s="10"/>
      <c r="S91" s="32"/>
      <c r="T91" s="10"/>
      <c r="U91" s="32"/>
      <c r="V91" s="10"/>
      <c r="W91" s="32"/>
      <c r="X91" s="10"/>
      <c r="Y91" s="32"/>
      <c r="Z91" s="10"/>
      <c r="AA91" s="57">
        <v>0.73000001907348633</v>
      </c>
      <c r="AB91" s="58">
        <v>-12.039999961853027</v>
      </c>
      <c r="AC91" s="57">
        <v>-3.75</v>
      </c>
      <c r="AD91" s="58">
        <v>13.119999885559082</v>
      </c>
      <c r="AE91" s="16"/>
      <c r="AF91" s="139">
        <v>1</v>
      </c>
      <c r="AG91" s="117">
        <f t="shared" si="61"/>
        <v>3.84105806590832</v>
      </c>
      <c r="AH91" s="118">
        <f t="shared" si="62"/>
        <v>2.5399999618530273</v>
      </c>
      <c r="AI91" s="118">
        <f t="shared" si="63"/>
        <v>0.19999980926513672</v>
      </c>
      <c r="AJ91" s="118">
        <f t="shared" si="64"/>
        <v>2.5478617956866247</v>
      </c>
      <c r="AK91" s="113">
        <f t="shared" si="65"/>
        <v>86</v>
      </c>
      <c r="AL91" s="118">
        <f t="shared" si="66"/>
        <v>5.690000057220459</v>
      </c>
      <c r="AM91" s="99"/>
      <c r="AN91" s="117" t="str">
        <f t="shared" si="36"/>
        <v/>
      </c>
      <c r="AO91" s="118" t="str">
        <f t="shared" si="37"/>
        <v/>
      </c>
      <c r="AP91" s="99" t="str">
        <f t="shared" si="38"/>
        <v/>
      </c>
      <c r="AQ91" s="99" t="str">
        <f t="shared" si="39"/>
        <v/>
      </c>
      <c r="AR91" s="99" t="str">
        <f t="shared" si="40"/>
        <v/>
      </c>
      <c r="AS91" s="99" t="str">
        <f t="shared" si="41"/>
        <v/>
      </c>
      <c r="AT91" s="118" t="str">
        <f t="shared" si="42"/>
        <v/>
      </c>
      <c r="AU91" s="118" t="str">
        <f t="shared" si="43"/>
        <v/>
      </c>
      <c r="AV91" s="118" t="str">
        <f t="shared" si="44"/>
        <v/>
      </c>
      <c r="AW91" s="118" t="str">
        <f t="shared" si="45"/>
        <v/>
      </c>
      <c r="AX91" s="99"/>
      <c r="AY91" s="117" t="str">
        <f t="shared" si="50"/>
        <v/>
      </c>
      <c r="AZ91" s="118" t="str">
        <f t="shared" si="51"/>
        <v/>
      </c>
      <c r="BA91" s="99" t="str">
        <f t="shared" si="52"/>
        <v/>
      </c>
      <c r="BB91" s="99" t="str">
        <f t="shared" si="53"/>
        <v/>
      </c>
      <c r="BC91" s="99" t="str">
        <f t="shared" si="54"/>
        <v/>
      </c>
      <c r="BD91" s="99" t="str">
        <f t="shared" si="55"/>
        <v/>
      </c>
      <c r="BE91" s="84" t="str">
        <f t="shared" si="56"/>
        <v/>
      </c>
      <c r="BF91" s="84" t="str">
        <f t="shared" si="47"/>
        <v/>
      </c>
      <c r="BG91" s="89"/>
      <c r="BH91" s="89"/>
      <c r="BI91" s="117" t="str">
        <f t="shared" si="57"/>
        <v/>
      </c>
      <c r="BJ91" s="118" t="str">
        <f t="shared" si="58"/>
        <v/>
      </c>
      <c r="BK91" s="118" t="str">
        <f t="shared" si="59"/>
        <v/>
      </c>
      <c r="BL91" s="118">
        <v>1.6500000357627869</v>
      </c>
      <c r="BM91" s="118">
        <v>1.7600002288818359</v>
      </c>
      <c r="BN91" s="118">
        <v>2.4124885333782031</v>
      </c>
      <c r="BO91" s="118"/>
      <c r="BP91" s="121"/>
      <c r="BX91" s="94"/>
      <c r="CE91" s="95"/>
      <c r="CF91" s="95"/>
      <c r="CG91" s="95"/>
      <c r="CH91" s="95"/>
      <c r="CI91" s="95"/>
      <c r="CJ91" s="95"/>
      <c r="CK91" s="95"/>
      <c r="CL91" s="95"/>
      <c r="CM91" s="95"/>
      <c r="CN91" s="95"/>
      <c r="CO91" s="95"/>
      <c r="CP91" s="95"/>
      <c r="CQ91" s="95"/>
      <c r="EX91" s="81" t="str">
        <f t="shared" si="67"/>
        <v/>
      </c>
      <c r="EY91" s="81" t="str">
        <f t="shared" si="48"/>
        <v/>
      </c>
      <c r="FA91" s="81">
        <f t="shared" si="49"/>
        <v>3.84105806590832</v>
      </c>
    </row>
    <row r="92" spans="1:157" x14ac:dyDescent="0.15">
      <c r="F92" s="6">
        <v>2</v>
      </c>
      <c r="H92" s="81">
        <v>1</v>
      </c>
      <c r="Q92" s="7">
        <v>-3.6700000762939453</v>
      </c>
      <c r="R92" s="6">
        <v>5.690000057220459</v>
      </c>
      <c r="AA92" s="59">
        <v>-6.2899999618530273</v>
      </c>
      <c r="AB92" s="60">
        <v>12.920000076293945</v>
      </c>
      <c r="AC92" s="59">
        <v>0.54000002145767212</v>
      </c>
      <c r="AD92" s="60">
        <v>-11.460000038146973</v>
      </c>
      <c r="AE92" s="19" t="s">
        <v>78</v>
      </c>
      <c r="AF92" s="114"/>
      <c r="AG92" s="117" t="str">
        <f t="shared" si="61"/>
        <v/>
      </c>
      <c r="AH92" s="118" t="str">
        <f t="shared" si="62"/>
        <v/>
      </c>
      <c r="AI92" s="118" t="str">
        <f t="shared" si="63"/>
        <v/>
      </c>
      <c r="AJ92" s="118" t="str">
        <f t="shared" si="64"/>
        <v/>
      </c>
      <c r="AK92" s="113" t="str">
        <f t="shared" si="65"/>
        <v/>
      </c>
      <c r="AL92" s="118" t="str">
        <f t="shared" si="66"/>
        <v/>
      </c>
      <c r="AM92" s="118"/>
      <c r="AN92" s="117">
        <f>IF(H92=1,DEGREES(ACOS(((AA91-AA92)*(AA93-AA92)+(AB91-AB92)*(AB93-AB92))/(SQRT((AA91-AA92)^2+(AB91-AB92)^2)*SQRT((AA93-AA92)^2+(AB93-AB92)^2)))),"")</f>
        <v>4.8418556750018409</v>
      </c>
      <c r="AO92" s="118">
        <f t="shared" si="37"/>
        <v>4.9004020543866327</v>
      </c>
      <c r="AP92" s="99">
        <f t="shared" si="38"/>
        <v>26.434201017189025</v>
      </c>
      <c r="AQ92" s="99">
        <f t="shared" si="39"/>
        <v>16.233595612281587</v>
      </c>
      <c r="AR92" s="99">
        <f t="shared" si="40"/>
        <v>26.123901297307015</v>
      </c>
      <c r="AS92" s="99">
        <f t="shared" si="41"/>
        <v>16.043036413314564</v>
      </c>
      <c r="AT92" s="118">
        <f t="shared" si="42"/>
        <v>2.5399999618530273</v>
      </c>
      <c r="AU92" s="118">
        <f t="shared" si="43"/>
        <v>0.19999980926513672</v>
      </c>
      <c r="AV92" s="118">
        <f t="shared" si="44"/>
        <v>2.5478617956866247</v>
      </c>
      <c r="AW92" s="118">
        <f t="shared" si="45"/>
        <v>6.6399998664855957</v>
      </c>
      <c r="AX92" s="118"/>
      <c r="AY92" s="117" t="str">
        <f t="shared" si="50"/>
        <v/>
      </c>
      <c r="AZ92" s="118" t="str">
        <f t="shared" si="51"/>
        <v/>
      </c>
      <c r="BA92" s="99" t="str">
        <f t="shared" si="52"/>
        <v/>
      </c>
      <c r="BB92" s="99" t="str">
        <f t="shared" si="53"/>
        <v/>
      </c>
      <c r="BC92" s="99" t="str">
        <f t="shared" si="54"/>
        <v/>
      </c>
      <c r="BD92" s="99" t="str">
        <f t="shared" si="55"/>
        <v/>
      </c>
      <c r="BE92" s="84" t="str">
        <f t="shared" si="56"/>
        <v/>
      </c>
      <c r="BF92" s="84" t="str">
        <f t="shared" si="47"/>
        <v/>
      </c>
      <c r="BI92" s="117">
        <f t="shared" si="57"/>
        <v>2.5399999618530273</v>
      </c>
      <c r="BJ92" s="118">
        <f t="shared" si="58"/>
        <v>0.19999980926513672</v>
      </c>
      <c r="BK92" s="118">
        <f t="shared" si="59"/>
        <v>2.5478617956866247</v>
      </c>
      <c r="BL92" s="118">
        <v>2.5399999618530273</v>
      </c>
      <c r="BM92" s="118">
        <v>0.19999980926513672</v>
      </c>
      <c r="BN92" s="118">
        <v>2.5478617956866247</v>
      </c>
      <c r="BO92" s="118"/>
      <c r="BP92" s="119"/>
      <c r="BX92" s="117"/>
      <c r="EX92" s="81">
        <f t="shared" si="67"/>
        <v>4.8418556750018409</v>
      </c>
      <c r="EY92" s="81">
        <f t="shared" si="48"/>
        <v>4.8418556750018409</v>
      </c>
      <c r="FA92" s="81" t="str">
        <f t="shared" si="49"/>
        <v/>
      </c>
    </row>
    <row r="93" spans="1:157" x14ac:dyDescent="0.15">
      <c r="F93" s="6">
        <v>3</v>
      </c>
      <c r="I93" s="81">
        <v>1</v>
      </c>
      <c r="J93" s="81">
        <v>1</v>
      </c>
      <c r="Q93" s="7">
        <v>2.0899999141693115</v>
      </c>
      <c r="R93" s="6">
        <v>-6.6399998664855957</v>
      </c>
      <c r="X93" s="6" t="s">
        <v>59</v>
      </c>
      <c r="Z93" s="6">
        <v>1</v>
      </c>
      <c r="AA93" s="59">
        <v>2.190000057220459</v>
      </c>
      <c r="AB93" s="60">
        <v>-9.6999998092651367</v>
      </c>
      <c r="AC93" s="59">
        <v>-6.7800002098083496</v>
      </c>
      <c r="AD93" s="60">
        <v>12.920000076293945</v>
      </c>
      <c r="AE93" s="19" t="s">
        <v>102</v>
      </c>
      <c r="AF93" s="114"/>
      <c r="AG93" s="117" t="str">
        <f t="shared" si="61"/>
        <v/>
      </c>
      <c r="AH93" s="118" t="str">
        <f t="shared" si="62"/>
        <v/>
      </c>
      <c r="AI93" s="118" t="str">
        <f t="shared" si="63"/>
        <v/>
      </c>
      <c r="AJ93" s="118" t="str">
        <f t="shared" si="64"/>
        <v/>
      </c>
      <c r="AK93" s="113" t="str">
        <f t="shared" si="65"/>
        <v/>
      </c>
      <c r="AL93" s="118" t="str">
        <f t="shared" si="66"/>
        <v/>
      </c>
      <c r="AM93" s="118"/>
      <c r="AN93" s="117" t="str">
        <f t="shared" si="36"/>
        <v/>
      </c>
      <c r="AO93" s="118" t="str">
        <f t="shared" si="37"/>
        <v/>
      </c>
      <c r="AP93" s="99" t="str">
        <f t="shared" si="38"/>
        <v/>
      </c>
      <c r="AQ93" s="99" t="str">
        <f t="shared" si="39"/>
        <v/>
      </c>
      <c r="AR93" s="99" t="str">
        <f t="shared" si="40"/>
        <v/>
      </c>
      <c r="AS93" s="99" t="str">
        <f t="shared" si="41"/>
        <v/>
      </c>
      <c r="AT93" s="118" t="str">
        <f t="shared" si="42"/>
        <v/>
      </c>
      <c r="AU93" s="118" t="str">
        <f t="shared" si="43"/>
        <v/>
      </c>
      <c r="AV93" s="118" t="str">
        <f t="shared" si="44"/>
        <v/>
      </c>
      <c r="AW93" s="118" t="str">
        <f t="shared" si="45"/>
        <v/>
      </c>
      <c r="AX93" s="118"/>
      <c r="AY93" s="117">
        <f t="shared" si="50"/>
        <v>4.8418556750018409</v>
      </c>
      <c r="AZ93" s="118">
        <f t="shared" si="51"/>
        <v>4.9004020543866327</v>
      </c>
      <c r="BA93" s="99">
        <f t="shared" si="52"/>
        <v>26.434201017189025</v>
      </c>
      <c r="BB93" s="99">
        <f t="shared" si="53"/>
        <v>16.233595612281587</v>
      </c>
      <c r="BC93" s="99">
        <f t="shared" si="54"/>
        <v>26.123901297307015</v>
      </c>
      <c r="BD93" s="99">
        <f t="shared" si="55"/>
        <v>16.043036413314564</v>
      </c>
      <c r="BE93" s="84">
        <f t="shared" si="56"/>
        <v>6.6399998664855957</v>
      </c>
      <c r="BF93" s="84" t="str">
        <f t="shared" si="47"/>
        <v/>
      </c>
      <c r="BI93" s="117"/>
      <c r="BJ93" s="118"/>
      <c r="BK93" s="118"/>
      <c r="BO93" s="118"/>
      <c r="BP93" s="119" t="s">
        <v>185</v>
      </c>
      <c r="BX93" s="117"/>
      <c r="EX93" s="81" t="str">
        <f t="shared" si="67"/>
        <v/>
      </c>
      <c r="EY93" s="81" t="str">
        <f t="shared" si="48"/>
        <v/>
      </c>
      <c r="FA93" s="81" t="str">
        <f t="shared" si="49"/>
        <v/>
      </c>
    </row>
    <row r="94" spans="1:157" x14ac:dyDescent="0.15">
      <c r="S94" s="7">
        <v>3.7899999618530273</v>
      </c>
      <c r="T94" s="6">
        <v>3.3499999046325684</v>
      </c>
      <c r="AG94" s="117" t="str">
        <f t="shared" si="61"/>
        <v/>
      </c>
      <c r="AH94" s="118" t="str">
        <f t="shared" si="62"/>
        <v/>
      </c>
      <c r="AI94" s="118" t="str">
        <f t="shared" si="63"/>
        <v/>
      </c>
      <c r="AJ94" s="118" t="str">
        <f t="shared" si="64"/>
        <v/>
      </c>
      <c r="AK94" s="113" t="str">
        <f t="shared" si="65"/>
        <v/>
      </c>
      <c r="AL94" s="118" t="str">
        <f t="shared" si="66"/>
        <v/>
      </c>
      <c r="AN94" s="117" t="str">
        <f t="shared" si="36"/>
        <v/>
      </c>
      <c r="AO94" s="118" t="str">
        <f t="shared" si="37"/>
        <v/>
      </c>
      <c r="AP94" s="99" t="str">
        <f t="shared" si="38"/>
        <v/>
      </c>
      <c r="AQ94" s="99" t="str">
        <f t="shared" si="39"/>
        <v/>
      </c>
      <c r="AR94" s="99" t="str">
        <f t="shared" si="40"/>
        <v/>
      </c>
      <c r="AS94" s="99" t="str">
        <f t="shared" si="41"/>
        <v/>
      </c>
      <c r="AT94" s="118" t="str">
        <f t="shared" si="42"/>
        <v/>
      </c>
      <c r="AU94" s="118" t="str">
        <f t="shared" si="43"/>
        <v/>
      </c>
      <c r="AV94" s="118" t="str">
        <f t="shared" si="44"/>
        <v/>
      </c>
      <c r="AW94" s="118" t="str">
        <f t="shared" si="45"/>
        <v/>
      </c>
      <c r="AY94" s="117" t="str">
        <f t="shared" si="50"/>
        <v/>
      </c>
      <c r="AZ94" s="118" t="str">
        <f t="shared" si="51"/>
        <v/>
      </c>
      <c r="BA94" s="99" t="str">
        <f t="shared" si="52"/>
        <v/>
      </c>
      <c r="BB94" s="99" t="str">
        <f t="shared" si="53"/>
        <v/>
      </c>
      <c r="BC94" s="99" t="str">
        <f t="shared" si="54"/>
        <v/>
      </c>
      <c r="BD94" s="99" t="str">
        <f t="shared" si="55"/>
        <v/>
      </c>
      <c r="BE94" s="84" t="str">
        <f t="shared" si="56"/>
        <v/>
      </c>
      <c r="BF94" s="84" t="str">
        <f t="shared" si="47"/>
        <v/>
      </c>
      <c r="BI94" s="117" t="str">
        <f t="shared" si="57"/>
        <v/>
      </c>
      <c r="BJ94" s="118" t="str">
        <f t="shared" si="58"/>
        <v/>
      </c>
      <c r="BK94" s="118" t="str">
        <f t="shared" si="59"/>
        <v/>
      </c>
      <c r="BL94" s="118" t="s">
        <v>152</v>
      </c>
      <c r="BM94" s="118" t="s">
        <v>152</v>
      </c>
      <c r="BN94" s="118" t="s">
        <v>152</v>
      </c>
      <c r="BO94" s="118"/>
      <c r="EX94" s="81" t="str">
        <f t="shared" si="67"/>
        <v/>
      </c>
      <c r="EY94" s="81" t="str">
        <f t="shared" si="48"/>
        <v/>
      </c>
      <c r="FA94" s="81" t="str">
        <f t="shared" si="49"/>
        <v/>
      </c>
    </row>
    <row r="95" spans="1:157" s="82" customFormat="1" x14ac:dyDescent="0.15">
      <c r="B95" s="30"/>
      <c r="C95" s="16"/>
      <c r="D95" s="13" t="s">
        <v>18</v>
      </c>
      <c r="E95" s="16">
        <v>18</v>
      </c>
      <c r="F95" s="10">
        <v>1</v>
      </c>
      <c r="G95" s="16">
        <v>1</v>
      </c>
      <c r="K95" s="16"/>
      <c r="L95" s="82">
        <v>1</v>
      </c>
      <c r="M95" s="16">
        <v>1</v>
      </c>
      <c r="O95" s="32" t="s">
        <v>85</v>
      </c>
      <c r="P95" s="16">
        <v>117</v>
      </c>
      <c r="Q95" s="32"/>
      <c r="R95" s="10"/>
      <c r="S95" s="32"/>
      <c r="T95" s="10"/>
      <c r="U95" s="32"/>
      <c r="V95" s="10"/>
      <c r="W95" s="32"/>
      <c r="X95" s="10"/>
      <c r="Y95" s="32"/>
      <c r="Z95" s="10"/>
      <c r="AA95" s="57">
        <v>-0.73000001907348633</v>
      </c>
      <c r="AB95" s="58">
        <v>-12.090000152587891</v>
      </c>
      <c r="AC95" s="57">
        <v>4.1399998664855957</v>
      </c>
      <c r="AD95" s="58">
        <v>13.460000038146973</v>
      </c>
      <c r="AE95" s="20"/>
      <c r="AF95" s="114">
        <v>1</v>
      </c>
      <c r="AG95" s="117">
        <f t="shared" si="61"/>
        <v>1.2037294200127804</v>
      </c>
      <c r="AH95" s="118">
        <f t="shared" si="62"/>
        <v>1.0799999237060547</v>
      </c>
      <c r="AI95" s="118">
        <f t="shared" si="63"/>
        <v>0.48999977111816406</v>
      </c>
      <c r="AJ95" s="118">
        <f t="shared" si="64"/>
        <v>1.1859593630900416</v>
      </c>
      <c r="AK95" s="113">
        <f t="shared" si="65"/>
        <v>117</v>
      </c>
      <c r="AL95" s="118">
        <f t="shared" si="66"/>
        <v>4.429999828338623</v>
      </c>
      <c r="AM95" s="118"/>
      <c r="AN95" s="117" t="str">
        <f t="shared" si="36"/>
        <v/>
      </c>
      <c r="AO95" s="118" t="str">
        <f t="shared" si="37"/>
        <v/>
      </c>
      <c r="AP95" s="99" t="str">
        <f t="shared" si="38"/>
        <v/>
      </c>
      <c r="AQ95" s="99" t="str">
        <f t="shared" si="39"/>
        <v/>
      </c>
      <c r="AR95" s="99" t="str">
        <f t="shared" si="40"/>
        <v/>
      </c>
      <c r="AS95" s="99" t="str">
        <f t="shared" si="41"/>
        <v/>
      </c>
      <c r="AT95" s="118" t="str">
        <f t="shared" si="42"/>
        <v/>
      </c>
      <c r="AU95" s="118" t="str">
        <f t="shared" si="43"/>
        <v/>
      </c>
      <c r="AV95" s="118" t="str">
        <f t="shared" si="44"/>
        <v/>
      </c>
      <c r="AW95" s="118" t="str">
        <f t="shared" si="45"/>
        <v/>
      </c>
      <c r="AX95" s="118"/>
      <c r="AY95" s="117" t="str">
        <f t="shared" si="50"/>
        <v/>
      </c>
      <c r="AZ95" s="118" t="str">
        <f t="shared" si="51"/>
        <v/>
      </c>
      <c r="BA95" s="99" t="str">
        <f t="shared" si="52"/>
        <v/>
      </c>
      <c r="BB95" s="99" t="str">
        <f t="shared" si="53"/>
        <v/>
      </c>
      <c r="BC95" s="99" t="str">
        <f t="shared" si="54"/>
        <v/>
      </c>
      <c r="BD95" s="99" t="str">
        <f t="shared" si="55"/>
        <v/>
      </c>
      <c r="BE95" s="84" t="str">
        <f t="shared" si="56"/>
        <v/>
      </c>
      <c r="BF95" s="84" t="str">
        <f t="shared" si="47"/>
        <v/>
      </c>
      <c r="BG95" s="89"/>
      <c r="BH95" s="89"/>
      <c r="BI95" s="117" t="str">
        <f t="shared" si="57"/>
        <v/>
      </c>
      <c r="BJ95" s="118" t="str">
        <f t="shared" si="58"/>
        <v/>
      </c>
      <c r="BK95" s="118" t="str">
        <f t="shared" si="59"/>
        <v/>
      </c>
      <c r="BL95" s="118" t="s">
        <v>152</v>
      </c>
      <c r="BM95" s="118" t="s">
        <v>152</v>
      </c>
      <c r="BN95" s="118" t="s">
        <v>152</v>
      </c>
      <c r="BO95" s="118"/>
      <c r="BP95" s="122"/>
      <c r="BX95" s="120"/>
      <c r="CE95" s="95"/>
      <c r="CF95" s="95"/>
      <c r="CG95" s="95"/>
      <c r="CH95" s="95"/>
      <c r="CI95" s="95"/>
      <c r="CJ95" s="95"/>
      <c r="CK95" s="95"/>
      <c r="CL95" s="95"/>
      <c r="CM95" s="95"/>
      <c r="CN95" s="95"/>
      <c r="CO95" s="95"/>
      <c r="CP95" s="95"/>
      <c r="CQ95" s="95"/>
      <c r="EX95" s="81" t="s">
        <v>139</v>
      </c>
      <c r="EY95" s="81" t="str">
        <f t="shared" si="48"/>
        <v/>
      </c>
      <c r="FA95" s="81">
        <f t="shared" si="49"/>
        <v>1.2037294200127804</v>
      </c>
    </row>
    <row r="96" spans="1:157" x14ac:dyDescent="0.15">
      <c r="F96" s="6">
        <v>2</v>
      </c>
      <c r="H96" s="81">
        <v>1</v>
      </c>
      <c r="J96" s="81">
        <v>1</v>
      </c>
      <c r="Q96" s="7">
        <v>2.7799999713897705</v>
      </c>
      <c r="R96" s="6">
        <v>4.429999828338623</v>
      </c>
      <c r="X96" s="6" t="s">
        <v>62</v>
      </c>
      <c r="Z96" s="6">
        <v>1</v>
      </c>
      <c r="AA96" s="59">
        <v>5.2199997901916504</v>
      </c>
      <c r="AB96" s="60">
        <v>12.970000267028809</v>
      </c>
      <c r="AC96" s="59">
        <v>-0.54000002145767212</v>
      </c>
      <c r="AD96" s="60">
        <v>-11.800000190734863</v>
      </c>
      <c r="AE96" s="19" t="s">
        <v>101</v>
      </c>
      <c r="AF96" s="114"/>
      <c r="AG96" s="117" t="str">
        <f t="shared" si="61"/>
        <v/>
      </c>
      <c r="AH96" s="118" t="str">
        <f t="shared" si="62"/>
        <v/>
      </c>
      <c r="AI96" s="118" t="str">
        <f t="shared" si="63"/>
        <v/>
      </c>
      <c r="AJ96" s="118" t="str">
        <f t="shared" si="64"/>
        <v/>
      </c>
      <c r="AK96" s="113" t="str">
        <f t="shared" si="65"/>
        <v/>
      </c>
      <c r="AL96" s="118" t="str">
        <f t="shared" si="66"/>
        <v/>
      </c>
      <c r="AM96" s="118"/>
      <c r="AN96" s="117"/>
      <c r="AO96" s="118"/>
      <c r="AT96" s="118"/>
      <c r="AU96" s="118"/>
      <c r="AV96" s="118"/>
      <c r="AW96" s="118"/>
      <c r="AX96" s="118"/>
      <c r="AY96" s="117" t="str">
        <f t="shared" si="50"/>
        <v/>
      </c>
      <c r="AZ96" s="118" t="str">
        <f t="shared" si="51"/>
        <v/>
      </c>
      <c r="BA96" s="99" t="str">
        <f t="shared" si="52"/>
        <v/>
      </c>
      <c r="BB96" s="99" t="str">
        <f t="shared" si="53"/>
        <v/>
      </c>
      <c r="BC96" s="99" t="str">
        <f t="shared" si="54"/>
        <v/>
      </c>
      <c r="BD96" s="99" t="str">
        <f t="shared" si="55"/>
        <v/>
      </c>
      <c r="BE96" s="84" t="str">
        <f t="shared" si="56"/>
        <v/>
      </c>
      <c r="BF96" s="84" t="str">
        <f t="shared" si="47"/>
        <v/>
      </c>
      <c r="BI96" s="142"/>
      <c r="BJ96" s="148"/>
      <c r="BK96" s="148"/>
      <c r="BL96" s="148"/>
      <c r="BM96" s="148"/>
      <c r="BN96" s="148"/>
      <c r="BO96" s="148"/>
      <c r="BP96" s="149"/>
      <c r="BX96" s="117"/>
      <c r="EX96" s="81" t="str">
        <f t="shared" ref="EX96:EX109" si="68">IF(AND(ISNUMBER(AA95),ISNUMBER(AA96),ISNUMBER(AA97),F96=2,F97=3),DEGREES(ACOS(((AA95-AA96)*(AA97-AA96)+(AB95-AB96)*(AB97-AB96))/(SQRT((AA95-AA96)^2+(AB95-AB96)^2)*SQRT((AA97-AA96)^2+(AB97-AB96)^2)))),"")</f>
        <v/>
      </c>
      <c r="EY96" s="81" t="str">
        <f t="shared" si="48"/>
        <v/>
      </c>
      <c r="FA96" s="81" t="str">
        <f t="shared" si="49"/>
        <v/>
      </c>
    </row>
    <row r="97" spans="2:157" x14ac:dyDescent="0.15">
      <c r="U97" s="7">
        <v>-2.1500000953674316</v>
      </c>
      <c r="V97" s="6">
        <v>-12.649999618530273</v>
      </c>
      <c r="AG97" s="117" t="str">
        <f t="shared" si="61"/>
        <v/>
      </c>
      <c r="AH97" s="118" t="str">
        <f t="shared" si="62"/>
        <v/>
      </c>
      <c r="AI97" s="118" t="str">
        <f t="shared" si="63"/>
        <v/>
      </c>
      <c r="AJ97" s="118" t="str">
        <f t="shared" si="64"/>
        <v/>
      </c>
      <c r="AK97" s="113" t="str">
        <f t="shared" si="65"/>
        <v/>
      </c>
      <c r="AL97" s="118" t="str">
        <f t="shared" si="66"/>
        <v/>
      </c>
      <c r="AN97" s="117" t="str">
        <f t="shared" si="36"/>
        <v/>
      </c>
      <c r="AO97" s="118" t="str">
        <f t="shared" si="37"/>
        <v/>
      </c>
      <c r="AP97" s="99" t="str">
        <f t="shared" si="38"/>
        <v/>
      </c>
      <c r="AQ97" s="99" t="str">
        <f t="shared" si="39"/>
        <v/>
      </c>
      <c r="AR97" s="99" t="str">
        <f t="shared" si="40"/>
        <v/>
      </c>
      <c r="AS97" s="99" t="str">
        <f t="shared" si="41"/>
        <v/>
      </c>
      <c r="AT97" s="118" t="str">
        <f t="shared" si="42"/>
        <v/>
      </c>
      <c r="AU97" s="118" t="str">
        <f t="shared" si="43"/>
        <v/>
      </c>
      <c r="AV97" s="118" t="str">
        <f t="shared" si="44"/>
        <v/>
      </c>
      <c r="AW97" s="118" t="str">
        <f t="shared" si="45"/>
        <v/>
      </c>
      <c r="AY97" s="117" t="str">
        <f t="shared" si="50"/>
        <v/>
      </c>
      <c r="AZ97" s="118" t="str">
        <f t="shared" si="51"/>
        <v/>
      </c>
      <c r="BA97" s="99" t="str">
        <f t="shared" si="52"/>
        <v/>
      </c>
      <c r="BB97" s="99" t="str">
        <f t="shared" si="53"/>
        <v/>
      </c>
      <c r="BC97" s="99" t="str">
        <f t="shared" si="54"/>
        <v/>
      </c>
      <c r="BD97" s="99" t="str">
        <f t="shared" si="55"/>
        <v/>
      </c>
      <c r="BE97" s="84" t="str">
        <f t="shared" si="56"/>
        <v/>
      </c>
      <c r="BF97" s="84" t="str">
        <f t="shared" si="47"/>
        <v/>
      </c>
      <c r="BI97" s="117"/>
      <c r="BJ97" s="118"/>
      <c r="BK97" s="118"/>
      <c r="BL97" s="118"/>
      <c r="BM97" s="118"/>
      <c r="BN97" s="118"/>
      <c r="BO97" s="118"/>
      <c r="EX97" s="81" t="str">
        <f t="shared" si="68"/>
        <v/>
      </c>
      <c r="EY97" s="81" t="str">
        <f t="shared" si="48"/>
        <v/>
      </c>
      <c r="FA97" s="81" t="str">
        <f t="shared" si="49"/>
        <v/>
      </c>
    </row>
    <row r="98" spans="2:157" s="82" customFormat="1" x14ac:dyDescent="0.15">
      <c r="B98" s="30"/>
      <c r="C98" s="16"/>
      <c r="D98" s="13" t="s">
        <v>25</v>
      </c>
      <c r="E98" s="16">
        <v>19</v>
      </c>
      <c r="F98" s="82">
        <v>1</v>
      </c>
      <c r="G98" s="16">
        <v>1</v>
      </c>
      <c r="K98" s="16"/>
      <c r="L98" s="82">
        <v>1</v>
      </c>
      <c r="M98" s="16">
        <v>1</v>
      </c>
      <c r="O98" s="20" t="s">
        <v>85</v>
      </c>
      <c r="P98" s="16">
        <v>86</v>
      </c>
      <c r="Q98" s="32"/>
      <c r="R98" s="10"/>
      <c r="S98" s="32"/>
      <c r="T98" s="10"/>
      <c r="U98" s="32"/>
      <c r="V98" s="10"/>
      <c r="W98" s="32"/>
      <c r="X98" s="10"/>
      <c r="Y98" s="32"/>
      <c r="Z98" s="10"/>
      <c r="AA98" s="57">
        <v>0.5899999737739563</v>
      </c>
      <c r="AB98" s="58">
        <v>-12.140000343322754</v>
      </c>
      <c r="AC98" s="57">
        <v>-3.7999999523162842</v>
      </c>
      <c r="AD98" s="58">
        <v>13.359999656677246</v>
      </c>
      <c r="AE98" s="16"/>
      <c r="AF98" s="112"/>
      <c r="AG98" s="117">
        <f t="shared" si="61"/>
        <v>3.8769345045589345</v>
      </c>
      <c r="AH98" s="118">
        <f t="shared" si="62"/>
        <v>1.8100001811981201</v>
      </c>
      <c r="AI98" s="118">
        <f t="shared" si="63"/>
        <v>0.67999935150146484</v>
      </c>
      <c r="AJ98" s="118">
        <f t="shared" si="64"/>
        <v>1.9335200474729091</v>
      </c>
      <c r="AK98" s="113">
        <f t="shared" si="65"/>
        <v>86</v>
      </c>
      <c r="AL98" s="118">
        <f t="shared" si="66"/>
        <v>5.119999885559082</v>
      </c>
      <c r="AM98" s="99"/>
      <c r="AN98" s="117" t="str">
        <f t="shared" si="36"/>
        <v/>
      </c>
      <c r="AO98" s="118" t="str">
        <f t="shared" si="37"/>
        <v/>
      </c>
      <c r="AP98" s="99" t="str">
        <f t="shared" si="38"/>
        <v/>
      </c>
      <c r="AQ98" s="99" t="str">
        <f t="shared" si="39"/>
        <v/>
      </c>
      <c r="AR98" s="99" t="str">
        <f t="shared" si="40"/>
        <v/>
      </c>
      <c r="AS98" s="99" t="str">
        <f t="shared" si="41"/>
        <v/>
      </c>
      <c r="AT98" s="118" t="str">
        <f t="shared" si="42"/>
        <v/>
      </c>
      <c r="AU98" s="118" t="str">
        <f t="shared" si="43"/>
        <v/>
      </c>
      <c r="AV98" s="118" t="str">
        <f t="shared" si="44"/>
        <v/>
      </c>
      <c r="AW98" s="118" t="str">
        <f t="shared" si="45"/>
        <v/>
      </c>
      <c r="AX98" s="99"/>
      <c r="AY98" s="117" t="str">
        <f t="shared" si="50"/>
        <v/>
      </c>
      <c r="AZ98" s="118" t="str">
        <f t="shared" si="51"/>
        <v/>
      </c>
      <c r="BA98" s="99" t="str">
        <f t="shared" si="52"/>
        <v/>
      </c>
      <c r="BB98" s="99" t="str">
        <f t="shared" si="53"/>
        <v/>
      </c>
      <c r="BC98" s="99" t="str">
        <f t="shared" si="54"/>
        <v/>
      </c>
      <c r="BD98" s="99" t="str">
        <f t="shared" si="55"/>
        <v/>
      </c>
      <c r="BE98" s="84" t="str">
        <f t="shared" si="56"/>
        <v/>
      </c>
      <c r="BF98" s="84" t="str">
        <f t="shared" si="47"/>
        <v/>
      </c>
      <c r="BG98" s="89"/>
      <c r="BH98" s="89"/>
      <c r="BI98" s="117" t="str">
        <f t="shared" si="57"/>
        <v/>
      </c>
      <c r="BJ98" s="118" t="str">
        <f t="shared" si="58"/>
        <v/>
      </c>
      <c r="BK98" s="118" t="str">
        <f t="shared" si="59"/>
        <v/>
      </c>
      <c r="BL98" s="118" t="s">
        <v>152</v>
      </c>
      <c r="BM98" s="118" t="s">
        <v>152</v>
      </c>
      <c r="BN98" s="118" t="s">
        <v>152</v>
      </c>
      <c r="BO98" s="118"/>
      <c r="BP98" s="121"/>
      <c r="BX98" s="94"/>
      <c r="CE98" s="95"/>
      <c r="CF98" s="95"/>
      <c r="CG98" s="95"/>
      <c r="CH98" s="95"/>
      <c r="CI98" s="95"/>
      <c r="CJ98" s="95"/>
      <c r="CK98" s="95"/>
      <c r="CL98" s="95"/>
      <c r="CM98" s="95"/>
      <c r="CN98" s="95"/>
      <c r="CO98" s="95"/>
      <c r="CP98" s="95"/>
      <c r="CQ98" s="95"/>
      <c r="EX98" s="81" t="str">
        <f t="shared" si="68"/>
        <v/>
      </c>
      <c r="EY98" s="81" t="str">
        <f t="shared" si="48"/>
        <v/>
      </c>
      <c r="FA98" s="81">
        <f t="shared" si="49"/>
        <v>3.8769345045589345</v>
      </c>
    </row>
    <row r="99" spans="2:157" x14ac:dyDescent="0.15">
      <c r="F99" s="6">
        <v>2</v>
      </c>
      <c r="H99" s="81">
        <v>1</v>
      </c>
      <c r="Q99" s="7">
        <v>-3.5999999046325684</v>
      </c>
      <c r="R99" s="6">
        <v>5.119999885559082</v>
      </c>
      <c r="AA99" s="59">
        <v>-5.6100001335144043</v>
      </c>
      <c r="AB99" s="60">
        <v>12.680000305175781</v>
      </c>
      <c r="AC99" s="59">
        <v>1.0700000524520874</v>
      </c>
      <c r="AD99" s="60">
        <v>-11.899999618530273</v>
      </c>
      <c r="AE99" s="19" t="s">
        <v>88</v>
      </c>
      <c r="AF99" s="138">
        <v>1</v>
      </c>
      <c r="AG99" s="117" t="str">
        <f t="shared" si="61"/>
        <v/>
      </c>
      <c r="AH99" s="118" t="str">
        <f t="shared" si="62"/>
        <v/>
      </c>
      <c r="AI99" s="118" t="str">
        <f t="shared" si="63"/>
        <v/>
      </c>
      <c r="AJ99" s="118" t="str">
        <f t="shared" si="64"/>
        <v/>
      </c>
      <c r="AK99" s="113" t="str">
        <f t="shared" si="65"/>
        <v/>
      </c>
      <c r="AL99" s="118" t="str">
        <f t="shared" si="66"/>
        <v/>
      </c>
      <c r="AM99" s="118"/>
      <c r="AN99" s="117">
        <f t="shared" si="36"/>
        <v>4.2135437947496959</v>
      </c>
      <c r="AO99" s="118">
        <f t="shared" si="37"/>
        <v>3.0350985014078633</v>
      </c>
      <c r="AP99" s="99">
        <f t="shared" si="38"/>
        <v>24.323003319621137</v>
      </c>
      <c r="AQ99" s="99">
        <f t="shared" si="39"/>
        <v>15.121514177993022</v>
      </c>
      <c r="AR99" s="99">
        <f t="shared" si="40"/>
        <v>17.45179941840172</v>
      </c>
      <c r="AS99" s="99">
        <f t="shared" si="41"/>
        <v>10.849714110920187</v>
      </c>
      <c r="AT99" s="118">
        <f t="shared" si="42"/>
        <v>1.8100001811981201</v>
      </c>
      <c r="AU99" s="118">
        <f t="shared" si="43"/>
        <v>0.67999935150146484</v>
      </c>
      <c r="AV99" s="118">
        <f t="shared" si="44"/>
        <v>1.9335200474729091</v>
      </c>
      <c r="AW99" s="118">
        <f t="shared" si="45"/>
        <v>6.8899998664855957</v>
      </c>
      <c r="AX99" s="118"/>
      <c r="AY99" s="117" t="str">
        <f t="shared" si="50"/>
        <v/>
      </c>
      <c r="AZ99" s="118" t="str">
        <f t="shared" si="51"/>
        <v/>
      </c>
      <c r="BA99" s="99" t="str">
        <f t="shared" si="52"/>
        <v/>
      </c>
      <c r="BB99" s="99" t="str">
        <f t="shared" si="53"/>
        <v/>
      </c>
      <c r="BC99" s="99" t="str">
        <f t="shared" si="54"/>
        <v/>
      </c>
      <c r="BD99" s="99" t="str">
        <f t="shared" si="55"/>
        <v/>
      </c>
      <c r="BE99" s="84" t="str">
        <f t="shared" si="56"/>
        <v/>
      </c>
      <c r="BF99" s="84" t="str">
        <f t="shared" si="47"/>
        <v/>
      </c>
      <c r="BI99" s="117">
        <f t="shared" si="57"/>
        <v>1.8100001811981201</v>
      </c>
      <c r="BJ99" s="118">
        <f t="shared" si="58"/>
        <v>0.67999935150146484</v>
      </c>
      <c r="BK99" s="118">
        <f t="shared" si="59"/>
        <v>1.9335200474729091</v>
      </c>
      <c r="BL99" s="118">
        <v>1.8100001811981201</v>
      </c>
      <c r="BM99" s="118">
        <v>0.67999935150146484</v>
      </c>
      <c r="BN99" s="118">
        <v>1.9335200474729091</v>
      </c>
      <c r="BO99" s="118"/>
      <c r="BP99" s="119"/>
      <c r="BX99" s="117"/>
      <c r="EX99" s="81">
        <f t="shared" si="68"/>
        <v>4.2135437947496959</v>
      </c>
      <c r="EY99" s="81">
        <f t="shared" si="48"/>
        <v>4.2135437947496959</v>
      </c>
      <c r="FA99" s="81" t="str">
        <f t="shared" si="49"/>
        <v/>
      </c>
    </row>
    <row r="100" spans="2:157" x14ac:dyDescent="0.15">
      <c r="F100" s="6">
        <v>3</v>
      </c>
      <c r="I100" s="81">
        <v>1</v>
      </c>
      <c r="J100" s="81">
        <v>1</v>
      </c>
      <c r="Q100" s="7">
        <v>0.37999999523162842</v>
      </c>
      <c r="R100" s="6">
        <v>-6.8899998664855957</v>
      </c>
      <c r="X100" s="6" t="s">
        <v>63</v>
      </c>
      <c r="Y100" s="7">
        <v>1</v>
      </c>
      <c r="AA100" s="59">
        <v>2.4900000095367432</v>
      </c>
      <c r="AB100" s="60">
        <v>-11.899999618530273</v>
      </c>
      <c r="AC100" s="59">
        <v>-3.9500000476837158</v>
      </c>
      <c r="AD100" s="60">
        <v>13.069999694824219</v>
      </c>
      <c r="AE100" s="19" t="s">
        <v>96</v>
      </c>
      <c r="AF100" s="114"/>
      <c r="AG100" s="117" t="str">
        <f t="shared" si="61"/>
        <v/>
      </c>
      <c r="AH100" s="118" t="str">
        <f t="shared" si="62"/>
        <v/>
      </c>
      <c r="AI100" s="118" t="str">
        <f t="shared" si="63"/>
        <v/>
      </c>
      <c r="AJ100" s="118" t="str">
        <f t="shared" si="64"/>
        <v/>
      </c>
      <c r="AK100" s="113" t="str">
        <f t="shared" si="65"/>
        <v/>
      </c>
      <c r="AL100" s="118" t="str">
        <f t="shared" si="66"/>
        <v/>
      </c>
      <c r="AM100" s="118"/>
      <c r="AN100" s="117" t="str">
        <f t="shared" si="36"/>
        <v/>
      </c>
      <c r="AO100" s="118" t="str">
        <f t="shared" si="37"/>
        <v/>
      </c>
      <c r="AP100" s="99" t="str">
        <f t="shared" si="38"/>
        <v/>
      </c>
      <c r="AQ100" s="99" t="str">
        <f t="shared" si="39"/>
        <v/>
      </c>
      <c r="AR100" s="99" t="str">
        <f t="shared" si="40"/>
        <v/>
      </c>
      <c r="AS100" s="99" t="str">
        <f t="shared" si="41"/>
        <v/>
      </c>
      <c r="AT100" s="118" t="str">
        <f t="shared" si="42"/>
        <v/>
      </c>
      <c r="AU100" s="118" t="str">
        <f t="shared" si="43"/>
        <v/>
      </c>
      <c r="AV100" s="118" t="str">
        <f t="shared" si="44"/>
        <v/>
      </c>
      <c r="AW100" s="118" t="str">
        <f t="shared" si="45"/>
        <v/>
      </c>
      <c r="AX100" s="118"/>
      <c r="AY100" s="117">
        <f t="shared" si="50"/>
        <v>4.2135437947496959</v>
      </c>
      <c r="AZ100" s="118">
        <f t="shared" si="51"/>
        <v>3.0350985014078633</v>
      </c>
      <c r="BA100" s="99">
        <f t="shared" si="52"/>
        <v>24.323003319621137</v>
      </c>
      <c r="BB100" s="99">
        <f t="shared" si="53"/>
        <v>15.121514177993022</v>
      </c>
      <c r="BC100" s="99">
        <f t="shared" si="54"/>
        <v>17.45179941840172</v>
      </c>
      <c r="BD100" s="99">
        <f t="shared" si="55"/>
        <v>10.849714110920187</v>
      </c>
      <c r="BE100" s="84">
        <f t="shared" si="56"/>
        <v>6.8899998664855957</v>
      </c>
      <c r="BF100" s="84" t="str">
        <f t="shared" si="47"/>
        <v/>
      </c>
      <c r="BI100" s="117">
        <f t="shared" si="57"/>
        <v>1.4199999570846558</v>
      </c>
      <c r="BJ100" s="118">
        <f t="shared" si="58"/>
        <v>0</v>
      </c>
      <c r="BK100" s="118">
        <f t="shared" si="59"/>
        <v>1.4199999570846558</v>
      </c>
      <c r="BL100" s="118"/>
      <c r="BM100" s="118"/>
      <c r="BN100" s="118"/>
      <c r="BO100" s="118"/>
      <c r="BP100" s="119" t="s">
        <v>184</v>
      </c>
      <c r="BX100" s="117"/>
      <c r="EX100" s="81" t="str">
        <f t="shared" si="68"/>
        <v/>
      </c>
      <c r="EY100" s="81" t="str">
        <f t="shared" si="48"/>
        <v/>
      </c>
      <c r="FA100" s="81" t="str">
        <f t="shared" si="49"/>
        <v/>
      </c>
    </row>
    <row r="101" spans="2:157" x14ac:dyDescent="0.15">
      <c r="U101" s="7">
        <v>4.3600001335144043</v>
      </c>
      <c r="V101" s="6">
        <v>7.4600000381469727</v>
      </c>
      <c r="AG101" s="117" t="str">
        <f t="shared" si="61"/>
        <v/>
      </c>
      <c r="AH101" s="118" t="str">
        <f t="shared" si="62"/>
        <v/>
      </c>
      <c r="AI101" s="118" t="str">
        <f t="shared" si="63"/>
        <v/>
      </c>
      <c r="AJ101" s="118" t="str">
        <f t="shared" si="64"/>
        <v/>
      </c>
      <c r="AK101" s="113" t="str">
        <f t="shared" si="65"/>
        <v/>
      </c>
      <c r="AL101" s="118" t="str">
        <f t="shared" si="66"/>
        <v/>
      </c>
      <c r="AN101" s="117" t="str">
        <f t="shared" si="36"/>
        <v/>
      </c>
      <c r="AO101" s="118" t="str">
        <f t="shared" si="37"/>
        <v/>
      </c>
      <c r="AP101" s="99" t="str">
        <f t="shared" si="38"/>
        <v/>
      </c>
      <c r="AQ101" s="99" t="str">
        <f t="shared" si="39"/>
        <v/>
      </c>
      <c r="AR101" s="99" t="str">
        <f t="shared" si="40"/>
        <v/>
      </c>
      <c r="AS101" s="99" t="str">
        <f t="shared" si="41"/>
        <v/>
      </c>
      <c r="AT101" s="118" t="str">
        <f t="shared" si="42"/>
        <v/>
      </c>
      <c r="AU101" s="118" t="str">
        <f t="shared" si="43"/>
        <v/>
      </c>
      <c r="AV101" s="118" t="str">
        <f t="shared" si="44"/>
        <v/>
      </c>
      <c r="AW101" s="118" t="str">
        <f t="shared" si="45"/>
        <v/>
      </c>
      <c r="AY101" s="117" t="str">
        <f t="shared" si="50"/>
        <v/>
      </c>
      <c r="AZ101" s="118" t="str">
        <f t="shared" si="51"/>
        <v/>
      </c>
      <c r="BA101" s="99" t="str">
        <f t="shared" si="52"/>
        <v/>
      </c>
      <c r="BB101" s="99" t="str">
        <f t="shared" si="53"/>
        <v/>
      </c>
      <c r="BC101" s="99" t="str">
        <f t="shared" si="54"/>
        <v/>
      </c>
      <c r="BD101" s="99" t="str">
        <f t="shared" si="55"/>
        <v/>
      </c>
      <c r="BE101" s="84" t="str">
        <f t="shared" si="56"/>
        <v/>
      </c>
      <c r="BF101" s="84" t="str">
        <f t="shared" si="47"/>
        <v/>
      </c>
      <c r="BI101" s="117" t="str">
        <f t="shared" si="57"/>
        <v/>
      </c>
      <c r="BJ101" s="118" t="str">
        <f t="shared" si="58"/>
        <v/>
      </c>
      <c r="BK101" s="118" t="str">
        <f t="shared" si="59"/>
        <v/>
      </c>
      <c r="BL101" s="118" t="s">
        <v>152</v>
      </c>
      <c r="BM101" s="118" t="s">
        <v>152</v>
      </c>
      <c r="BN101" s="118" t="s">
        <v>152</v>
      </c>
      <c r="BO101" s="118"/>
      <c r="EX101" s="81" t="str">
        <f t="shared" si="68"/>
        <v/>
      </c>
      <c r="EY101" s="81" t="str">
        <f t="shared" si="48"/>
        <v/>
      </c>
      <c r="FA101" s="81" t="str">
        <f t="shared" si="49"/>
        <v/>
      </c>
    </row>
    <row r="102" spans="2:157" s="82" customFormat="1" x14ac:dyDescent="0.15">
      <c r="B102" s="30"/>
      <c r="C102" s="16"/>
      <c r="D102" s="13" t="s">
        <v>20</v>
      </c>
      <c r="E102" s="16">
        <v>20</v>
      </c>
      <c r="F102" s="10">
        <v>1</v>
      </c>
      <c r="G102" s="16">
        <v>1</v>
      </c>
      <c r="K102" s="16"/>
      <c r="L102" s="82">
        <v>1</v>
      </c>
      <c r="M102" s="16">
        <v>1</v>
      </c>
      <c r="O102" s="20" t="s">
        <v>85</v>
      </c>
      <c r="P102" s="16">
        <v>109</v>
      </c>
      <c r="Q102" s="32"/>
      <c r="R102" s="10"/>
      <c r="S102" s="32"/>
      <c r="T102" s="10"/>
      <c r="U102" s="32"/>
      <c r="V102" s="10"/>
      <c r="W102" s="32"/>
      <c r="X102" s="10"/>
      <c r="Y102" s="32"/>
      <c r="Z102" s="10"/>
      <c r="AA102" s="57">
        <v>-0.77999997138977051</v>
      </c>
      <c r="AB102" s="58">
        <v>-12.090000152587891</v>
      </c>
      <c r="AC102" s="57">
        <v>4.1399998664855957</v>
      </c>
      <c r="AD102" s="58">
        <v>13.359999656677246</v>
      </c>
      <c r="AE102" s="16"/>
      <c r="AF102" s="112"/>
      <c r="AG102" s="117">
        <f t="shared" si="61"/>
        <v>1.9028120203577086</v>
      </c>
      <c r="AH102" s="118">
        <f t="shared" si="62"/>
        <v>0.82999992370605469</v>
      </c>
      <c r="AI102" s="118">
        <f t="shared" si="63"/>
        <v>1.1700000762939453</v>
      </c>
      <c r="AJ102" s="118">
        <f t="shared" si="64"/>
        <v>1.4345034164755044</v>
      </c>
      <c r="AK102" s="113">
        <f t="shared" si="65"/>
        <v>109</v>
      </c>
      <c r="AL102" s="118">
        <f t="shared" si="66"/>
        <v>4.619999885559082</v>
      </c>
      <c r="AM102" s="99"/>
      <c r="AN102" s="117" t="str">
        <f t="shared" si="36"/>
        <v/>
      </c>
      <c r="AO102" s="118" t="str">
        <f t="shared" si="37"/>
        <v/>
      </c>
      <c r="AP102" s="99" t="str">
        <f t="shared" si="38"/>
        <v/>
      </c>
      <c r="AQ102" s="99" t="str">
        <f t="shared" si="39"/>
        <v/>
      </c>
      <c r="AR102" s="99" t="str">
        <f t="shared" si="40"/>
        <v/>
      </c>
      <c r="AS102" s="99" t="str">
        <f t="shared" si="41"/>
        <v/>
      </c>
      <c r="AT102" s="118" t="str">
        <f t="shared" si="42"/>
        <v/>
      </c>
      <c r="AU102" s="118" t="str">
        <f t="shared" si="43"/>
        <v/>
      </c>
      <c r="AV102" s="118" t="str">
        <f t="shared" si="44"/>
        <v/>
      </c>
      <c r="AW102" s="118" t="str">
        <f t="shared" si="45"/>
        <v/>
      </c>
      <c r="AX102" s="99"/>
      <c r="AY102" s="117" t="str">
        <f t="shared" si="50"/>
        <v/>
      </c>
      <c r="AZ102" s="118" t="str">
        <f t="shared" si="51"/>
        <v/>
      </c>
      <c r="BA102" s="99" t="str">
        <f t="shared" si="52"/>
        <v/>
      </c>
      <c r="BB102" s="99" t="str">
        <f t="shared" si="53"/>
        <v/>
      </c>
      <c r="BC102" s="99" t="str">
        <f t="shared" si="54"/>
        <v/>
      </c>
      <c r="BD102" s="99" t="str">
        <f t="shared" si="55"/>
        <v/>
      </c>
      <c r="BE102" s="84" t="str">
        <f t="shared" si="56"/>
        <v/>
      </c>
      <c r="BF102" s="84" t="str">
        <f t="shared" si="47"/>
        <v/>
      </c>
      <c r="BG102" s="89"/>
      <c r="BH102" s="89"/>
      <c r="BI102" s="117" t="str">
        <f t="shared" si="57"/>
        <v/>
      </c>
      <c r="BJ102" s="118" t="str">
        <f t="shared" si="58"/>
        <v/>
      </c>
      <c r="BK102" s="118" t="str">
        <f t="shared" si="59"/>
        <v/>
      </c>
      <c r="BL102" s="118" t="s">
        <v>152</v>
      </c>
      <c r="BM102" s="118" t="s">
        <v>152</v>
      </c>
      <c r="BN102" s="118" t="s">
        <v>152</v>
      </c>
      <c r="BO102" s="118"/>
      <c r="BP102" s="121"/>
      <c r="BX102" s="94"/>
      <c r="CE102" s="95"/>
      <c r="CF102" s="95"/>
      <c r="CG102" s="95"/>
      <c r="CH102" s="95"/>
      <c r="CI102" s="95"/>
      <c r="CJ102" s="95"/>
      <c r="CK102" s="95"/>
      <c r="CL102" s="95"/>
      <c r="CM102" s="95"/>
      <c r="CN102" s="95"/>
      <c r="CO102" s="95"/>
      <c r="CP102" s="95"/>
      <c r="CQ102" s="95"/>
      <c r="EX102" s="81" t="str">
        <f t="shared" si="68"/>
        <v/>
      </c>
      <c r="EY102" s="81" t="str">
        <f t="shared" si="48"/>
        <v/>
      </c>
      <c r="FA102" s="81">
        <f t="shared" si="49"/>
        <v>1.9028120203577086</v>
      </c>
    </row>
    <row r="103" spans="2:157" x14ac:dyDescent="0.15">
      <c r="F103" s="6">
        <v>2</v>
      </c>
      <c r="H103" s="81">
        <v>1</v>
      </c>
      <c r="Q103" s="7">
        <v>3.0299999713897705</v>
      </c>
      <c r="R103" s="6">
        <v>4.619999885559082</v>
      </c>
      <c r="AA103" s="59">
        <v>4.9699997901916504</v>
      </c>
      <c r="AB103" s="60">
        <v>12.189999580383301</v>
      </c>
      <c r="AC103" s="59">
        <v>-0.54000002145767212</v>
      </c>
      <c r="AD103" s="60">
        <v>-9.9499998092651367</v>
      </c>
      <c r="AE103" s="19" t="s">
        <v>95</v>
      </c>
      <c r="AF103" s="138">
        <v>1</v>
      </c>
      <c r="AG103" s="117" t="str">
        <f t="shared" si="61"/>
        <v/>
      </c>
      <c r="AH103" s="118" t="str">
        <f t="shared" si="62"/>
        <v/>
      </c>
      <c r="AI103" s="118" t="str">
        <f t="shared" si="63"/>
        <v/>
      </c>
      <c r="AJ103" s="118" t="str">
        <f t="shared" si="64"/>
        <v/>
      </c>
      <c r="AK103" s="113" t="str">
        <f t="shared" si="65"/>
        <v/>
      </c>
      <c r="AL103" s="118" t="str">
        <f t="shared" si="66"/>
        <v/>
      </c>
      <c r="AM103" s="118"/>
      <c r="AN103" s="117">
        <f t="shared" si="36"/>
        <v>0.38454451719132487</v>
      </c>
      <c r="AO103" s="118">
        <f t="shared" si="37"/>
        <v>1.036525482386</v>
      </c>
      <c r="AP103" s="99">
        <f t="shared" si="38"/>
        <v>1.675299565506009</v>
      </c>
      <c r="AQ103" s="99">
        <f t="shared" si="39"/>
        <v>1.0140491570862258</v>
      </c>
      <c r="AR103" s="99">
        <f t="shared" si="40"/>
        <v>4.1289006452321786</v>
      </c>
      <c r="AS103" s="99">
        <f t="shared" si="41"/>
        <v>2.4991997283338674</v>
      </c>
      <c r="AT103" s="118">
        <f t="shared" si="42"/>
        <v>0.82999992370605469</v>
      </c>
      <c r="AU103" s="118">
        <f t="shared" si="43"/>
        <v>1.1700000762939453</v>
      </c>
      <c r="AV103" s="118">
        <f t="shared" si="44"/>
        <v>1.4345034164755044</v>
      </c>
      <c r="AW103" s="118">
        <f t="shared" si="45"/>
        <v>6.6999998092651367</v>
      </c>
      <c r="AX103" s="118"/>
      <c r="AY103" s="117" t="str">
        <f t="shared" si="50"/>
        <v/>
      </c>
      <c r="AZ103" s="118" t="str">
        <f t="shared" si="51"/>
        <v/>
      </c>
      <c r="BA103" s="99" t="str">
        <f t="shared" si="52"/>
        <v/>
      </c>
      <c r="BB103" s="99" t="str">
        <f t="shared" si="53"/>
        <v/>
      </c>
      <c r="BC103" s="99" t="str">
        <f t="shared" si="54"/>
        <v/>
      </c>
      <c r="BD103" s="99" t="str">
        <f t="shared" si="55"/>
        <v/>
      </c>
      <c r="BE103" s="84" t="str">
        <f t="shared" si="56"/>
        <v/>
      </c>
      <c r="BF103" s="84" t="str">
        <f t="shared" si="47"/>
        <v/>
      </c>
      <c r="BI103" s="117">
        <f t="shared" si="57"/>
        <v>0.82999992370605469</v>
      </c>
      <c r="BJ103" s="118">
        <f t="shared" si="58"/>
        <v>1.1700000762939453</v>
      </c>
      <c r="BK103" s="118">
        <f t="shared" si="59"/>
        <v>1.4345034164755044</v>
      </c>
      <c r="BL103" s="118">
        <v>0.82999992370605469</v>
      </c>
      <c r="BM103" s="118">
        <v>1.1700000762939453</v>
      </c>
      <c r="BN103" s="118">
        <v>1.4345034164755044</v>
      </c>
      <c r="BO103" s="118"/>
      <c r="BP103" s="119"/>
      <c r="BX103" s="117"/>
      <c r="EX103" s="81">
        <f t="shared" si="68"/>
        <v>0.38454451719132487</v>
      </c>
      <c r="EY103" s="81">
        <f t="shared" si="48"/>
        <v>0.38454451719132487</v>
      </c>
      <c r="FA103" s="81" t="str">
        <f t="shared" si="49"/>
        <v/>
      </c>
    </row>
    <row r="104" spans="2:157" x14ac:dyDescent="0.15">
      <c r="F104" s="6">
        <v>3</v>
      </c>
      <c r="I104" s="81">
        <v>1</v>
      </c>
      <c r="J104" s="81">
        <v>1</v>
      </c>
      <c r="Q104" s="7">
        <v>1.0099999904632568</v>
      </c>
      <c r="R104" s="6">
        <v>-6.6999998092651367</v>
      </c>
      <c r="X104" s="6" t="s">
        <v>61</v>
      </c>
      <c r="Y104" s="7">
        <v>1</v>
      </c>
      <c r="AA104" s="59">
        <v>0.49000000953674316</v>
      </c>
      <c r="AB104" s="60">
        <v>-7.309999942779541</v>
      </c>
      <c r="AC104" s="59">
        <v>4.8299999237060547</v>
      </c>
      <c r="AD104" s="60">
        <v>11.989999771118164</v>
      </c>
      <c r="AE104" s="19" t="s">
        <v>104</v>
      </c>
      <c r="AF104" s="114"/>
      <c r="AG104" s="117" t="str">
        <f t="shared" si="61"/>
        <v/>
      </c>
      <c r="AH104" s="118" t="str">
        <f t="shared" si="62"/>
        <v/>
      </c>
      <c r="AI104" s="118" t="str">
        <f t="shared" si="63"/>
        <v/>
      </c>
      <c r="AJ104" s="118" t="str">
        <f t="shared" si="64"/>
        <v/>
      </c>
      <c r="AK104" s="113" t="str">
        <f t="shared" si="65"/>
        <v/>
      </c>
      <c r="AL104" s="118" t="str">
        <f t="shared" si="66"/>
        <v/>
      </c>
      <c r="AM104" s="118"/>
      <c r="AN104" s="117" t="str">
        <f t="shared" ref="AN104:AN160" si="69">IF(H104=1,DEGREES(ACOS(((AA103-AA104)*(AA105-AA104)+(AB103-AB104)*(AB105-AB104))/(SQRT((AA103-AA104)^2+(AB103-AB104)^2)*SQRT((AA105-AA104)^2+(AB105-AB104)^2)))),"")</f>
        <v/>
      </c>
      <c r="AO104" s="118" t="str">
        <f t="shared" ref="AO104:AO160" si="70">IF(H104=1,DEGREES(ACOS((((AA105-AA104)*(AC104-AA104)+(AB105-AB104)*(AD104-AB104))/(SQRT((AA105-AA104)^2+(AB105-AB104)^2)*SQRT((AC104-AA104)^2+(AD104-AB104)^2))))),"")</f>
        <v/>
      </c>
      <c r="AP104" s="99" t="str">
        <f t="shared" ref="AP104:AP160" si="71">IF(AND(ISNUMBER(AA103),ISNUMBER(AA104),ISNUMBER(AA105),H104=1),ABS((AA103*AB104+AA104*AB105+AA105*AB103-AB103*AA104-AB104*AA105-AB105*AA103)/2),"")</f>
        <v/>
      </c>
      <c r="AQ104" s="99" t="str">
        <f t="shared" ref="AQ104:AQ160" si="72">IF(ISNUMBER(AP104),AP104*(((ABS(AB104-R105))/(ABS(AB103-AB104))))^2,"")</f>
        <v/>
      </c>
      <c r="AR104" s="99" t="str">
        <f t="shared" ref="AR104:AR160" si="73">IF(AND(ISNUMBER(AC104),ISNUMBER(AA104),ISNUMBER(AA105),H104=1),ABS((AC104*AB104+AA104*AB105+AA105*AD104-AD104*AA104-AB104*AA105-AB105*AC104)/2),"")</f>
        <v/>
      </c>
      <c r="AS104" s="99" t="str">
        <f t="shared" ref="AS104:AS160" si="74">IF(ISNUMBER(AR104),AR104*(((ABS(AB104-R105))/(ABS(AB103-AB104))))^2,"")</f>
        <v/>
      </c>
      <c r="AT104" s="118" t="str">
        <f t="shared" ref="AT104:AT160" si="75">IF(AND(ISNUMBER(AC103),ISNUMBER(AA104),$G103=1),ABS(AC103-AA104),"")</f>
        <v/>
      </c>
      <c r="AU104" s="118" t="str">
        <f t="shared" ref="AU104:AU160" si="76">IF(AND(ISNUMBER(AD103),ISNUMBER(AB104),$G103=1),ABS(AD103-AB104),"")</f>
        <v/>
      </c>
      <c r="AV104" s="118" t="str">
        <f t="shared" ref="AV104:AV160" si="77">IF(AND(ISNUMBER(AT104),ISNUMBER(AU104)),SQRT(AT104^2+AU104^2),"")</f>
        <v/>
      </c>
      <c r="AW104" s="118" t="str">
        <f t="shared" ref="AW104:AW160" si="78">IF(H104=1,ABS(R105),"")</f>
        <v/>
      </c>
      <c r="AX104" s="118"/>
      <c r="AY104" s="117">
        <f t="shared" si="50"/>
        <v>0.38454451719132487</v>
      </c>
      <c r="AZ104" s="118">
        <f t="shared" si="51"/>
        <v>1.036525482386</v>
      </c>
      <c r="BA104" s="99">
        <f t="shared" si="52"/>
        <v>1.675299565506009</v>
      </c>
      <c r="BB104" s="99">
        <f t="shared" si="53"/>
        <v>1.0140491570862258</v>
      </c>
      <c r="BC104" s="99">
        <f t="shared" si="54"/>
        <v>4.1289006452321786</v>
      </c>
      <c r="BD104" s="99">
        <f t="shared" si="55"/>
        <v>2.4991997283338674</v>
      </c>
      <c r="BE104" s="84">
        <f t="shared" si="56"/>
        <v>6.6999998092651367</v>
      </c>
      <c r="BF104" s="84" t="str">
        <f t="shared" si="47"/>
        <v/>
      </c>
      <c r="BI104" s="117">
        <f>IF(OR($H104=1,$I104=1),ABS(AC103-AA104),"")</f>
        <v>1.0300000309944153</v>
      </c>
      <c r="BJ104" s="118">
        <f t="shared" si="58"/>
        <v>2.6399998664855957</v>
      </c>
      <c r="BK104" s="118">
        <f t="shared" si="59"/>
        <v>2.8338135716543635</v>
      </c>
      <c r="BL104" s="118"/>
      <c r="BM104" s="118"/>
      <c r="BN104" s="118"/>
      <c r="BO104" s="118"/>
      <c r="BP104" s="119" t="s">
        <v>184</v>
      </c>
      <c r="BX104" s="117"/>
      <c r="EX104" s="81" t="str">
        <f t="shared" si="68"/>
        <v/>
      </c>
      <c r="EY104" s="81">
        <f t="shared" si="48"/>
        <v>163.589342043664</v>
      </c>
      <c r="FA104" s="81" t="str">
        <f t="shared" si="49"/>
        <v/>
      </c>
    </row>
    <row r="105" spans="2:157" s="82" customFormat="1" x14ac:dyDescent="0.15">
      <c r="B105" s="30"/>
      <c r="C105" s="16"/>
      <c r="D105" s="13" t="s">
        <v>29</v>
      </c>
      <c r="E105" s="16">
        <v>21</v>
      </c>
      <c r="F105" s="82">
        <v>1</v>
      </c>
      <c r="G105" s="16">
        <v>1</v>
      </c>
      <c r="K105" s="16"/>
      <c r="L105" s="82">
        <v>1</v>
      </c>
      <c r="M105" s="16">
        <v>1</v>
      </c>
      <c r="O105" s="20" t="s">
        <v>85</v>
      </c>
      <c r="P105" s="16">
        <v>123</v>
      </c>
      <c r="Q105" s="32"/>
      <c r="R105" s="10"/>
      <c r="S105" s="32"/>
      <c r="T105" s="10"/>
      <c r="U105" s="32"/>
      <c r="V105" s="10"/>
      <c r="W105" s="32"/>
      <c r="X105" s="10"/>
      <c r="Y105" s="32"/>
      <c r="Z105" s="10"/>
      <c r="AA105" s="57">
        <v>0.77999997138977051</v>
      </c>
      <c r="AB105" s="58">
        <v>-12.090000152587891</v>
      </c>
      <c r="AC105" s="57">
        <v>-3.7999999523162842</v>
      </c>
      <c r="AD105" s="58">
        <v>13.310000419616699</v>
      </c>
      <c r="AE105" s="16"/>
      <c r="AF105" s="112"/>
      <c r="AG105" s="117">
        <f t="shared" si="61"/>
        <v>0.76422584985015718</v>
      </c>
      <c r="AH105" s="118">
        <f t="shared" si="62"/>
        <v>0.49000000953674316</v>
      </c>
      <c r="AI105" s="118">
        <f t="shared" si="63"/>
        <v>0.53999996185302734</v>
      </c>
      <c r="AJ105" s="118">
        <f t="shared" si="64"/>
        <v>0.72917759712382779</v>
      </c>
      <c r="AK105" s="113">
        <f t="shared" si="65"/>
        <v>123</v>
      </c>
      <c r="AL105" s="118">
        <f t="shared" si="66"/>
        <v>5.940000057220459</v>
      </c>
      <c r="AM105" s="99"/>
      <c r="AN105" s="117" t="str">
        <f t="shared" si="69"/>
        <v/>
      </c>
      <c r="AO105" s="118" t="str">
        <f t="shared" si="70"/>
        <v/>
      </c>
      <c r="AP105" s="99" t="str">
        <f t="shared" si="71"/>
        <v/>
      </c>
      <c r="AQ105" s="99" t="str">
        <f t="shared" si="72"/>
        <v/>
      </c>
      <c r="AR105" s="99" t="str">
        <f t="shared" si="73"/>
        <v/>
      </c>
      <c r="AS105" s="99" t="str">
        <f t="shared" si="74"/>
        <v/>
      </c>
      <c r="AT105" s="118" t="str">
        <f t="shared" si="75"/>
        <v/>
      </c>
      <c r="AU105" s="118" t="str">
        <f t="shared" si="76"/>
        <v/>
      </c>
      <c r="AV105" s="118" t="str">
        <f t="shared" si="77"/>
        <v/>
      </c>
      <c r="AW105" s="118" t="str">
        <f t="shared" si="78"/>
        <v/>
      </c>
      <c r="AX105" s="99"/>
      <c r="AY105" s="117" t="str">
        <f t="shared" si="50"/>
        <v/>
      </c>
      <c r="AZ105" s="118" t="str">
        <f t="shared" si="51"/>
        <v/>
      </c>
      <c r="BA105" s="99" t="str">
        <f t="shared" si="52"/>
        <v/>
      </c>
      <c r="BB105" s="99" t="str">
        <f t="shared" si="53"/>
        <v/>
      </c>
      <c r="BC105" s="99" t="str">
        <f t="shared" si="54"/>
        <v/>
      </c>
      <c r="BD105" s="99" t="str">
        <f t="shared" si="55"/>
        <v/>
      </c>
      <c r="BE105" s="84" t="str">
        <f t="shared" si="56"/>
        <v/>
      </c>
      <c r="BF105" s="84" t="str">
        <f t="shared" si="47"/>
        <v/>
      </c>
      <c r="BG105" s="89"/>
      <c r="BH105" s="89"/>
      <c r="BI105" s="117" t="str">
        <f t="shared" si="57"/>
        <v/>
      </c>
      <c r="BJ105" s="118" t="str">
        <f t="shared" si="58"/>
        <v/>
      </c>
      <c r="BK105" s="118" t="str">
        <f t="shared" si="59"/>
        <v/>
      </c>
      <c r="BL105" s="118" t="s">
        <v>152</v>
      </c>
      <c r="BM105" s="118" t="s">
        <v>152</v>
      </c>
      <c r="BN105" s="118" t="s">
        <v>152</v>
      </c>
      <c r="BO105" s="118"/>
      <c r="BP105" s="121"/>
      <c r="BX105" s="94"/>
      <c r="CE105" s="95"/>
      <c r="CF105" s="95"/>
      <c r="CG105" s="95"/>
      <c r="CH105" s="95"/>
      <c r="CI105" s="95"/>
      <c r="CJ105" s="95"/>
      <c r="CK105" s="95"/>
      <c r="CL105" s="95"/>
      <c r="CM105" s="95"/>
      <c r="CN105" s="95"/>
      <c r="CO105" s="95"/>
      <c r="CP105" s="95"/>
      <c r="CQ105" s="95"/>
      <c r="EX105" s="81" t="str">
        <f t="shared" si="68"/>
        <v/>
      </c>
      <c r="EY105" s="81">
        <f t="shared" si="48"/>
        <v>8.0550960682352439</v>
      </c>
      <c r="FA105" s="81">
        <f t="shared" si="49"/>
        <v>0.76422584985015718</v>
      </c>
    </row>
    <row r="106" spans="2:157" x14ac:dyDescent="0.15">
      <c r="F106" s="6">
        <v>2</v>
      </c>
      <c r="H106" s="81">
        <v>1</v>
      </c>
      <c r="Q106" s="7">
        <v>-2.7200000286102295</v>
      </c>
      <c r="R106" s="6">
        <v>5.940000057220459</v>
      </c>
      <c r="AA106" s="59">
        <v>-4.2899999618530273</v>
      </c>
      <c r="AB106" s="60">
        <v>12.770000457763672</v>
      </c>
      <c r="AC106" s="59">
        <v>0.93000000715255737</v>
      </c>
      <c r="AD106" s="60">
        <v>-11.899999618530273</v>
      </c>
      <c r="AE106" s="19" t="s">
        <v>78</v>
      </c>
      <c r="AF106" s="114"/>
      <c r="AG106" s="117" t="str">
        <f t="shared" si="61"/>
        <v/>
      </c>
      <c r="AH106" s="118" t="str">
        <f t="shared" si="62"/>
        <v/>
      </c>
      <c r="AI106" s="118" t="str">
        <f t="shared" si="63"/>
        <v/>
      </c>
      <c r="AJ106" s="118" t="str">
        <f t="shared" si="64"/>
        <v/>
      </c>
      <c r="AK106" s="113" t="str">
        <f t="shared" si="65"/>
        <v/>
      </c>
      <c r="AL106" s="118" t="str">
        <f t="shared" si="66"/>
        <v/>
      </c>
      <c r="AM106" s="118"/>
      <c r="AN106" s="117">
        <f t="shared" si="69"/>
        <v>7.220334699124181</v>
      </c>
      <c r="AO106" s="118">
        <f t="shared" si="70"/>
        <v>6.8001088381121795</v>
      </c>
      <c r="AP106" s="99">
        <f t="shared" si="71"/>
        <v>41.622501049041716</v>
      </c>
      <c r="AQ106" s="99">
        <f t="shared" si="72"/>
        <v>25.530411682660947</v>
      </c>
      <c r="AR106" s="99">
        <f t="shared" si="73"/>
        <v>38.971448359298705</v>
      </c>
      <c r="AS106" s="99">
        <f t="shared" si="74"/>
        <v>23.904308857128722</v>
      </c>
      <c r="AT106" s="118">
        <f t="shared" si="75"/>
        <v>0.49000000953674316</v>
      </c>
      <c r="AU106" s="118">
        <f t="shared" si="76"/>
        <v>0.53999996185302734</v>
      </c>
      <c r="AV106" s="118">
        <f t="shared" si="77"/>
        <v>0.72917759712382779</v>
      </c>
      <c r="AW106" s="118">
        <f t="shared" si="78"/>
        <v>6.6999998092651367</v>
      </c>
      <c r="AX106" s="118"/>
      <c r="AY106" s="117"/>
      <c r="AZ106" s="118" t="str">
        <f t="shared" si="51"/>
        <v/>
      </c>
      <c r="BA106" s="99" t="str">
        <f t="shared" si="52"/>
        <v/>
      </c>
      <c r="BB106" s="99" t="str">
        <f t="shared" si="53"/>
        <v/>
      </c>
      <c r="BC106" s="99" t="str">
        <f t="shared" si="54"/>
        <v/>
      </c>
      <c r="BD106" s="99" t="str">
        <f t="shared" si="55"/>
        <v/>
      </c>
      <c r="BE106" s="84" t="str">
        <f t="shared" si="56"/>
        <v/>
      </c>
      <c r="BF106" s="84" t="str">
        <f t="shared" si="47"/>
        <v/>
      </c>
      <c r="BI106" s="117">
        <f t="shared" si="57"/>
        <v>0.49000000953674316</v>
      </c>
      <c r="BJ106" s="118">
        <f t="shared" si="58"/>
        <v>0.53999996185302734</v>
      </c>
      <c r="BK106" s="118">
        <f t="shared" si="59"/>
        <v>0.72917759712382779</v>
      </c>
      <c r="BL106" s="118">
        <v>0.49000000953674316</v>
      </c>
      <c r="BM106" s="118">
        <v>0.53999996185302734</v>
      </c>
      <c r="BN106" s="118">
        <v>0.72917759712382779</v>
      </c>
      <c r="BO106" s="118"/>
      <c r="BP106" s="119"/>
      <c r="BX106" s="117"/>
      <c r="EX106" s="81">
        <f t="shared" si="68"/>
        <v>7.220334699124181</v>
      </c>
      <c r="EY106" s="81">
        <f t="shared" si="48"/>
        <v>7.220334699124181</v>
      </c>
      <c r="FA106" s="81" t="str">
        <f t="shared" si="49"/>
        <v/>
      </c>
    </row>
    <row r="107" spans="2:157" x14ac:dyDescent="0.15">
      <c r="F107" s="6">
        <v>3</v>
      </c>
      <c r="I107" s="81">
        <v>1</v>
      </c>
      <c r="Q107" s="7">
        <v>3.2200000286102295</v>
      </c>
      <c r="R107" s="6">
        <v>-6.6999998092651367</v>
      </c>
      <c r="AA107" s="59">
        <v>4.0999999046325684</v>
      </c>
      <c r="AB107" s="60">
        <v>-11.949999809265137</v>
      </c>
      <c r="AC107" s="59">
        <v>-3.119999885559082</v>
      </c>
      <c r="AD107" s="60">
        <v>11.899999618530273</v>
      </c>
      <c r="AE107" s="19" t="s">
        <v>83</v>
      </c>
      <c r="AF107" s="114"/>
      <c r="AG107" s="117" t="str">
        <f t="shared" si="61"/>
        <v/>
      </c>
      <c r="AH107" s="118" t="str">
        <f t="shared" si="62"/>
        <v/>
      </c>
      <c r="AI107" s="118" t="str">
        <f t="shared" si="63"/>
        <v/>
      </c>
      <c r="AJ107" s="118" t="str">
        <f t="shared" si="64"/>
        <v/>
      </c>
      <c r="AK107" s="113" t="str">
        <f t="shared" si="65"/>
        <v/>
      </c>
      <c r="AL107" s="118" t="str">
        <f t="shared" si="66"/>
        <v/>
      </c>
      <c r="AM107" s="118"/>
      <c r="AN107" s="117" t="str">
        <f t="shared" si="69"/>
        <v/>
      </c>
      <c r="AO107" s="118" t="str">
        <f t="shared" si="70"/>
        <v/>
      </c>
      <c r="AP107" s="99" t="str">
        <f t="shared" si="71"/>
        <v/>
      </c>
      <c r="AQ107" s="99" t="str">
        <f t="shared" si="72"/>
        <v/>
      </c>
      <c r="AR107" s="99" t="str">
        <f t="shared" si="73"/>
        <v/>
      </c>
      <c r="AS107" s="99" t="str">
        <f t="shared" si="74"/>
        <v/>
      </c>
      <c r="AT107" s="118" t="str">
        <f t="shared" si="75"/>
        <v/>
      </c>
      <c r="AU107" s="118" t="str">
        <f t="shared" si="76"/>
        <v/>
      </c>
      <c r="AV107" s="118" t="str">
        <f t="shared" si="77"/>
        <v/>
      </c>
      <c r="AW107" s="118" t="str">
        <f t="shared" si="78"/>
        <v/>
      </c>
      <c r="AX107" s="118"/>
      <c r="AY107" s="117">
        <f t="shared" si="50"/>
        <v>7.220334699124181</v>
      </c>
      <c r="AZ107" s="118">
        <f t="shared" si="51"/>
        <v>6.8001088381121795</v>
      </c>
      <c r="BA107" s="99">
        <f t="shared" si="52"/>
        <v>41.622501049041716</v>
      </c>
      <c r="BB107" s="99">
        <f t="shared" si="53"/>
        <v>25.530411682660947</v>
      </c>
      <c r="BC107" s="99">
        <f t="shared" si="54"/>
        <v>38.971448359298705</v>
      </c>
      <c r="BD107" s="99">
        <f t="shared" si="55"/>
        <v>23.904308857128722</v>
      </c>
      <c r="BE107" s="84">
        <f t="shared" si="56"/>
        <v>6.6999998092651367</v>
      </c>
      <c r="BF107" s="84" t="str">
        <f t="shared" si="47"/>
        <v/>
      </c>
      <c r="BI107" s="117">
        <f t="shared" si="57"/>
        <v>3.169999897480011</v>
      </c>
      <c r="BJ107" s="118">
        <f t="shared" si="58"/>
        <v>5.0000190734863281E-2</v>
      </c>
      <c r="BK107" s="118">
        <f t="shared" si="59"/>
        <v>3.1703941977452588</v>
      </c>
      <c r="BL107" s="118">
        <v>3.169999897480011</v>
      </c>
      <c r="BM107" s="118">
        <v>5.0000190734863281E-2</v>
      </c>
      <c r="BN107" s="118">
        <v>3.1703941977452588</v>
      </c>
      <c r="BO107" s="118"/>
      <c r="BP107" s="119"/>
      <c r="BX107" s="117"/>
      <c r="EX107" s="81" t="str">
        <f t="shared" si="68"/>
        <v/>
      </c>
      <c r="EY107" s="81">
        <f t="shared" si="48"/>
        <v>2.5839983970918059</v>
      </c>
      <c r="FA107" s="81" t="str">
        <f t="shared" si="49"/>
        <v/>
      </c>
    </row>
    <row r="108" spans="2:157" x14ac:dyDescent="0.15">
      <c r="F108" s="6">
        <v>4</v>
      </c>
      <c r="I108" s="81">
        <v>1</v>
      </c>
      <c r="Q108" s="7">
        <v>-1.2599999904632568</v>
      </c>
      <c r="R108" s="6">
        <v>5.880000114440918</v>
      </c>
      <c r="AA108" s="59">
        <v>-4.0500001907348633</v>
      </c>
      <c r="AB108" s="60">
        <v>8.9200000762939453</v>
      </c>
      <c r="AC108" s="59">
        <v>2.7300000190734863</v>
      </c>
      <c r="AD108" s="60">
        <v>-12.380000114440918</v>
      </c>
      <c r="AE108" s="19" t="s">
        <v>80</v>
      </c>
      <c r="AF108" s="114"/>
      <c r="AG108" s="117" t="str">
        <f t="shared" si="61"/>
        <v/>
      </c>
      <c r="AH108" s="118" t="str">
        <f t="shared" si="62"/>
        <v/>
      </c>
      <c r="AI108" s="118" t="str">
        <f t="shared" si="63"/>
        <v/>
      </c>
      <c r="AJ108" s="118" t="str">
        <f t="shared" si="64"/>
        <v/>
      </c>
      <c r="AK108" s="113" t="str">
        <f t="shared" si="65"/>
        <v/>
      </c>
      <c r="AL108" s="118" t="str">
        <f t="shared" si="66"/>
        <v/>
      </c>
      <c r="AM108" s="118"/>
      <c r="AN108" s="117" t="str">
        <f t="shared" si="69"/>
        <v/>
      </c>
      <c r="AO108" s="118" t="str">
        <f t="shared" si="70"/>
        <v/>
      </c>
      <c r="AP108" s="99" t="str">
        <f t="shared" si="71"/>
        <v/>
      </c>
      <c r="AQ108" s="99" t="str">
        <f t="shared" si="72"/>
        <v/>
      </c>
      <c r="AR108" s="99" t="str">
        <f t="shared" si="73"/>
        <v/>
      </c>
      <c r="AS108" s="99" t="str">
        <f t="shared" si="74"/>
        <v/>
      </c>
      <c r="AT108" s="118" t="str">
        <f t="shared" si="75"/>
        <v/>
      </c>
      <c r="AU108" s="118" t="str">
        <f t="shared" si="76"/>
        <v/>
      </c>
      <c r="AV108" s="118" t="str">
        <f t="shared" si="77"/>
        <v/>
      </c>
      <c r="AW108" s="118" t="str">
        <f t="shared" si="78"/>
        <v/>
      </c>
      <c r="AX108" s="118"/>
      <c r="AY108" s="117">
        <f t="shared" si="50"/>
        <v>2.5839983970918059</v>
      </c>
      <c r="AZ108" s="118">
        <f t="shared" si="51"/>
        <v>4.4888815900868373</v>
      </c>
      <c r="BA108" s="99">
        <f t="shared" si="52"/>
        <v>13.184354140186315</v>
      </c>
      <c r="BB108" s="99">
        <f t="shared" si="53"/>
        <v>6.8590599757649988</v>
      </c>
      <c r="BC108" s="99">
        <f t="shared" si="54"/>
        <v>21.848051408004721</v>
      </c>
      <c r="BD108" s="99">
        <f t="shared" si="55"/>
        <v>11.366282592814485</v>
      </c>
      <c r="BE108" s="84">
        <f t="shared" si="56"/>
        <v>5.880000114440918</v>
      </c>
      <c r="BF108" s="84" t="str">
        <f t="shared" si="47"/>
        <v/>
      </c>
      <c r="BI108" s="117">
        <f t="shared" si="57"/>
        <v>0.93000030517578125</v>
      </c>
      <c r="BJ108" s="118">
        <f t="shared" si="58"/>
        <v>2.9799995422363281</v>
      </c>
      <c r="BK108" s="118">
        <f t="shared" si="59"/>
        <v>3.1217459600928086</v>
      </c>
      <c r="BL108" s="118">
        <v>0.93000030517578125</v>
      </c>
      <c r="BM108" s="118">
        <v>2.9799995422363281</v>
      </c>
      <c r="BN108" s="118">
        <v>3.1217459600928086</v>
      </c>
      <c r="BO108" s="118"/>
      <c r="BP108" s="119"/>
      <c r="BX108" s="117"/>
      <c r="EX108" s="81" t="str">
        <f t="shared" si="68"/>
        <v/>
      </c>
      <c r="EY108" s="81">
        <f t="shared" si="48"/>
        <v>18.557591178546577</v>
      </c>
      <c r="FA108" s="81" t="str">
        <f t="shared" si="49"/>
        <v/>
      </c>
    </row>
    <row r="109" spans="2:157" x14ac:dyDescent="0.15">
      <c r="F109" s="6">
        <v>5</v>
      </c>
      <c r="I109" s="6">
        <v>1</v>
      </c>
      <c r="J109" s="81">
        <v>1</v>
      </c>
      <c r="Q109" s="7">
        <v>-3.4100000858306885</v>
      </c>
      <c r="R109" s="6">
        <v>-11.380000114440918</v>
      </c>
      <c r="X109" s="6" t="s">
        <v>61</v>
      </c>
      <c r="Y109" s="7">
        <v>1</v>
      </c>
      <c r="AA109" s="59">
        <v>-3.0199999809265137</v>
      </c>
      <c r="AB109" s="60">
        <v>-12.340000152587891</v>
      </c>
      <c r="AC109" s="59">
        <v>-2.2899999618530273</v>
      </c>
      <c r="AD109" s="60">
        <v>6.630000114440918</v>
      </c>
      <c r="AE109" s="19" t="s">
        <v>81</v>
      </c>
      <c r="AF109" s="114">
        <v>1</v>
      </c>
      <c r="AG109" s="117" t="str">
        <f t="shared" si="61"/>
        <v/>
      </c>
      <c r="AH109" s="118" t="str">
        <f t="shared" si="62"/>
        <v/>
      </c>
      <c r="AI109" s="118" t="str">
        <f t="shared" si="63"/>
        <v/>
      </c>
      <c r="AJ109" s="118" t="str">
        <f t="shared" si="64"/>
        <v/>
      </c>
      <c r="AK109" s="113" t="str">
        <f t="shared" si="65"/>
        <v/>
      </c>
      <c r="AL109" s="118" t="str">
        <f t="shared" si="66"/>
        <v/>
      </c>
      <c r="AM109" s="118"/>
      <c r="AN109" s="117" t="str">
        <f t="shared" si="69"/>
        <v/>
      </c>
      <c r="AO109" s="118" t="str">
        <f t="shared" si="70"/>
        <v/>
      </c>
      <c r="AP109" s="99" t="str">
        <f t="shared" si="71"/>
        <v/>
      </c>
      <c r="AQ109" s="99" t="str">
        <f t="shared" si="72"/>
        <v/>
      </c>
      <c r="AR109" s="99" t="str">
        <f t="shared" si="73"/>
        <v/>
      </c>
      <c r="AS109" s="99" t="str">
        <f t="shared" si="74"/>
        <v/>
      </c>
      <c r="AT109" s="118" t="str">
        <f t="shared" si="75"/>
        <v/>
      </c>
      <c r="AU109" s="118" t="str">
        <f t="shared" si="76"/>
        <v/>
      </c>
      <c r="AV109" s="118" t="str">
        <f t="shared" si="77"/>
        <v/>
      </c>
      <c r="AW109" s="118" t="str">
        <f t="shared" si="78"/>
        <v/>
      </c>
      <c r="AX109" s="118"/>
      <c r="AY109" s="117">
        <f t="shared" si="50"/>
        <v>18.557591178546577</v>
      </c>
      <c r="AZ109" s="118">
        <f t="shared" si="51"/>
        <v>14.883100486615092</v>
      </c>
      <c r="BA109" s="99">
        <f t="shared" si="52"/>
        <v>75.886449816036247</v>
      </c>
      <c r="BB109" s="99">
        <f t="shared" si="53"/>
        <v>71.797847847902133</v>
      </c>
      <c r="BC109" s="99">
        <f t="shared" si="54"/>
        <v>61.101900673484806</v>
      </c>
      <c r="BD109" s="99">
        <f t="shared" si="55"/>
        <v>57.809859051351197</v>
      </c>
      <c r="BE109" s="84">
        <f t="shared" si="56"/>
        <v>11.380000114440918</v>
      </c>
      <c r="BF109" s="84">
        <f t="shared" si="47"/>
        <v>4.6800003051757812</v>
      </c>
      <c r="BI109" s="117">
        <f t="shared" si="57"/>
        <v>5.75</v>
      </c>
      <c r="BJ109" s="118">
        <f t="shared" si="58"/>
        <v>3.9999961853027344E-2</v>
      </c>
      <c r="BK109" s="118">
        <f t="shared" si="59"/>
        <v>5.750139128486218</v>
      </c>
      <c r="BL109" s="118"/>
      <c r="BM109" s="118"/>
      <c r="BN109" s="118"/>
      <c r="BO109" s="118"/>
      <c r="BP109" s="119" t="s">
        <v>184</v>
      </c>
      <c r="BX109" s="117"/>
      <c r="EX109" s="81" t="str">
        <f t="shared" si="68"/>
        <v/>
      </c>
      <c r="EY109" s="81">
        <f t="shared" si="48"/>
        <v>86.80211968951329</v>
      </c>
      <c r="FA109" s="81" t="str">
        <f t="shared" si="49"/>
        <v/>
      </c>
    </row>
    <row r="110" spans="2:157" s="82" customFormat="1" x14ac:dyDescent="0.15">
      <c r="B110" s="30"/>
      <c r="C110" s="16"/>
      <c r="D110" s="13" t="s">
        <v>31</v>
      </c>
      <c r="E110" s="16">
        <v>22</v>
      </c>
      <c r="F110" s="10">
        <v>1</v>
      </c>
      <c r="G110" s="16">
        <v>1</v>
      </c>
      <c r="K110" s="16"/>
      <c r="L110" s="82">
        <v>1</v>
      </c>
      <c r="M110" s="16">
        <v>1</v>
      </c>
      <c r="O110" s="20" t="s">
        <v>85</v>
      </c>
      <c r="P110" s="16">
        <v>116</v>
      </c>
      <c r="Q110" s="32"/>
      <c r="R110" s="10"/>
      <c r="S110" s="32"/>
      <c r="T110" s="10"/>
      <c r="U110" s="32"/>
      <c r="V110" s="10"/>
      <c r="W110" s="32"/>
      <c r="X110" s="10"/>
      <c r="Y110" s="32"/>
      <c r="Z110" s="10"/>
      <c r="AA110" s="57">
        <v>-0.62999999523162842</v>
      </c>
      <c r="AB110" s="58">
        <v>-12.090000152587891</v>
      </c>
      <c r="AC110" s="57">
        <v>4.0999999046325684</v>
      </c>
      <c r="AD110" s="58">
        <v>13.210000038146973</v>
      </c>
      <c r="AE110" s="16"/>
      <c r="AF110" s="112"/>
      <c r="AG110" s="117">
        <f t="shared" si="61"/>
        <v>1.4693244873873306</v>
      </c>
      <c r="AH110" s="118">
        <f t="shared" si="62"/>
        <v>0.3899998664855957</v>
      </c>
      <c r="AI110" s="118">
        <f t="shared" si="63"/>
        <v>1.0699996948242187</v>
      </c>
      <c r="AJ110" s="118">
        <f t="shared" si="64"/>
        <v>1.1388587457550228</v>
      </c>
      <c r="AK110" s="113">
        <f t="shared" si="65"/>
        <v>116</v>
      </c>
      <c r="AL110" s="118">
        <f t="shared" si="66"/>
        <v>5.369999885559082</v>
      </c>
      <c r="AM110" s="99"/>
      <c r="AN110" s="117" t="str">
        <f t="shared" si="69"/>
        <v/>
      </c>
      <c r="AO110" s="118" t="str">
        <f t="shared" si="70"/>
        <v/>
      </c>
      <c r="AP110" s="99" t="str">
        <f t="shared" si="71"/>
        <v/>
      </c>
      <c r="AQ110" s="99" t="str">
        <f t="shared" si="72"/>
        <v/>
      </c>
      <c r="AR110" s="99" t="str">
        <f t="shared" si="73"/>
        <v/>
      </c>
      <c r="AS110" s="99" t="str">
        <f t="shared" si="74"/>
        <v/>
      </c>
      <c r="AT110" s="118" t="str">
        <f t="shared" si="75"/>
        <v/>
      </c>
      <c r="AU110" s="118" t="str">
        <f t="shared" si="76"/>
        <v/>
      </c>
      <c r="AV110" s="118" t="str">
        <f t="shared" si="77"/>
        <v/>
      </c>
      <c r="AW110" s="118" t="str">
        <f t="shared" si="78"/>
        <v/>
      </c>
      <c r="AX110" s="99"/>
      <c r="AY110" s="117" t="str">
        <f t="shared" si="50"/>
        <v/>
      </c>
      <c r="AZ110" s="118" t="str">
        <f t="shared" si="51"/>
        <v/>
      </c>
      <c r="BA110" s="99" t="str">
        <f t="shared" si="52"/>
        <v/>
      </c>
      <c r="BB110" s="99" t="str">
        <f t="shared" si="53"/>
        <v/>
      </c>
      <c r="BC110" s="99" t="str">
        <f t="shared" si="54"/>
        <v/>
      </c>
      <c r="BD110" s="99" t="str">
        <f t="shared" si="55"/>
        <v/>
      </c>
      <c r="BE110" s="84" t="str">
        <f t="shared" si="56"/>
        <v/>
      </c>
      <c r="BF110" s="84" t="str">
        <f t="shared" si="47"/>
        <v/>
      </c>
      <c r="BG110" s="89"/>
      <c r="BH110" s="89"/>
      <c r="BI110" s="117" t="str">
        <f t="shared" si="57"/>
        <v/>
      </c>
      <c r="BJ110" s="118" t="str">
        <f t="shared" si="58"/>
        <v/>
      </c>
      <c r="BK110" s="118" t="str">
        <f t="shared" si="59"/>
        <v/>
      </c>
      <c r="BL110" s="118" t="s">
        <v>152</v>
      </c>
      <c r="BM110" s="118" t="s">
        <v>152</v>
      </c>
      <c r="BN110" s="118" t="s">
        <v>152</v>
      </c>
      <c r="BO110" s="118"/>
      <c r="BP110" s="121"/>
      <c r="BX110" s="94"/>
      <c r="CE110" s="95"/>
      <c r="CF110" s="95"/>
      <c r="CG110" s="95"/>
      <c r="CH110" s="95"/>
      <c r="CI110" s="95"/>
      <c r="CJ110" s="95"/>
      <c r="CK110" s="95"/>
      <c r="CL110" s="95"/>
      <c r="CM110" s="95"/>
      <c r="CN110" s="95"/>
      <c r="CO110" s="95"/>
      <c r="CP110" s="95"/>
      <c r="CQ110" s="95"/>
      <c r="EX110" s="81" t="s">
        <v>149</v>
      </c>
      <c r="EY110" s="81">
        <f t="shared" si="48"/>
        <v>107.90311907199631</v>
      </c>
      <c r="FA110" s="81">
        <f t="shared" si="49"/>
        <v>1.4693244873873306</v>
      </c>
    </row>
    <row r="111" spans="2:157" x14ac:dyDescent="0.15">
      <c r="F111" s="6">
        <v>2</v>
      </c>
      <c r="H111" s="81">
        <v>1</v>
      </c>
      <c r="J111" s="81">
        <v>1</v>
      </c>
      <c r="Q111" s="7">
        <v>3.0999999046325684</v>
      </c>
      <c r="R111" s="6">
        <v>5.369999885559082</v>
      </c>
      <c r="W111" s="7" t="s">
        <v>149</v>
      </c>
      <c r="Y111" s="7">
        <v>1</v>
      </c>
      <c r="AA111" s="59">
        <v>4.4899997711181641</v>
      </c>
      <c r="AB111" s="60">
        <v>12.140000343322754</v>
      </c>
      <c r="AC111" s="59">
        <v>-0.62999999523162842</v>
      </c>
      <c r="AD111" s="60">
        <v>-11.600000381469727</v>
      </c>
      <c r="AE111" s="19" t="s">
        <v>81</v>
      </c>
      <c r="AF111" s="114">
        <v>1</v>
      </c>
      <c r="AG111" s="117" t="str">
        <f t="shared" si="61"/>
        <v/>
      </c>
      <c r="AH111" s="118" t="str">
        <f t="shared" si="62"/>
        <v/>
      </c>
      <c r="AI111" s="118" t="str">
        <f t="shared" si="63"/>
        <v/>
      </c>
      <c r="AJ111" s="118" t="str">
        <f t="shared" si="64"/>
        <v/>
      </c>
      <c r="AK111" s="113" t="str">
        <f t="shared" si="65"/>
        <v/>
      </c>
      <c r="AL111" s="118" t="str">
        <f t="shared" si="66"/>
        <v/>
      </c>
      <c r="AM111" s="118"/>
      <c r="AN111" s="117">
        <f t="shared" si="69"/>
        <v>6.0196572988370809</v>
      </c>
      <c r="AO111" s="118">
        <f t="shared" si="70"/>
        <v>5.7806575176715826</v>
      </c>
      <c r="AP111" s="99">
        <f t="shared" si="71"/>
        <v>33.073949463772749</v>
      </c>
      <c r="AQ111" s="99">
        <f t="shared" si="72"/>
        <v>8.3026477045857376</v>
      </c>
      <c r="AR111" s="99">
        <f t="shared" si="73"/>
        <v>31.150700443911489</v>
      </c>
      <c r="AS111" s="99">
        <f t="shared" si="74"/>
        <v>7.8198490271073098</v>
      </c>
      <c r="AT111" s="118">
        <f t="shared" si="75"/>
        <v>0.3899998664855957</v>
      </c>
      <c r="AU111" s="118">
        <f t="shared" si="76"/>
        <v>1.0699996948242187</v>
      </c>
      <c r="AV111" s="118">
        <f t="shared" si="77"/>
        <v>1.1388587457550228</v>
      </c>
      <c r="AW111" s="118">
        <f t="shared" si="78"/>
        <v>0</v>
      </c>
      <c r="AX111" s="118"/>
      <c r="AY111" s="117"/>
      <c r="AZ111" s="118" t="str">
        <f t="shared" si="51"/>
        <v/>
      </c>
      <c r="BA111" s="99" t="str">
        <f t="shared" si="52"/>
        <v/>
      </c>
      <c r="BB111" s="99" t="str">
        <f t="shared" si="53"/>
        <v/>
      </c>
      <c r="BC111" s="99" t="str">
        <f t="shared" si="54"/>
        <v/>
      </c>
      <c r="BD111" s="99" t="str">
        <f t="shared" si="55"/>
        <v/>
      </c>
      <c r="BE111" s="84" t="str">
        <f t="shared" si="56"/>
        <v/>
      </c>
      <c r="BF111" s="84" t="str">
        <f t="shared" si="47"/>
        <v/>
      </c>
      <c r="BI111" s="117"/>
      <c r="BJ111" s="118"/>
      <c r="BK111" s="118"/>
      <c r="BL111" s="118">
        <v>0.3899998664855957</v>
      </c>
      <c r="BM111" s="118">
        <v>1.0699996948242187</v>
      </c>
      <c r="BN111" s="118">
        <v>1.1388587457550228</v>
      </c>
      <c r="BO111" s="118"/>
      <c r="BP111" s="119" t="s">
        <v>185</v>
      </c>
      <c r="BX111" s="117"/>
      <c r="EX111" s="81">
        <f t="shared" ref="EX111:EX142" si="79">IF(AND(ISNUMBER(AA110),ISNUMBER(AA111),ISNUMBER(AA112),F111=2,F112=3),DEGREES(ACOS(((AA110-AA111)*(AA112-AA111)+(AB110-AB111)*(AB112-AB111))/(SQRT((AA110-AA111)^2+(AB110-AB111)^2)*SQRT((AA112-AA111)^2+(AB112-AB111)^2)))),"")</f>
        <v>6.0196572988370809</v>
      </c>
      <c r="EY111" s="81">
        <f t="shared" si="48"/>
        <v>6.0196572988370809</v>
      </c>
      <c r="FA111" s="81" t="str">
        <f t="shared" si="49"/>
        <v/>
      </c>
    </row>
    <row r="112" spans="2:157" x14ac:dyDescent="0.15">
      <c r="F112" s="6">
        <v>3</v>
      </c>
      <c r="S112" s="7">
        <v>-3.2899999618530273</v>
      </c>
      <c r="T112" s="6">
        <v>-11.25</v>
      </c>
      <c r="AA112" s="59">
        <v>-3.3599998950958252</v>
      </c>
      <c r="AB112" s="60">
        <v>-12.090000152587891</v>
      </c>
      <c r="AC112" s="59">
        <v>1.1200000047683716</v>
      </c>
      <c r="AD112" s="60">
        <v>12.239999771118164</v>
      </c>
      <c r="AE112" s="31" t="s">
        <v>101</v>
      </c>
      <c r="AF112" s="114"/>
      <c r="AG112" s="117" t="str">
        <f t="shared" si="61"/>
        <v/>
      </c>
      <c r="AH112" s="118" t="str">
        <f t="shared" si="62"/>
        <v/>
      </c>
      <c r="AI112" s="118" t="str">
        <f t="shared" si="63"/>
        <v/>
      </c>
      <c r="AJ112" s="118" t="str">
        <f t="shared" si="64"/>
        <v/>
      </c>
      <c r="AK112" s="113" t="str">
        <f t="shared" si="65"/>
        <v/>
      </c>
      <c r="AL112" s="118" t="str">
        <f t="shared" si="66"/>
        <v/>
      </c>
      <c r="AM112" s="124"/>
      <c r="AN112" s="117" t="str">
        <f t="shared" si="69"/>
        <v/>
      </c>
      <c r="AO112" s="118" t="str">
        <f t="shared" si="70"/>
        <v/>
      </c>
      <c r="AP112" s="99" t="str">
        <f t="shared" si="71"/>
        <v/>
      </c>
      <c r="AQ112" s="99" t="str">
        <f t="shared" si="72"/>
        <v/>
      </c>
      <c r="AR112" s="99" t="str">
        <f t="shared" si="73"/>
        <v/>
      </c>
      <c r="AS112" s="99" t="str">
        <f t="shared" si="74"/>
        <v/>
      </c>
      <c r="AT112" s="118" t="str">
        <f t="shared" si="75"/>
        <v/>
      </c>
      <c r="AU112" s="118" t="str">
        <f t="shared" si="76"/>
        <v/>
      </c>
      <c r="AV112" s="118" t="str">
        <f t="shared" si="77"/>
        <v/>
      </c>
      <c r="AW112" s="118" t="str">
        <f t="shared" si="78"/>
        <v/>
      </c>
      <c r="AX112" s="124"/>
      <c r="AY112" s="117" t="str">
        <f t="shared" si="50"/>
        <v/>
      </c>
      <c r="AZ112" s="118" t="str">
        <f t="shared" si="51"/>
        <v/>
      </c>
      <c r="BA112" s="99" t="str">
        <f t="shared" si="52"/>
        <v/>
      </c>
      <c r="BB112" s="99" t="str">
        <f t="shared" si="53"/>
        <v/>
      </c>
      <c r="BC112" s="99" t="str">
        <f t="shared" si="54"/>
        <v/>
      </c>
      <c r="BD112" s="99" t="str">
        <f t="shared" si="55"/>
        <v/>
      </c>
      <c r="BE112" s="84" t="str">
        <f t="shared" si="56"/>
        <v/>
      </c>
      <c r="BF112" s="84" t="str">
        <f t="shared" si="47"/>
        <v/>
      </c>
      <c r="BI112" s="117" t="str">
        <f t="shared" si="57"/>
        <v/>
      </c>
      <c r="BJ112" s="118" t="str">
        <f t="shared" si="58"/>
        <v/>
      </c>
      <c r="BK112" s="118" t="str">
        <f t="shared" si="59"/>
        <v/>
      </c>
      <c r="BL112" s="118" t="s">
        <v>152</v>
      </c>
      <c r="BM112" s="118" t="s">
        <v>152</v>
      </c>
      <c r="BN112" s="118" t="s">
        <v>152</v>
      </c>
      <c r="BO112" s="118"/>
      <c r="BP112" s="125"/>
      <c r="BX112" s="123"/>
      <c r="EX112" s="81" t="str">
        <f t="shared" si="79"/>
        <v/>
      </c>
      <c r="EY112" s="81">
        <f t="shared" si="48"/>
        <v>72.048789562446913</v>
      </c>
      <c r="FA112" s="81" t="str">
        <f t="shared" si="49"/>
        <v/>
      </c>
    </row>
    <row r="113" spans="2:157" s="82" customFormat="1" x14ac:dyDescent="0.15">
      <c r="B113" s="30"/>
      <c r="C113" s="16"/>
      <c r="D113" s="13" t="s">
        <v>33</v>
      </c>
      <c r="E113" s="16">
        <v>23</v>
      </c>
      <c r="F113" s="82">
        <v>1</v>
      </c>
      <c r="G113" s="16">
        <v>1</v>
      </c>
      <c r="K113" s="16"/>
      <c r="L113" s="82">
        <v>1</v>
      </c>
      <c r="M113" s="16"/>
      <c r="N113" s="82">
        <v>1</v>
      </c>
      <c r="O113" s="20" t="s">
        <v>91</v>
      </c>
      <c r="P113" s="16">
        <v>87</v>
      </c>
      <c r="Q113" s="32"/>
      <c r="R113" s="10"/>
      <c r="S113" s="32"/>
      <c r="T113" s="10"/>
      <c r="U113" s="32"/>
      <c r="V113" s="10"/>
      <c r="W113" s="32"/>
      <c r="X113" s="10"/>
      <c r="Y113" s="32"/>
      <c r="Z113" s="10"/>
      <c r="AA113" s="57">
        <v>0.73000001907348633</v>
      </c>
      <c r="AB113" s="58">
        <v>-12.090000152587891</v>
      </c>
      <c r="AC113" s="57">
        <v>-3.6600000858306885</v>
      </c>
      <c r="AD113" s="58">
        <v>11.989999771118164</v>
      </c>
      <c r="AE113" s="16"/>
      <c r="AF113" s="112"/>
      <c r="AG113" s="117">
        <f t="shared" si="61"/>
        <v>1.6210176249594557</v>
      </c>
      <c r="AH113" s="118">
        <f t="shared" si="62"/>
        <v>0.52999997138977051</v>
      </c>
      <c r="AI113" s="118">
        <f t="shared" si="63"/>
        <v>0.57999992370605469</v>
      </c>
      <c r="AJ113" s="118">
        <f t="shared" si="64"/>
        <v>0.78568433939603688</v>
      </c>
      <c r="AK113" s="113">
        <f t="shared" si="65"/>
        <v>87</v>
      </c>
      <c r="AL113" s="118">
        <f t="shared" si="66"/>
        <v>4.4899997711181641</v>
      </c>
      <c r="AM113" s="99"/>
      <c r="AN113" s="117" t="str">
        <f t="shared" si="69"/>
        <v/>
      </c>
      <c r="AO113" s="118" t="str">
        <f t="shared" si="70"/>
        <v/>
      </c>
      <c r="AP113" s="99" t="str">
        <f t="shared" si="71"/>
        <v/>
      </c>
      <c r="AQ113" s="99" t="str">
        <f t="shared" si="72"/>
        <v/>
      </c>
      <c r="AR113" s="99" t="str">
        <f t="shared" si="73"/>
        <v/>
      </c>
      <c r="AS113" s="99" t="str">
        <f t="shared" si="74"/>
        <v/>
      </c>
      <c r="AT113" s="118" t="str">
        <f t="shared" si="75"/>
        <v/>
      </c>
      <c r="AU113" s="118" t="str">
        <f t="shared" si="76"/>
        <v/>
      </c>
      <c r="AV113" s="118" t="str">
        <f t="shared" si="77"/>
        <v/>
      </c>
      <c r="AW113" s="118" t="str">
        <f t="shared" si="78"/>
        <v/>
      </c>
      <c r="AX113" s="99"/>
      <c r="AY113" s="117" t="str">
        <f t="shared" si="50"/>
        <v/>
      </c>
      <c r="AZ113" s="118" t="str">
        <f t="shared" si="51"/>
        <v/>
      </c>
      <c r="BA113" s="99" t="str">
        <f t="shared" si="52"/>
        <v/>
      </c>
      <c r="BB113" s="99" t="str">
        <f t="shared" si="53"/>
        <v/>
      </c>
      <c r="BC113" s="99" t="str">
        <f t="shared" si="54"/>
        <v/>
      </c>
      <c r="BD113" s="99" t="str">
        <f t="shared" si="55"/>
        <v/>
      </c>
      <c r="BE113" s="84" t="str">
        <f t="shared" si="56"/>
        <v/>
      </c>
      <c r="BF113" s="84" t="str">
        <f t="shared" si="47"/>
        <v/>
      </c>
      <c r="BG113" s="89"/>
      <c r="BH113" s="89"/>
      <c r="BI113" s="117" t="str">
        <f t="shared" si="57"/>
        <v/>
      </c>
      <c r="BJ113" s="118" t="str">
        <f t="shared" si="58"/>
        <v/>
      </c>
      <c r="BK113" s="118" t="str">
        <f t="shared" si="59"/>
        <v/>
      </c>
      <c r="BL113" s="118" t="s">
        <v>152</v>
      </c>
      <c r="BM113" s="118" t="s">
        <v>152</v>
      </c>
      <c r="BN113" s="118" t="s">
        <v>152</v>
      </c>
      <c r="BO113" s="118"/>
      <c r="BP113" s="121"/>
      <c r="BX113" s="94"/>
      <c r="CE113" s="95"/>
      <c r="CF113" s="95"/>
      <c r="CG113" s="95"/>
      <c r="CH113" s="95"/>
      <c r="CI113" s="95"/>
      <c r="CJ113" s="95"/>
      <c r="CK113" s="95"/>
      <c r="CL113" s="95"/>
      <c r="CM113" s="95"/>
      <c r="CN113" s="95"/>
      <c r="CO113" s="95"/>
      <c r="CP113" s="95"/>
      <c r="CQ113" s="95"/>
      <c r="EX113" s="81" t="str">
        <f t="shared" si="79"/>
        <v/>
      </c>
      <c r="EY113" s="81">
        <f t="shared" si="48"/>
        <v>78.175252273803679</v>
      </c>
      <c r="FA113" s="81">
        <f t="shared" si="49"/>
        <v>1.6210176249594557</v>
      </c>
    </row>
    <row r="114" spans="2:157" x14ac:dyDescent="0.15">
      <c r="F114" s="6">
        <v>2</v>
      </c>
      <c r="H114" s="81">
        <v>1</v>
      </c>
      <c r="Q114" s="7">
        <v>-2.7799999713897705</v>
      </c>
      <c r="R114" s="6">
        <v>4.4899997711181641</v>
      </c>
      <c r="AA114" s="59">
        <v>-4.190000057220459</v>
      </c>
      <c r="AB114" s="60">
        <v>11.409999847412109</v>
      </c>
      <c r="AC114" s="59">
        <v>1.4099999666213989</v>
      </c>
      <c r="AD114" s="60">
        <v>-11.850000381469727</v>
      </c>
      <c r="AE114" s="19" t="s">
        <v>78</v>
      </c>
      <c r="AF114" s="114"/>
      <c r="AG114" s="117" t="str">
        <f t="shared" si="61"/>
        <v/>
      </c>
      <c r="AH114" s="118" t="str">
        <f t="shared" si="62"/>
        <v/>
      </c>
      <c r="AI114" s="118" t="str">
        <f t="shared" si="63"/>
        <v/>
      </c>
      <c r="AJ114" s="118" t="str">
        <f t="shared" si="64"/>
        <v/>
      </c>
      <c r="AK114" s="113" t="str">
        <f t="shared" si="65"/>
        <v/>
      </c>
      <c r="AL114" s="118" t="str">
        <f t="shared" si="66"/>
        <v/>
      </c>
      <c r="AM114" s="118"/>
      <c r="AN114" s="117">
        <f t="shared" si="69"/>
        <v>5.5447371365130476</v>
      </c>
      <c r="AO114" s="118">
        <f t="shared" si="70"/>
        <v>3.8327662235774338</v>
      </c>
      <c r="AP114" s="99">
        <f t="shared" si="71"/>
        <v>28.208398908710478</v>
      </c>
      <c r="AQ114" s="99">
        <f t="shared" si="72"/>
        <v>23.677222803721424</v>
      </c>
      <c r="AR114" s="99">
        <f t="shared" si="73"/>
        <v>19.445800336432455</v>
      </c>
      <c r="AS114" s="99">
        <f t="shared" si="74"/>
        <v>16.322179385382213</v>
      </c>
      <c r="AT114" s="118">
        <f t="shared" si="75"/>
        <v>0.52999997138977051</v>
      </c>
      <c r="AU114" s="118">
        <f t="shared" si="76"/>
        <v>0.57999992370605469</v>
      </c>
      <c r="AV114" s="118">
        <f t="shared" si="77"/>
        <v>0.78568433939603688</v>
      </c>
      <c r="AW114" s="118">
        <f t="shared" si="78"/>
        <v>10.119999885559082</v>
      </c>
      <c r="AX114" s="118"/>
      <c r="AY114" s="117"/>
      <c r="AZ114" s="118" t="str">
        <f t="shared" si="51"/>
        <v/>
      </c>
      <c r="BA114" s="99" t="str">
        <f t="shared" si="52"/>
        <v/>
      </c>
      <c r="BB114" s="99" t="str">
        <f t="shared" si="53"/>
        <v/>
      </c>
      <c r="BC114" s="99" t="str">
        <f t="shared" si="54"/>
        <v/>
      </c>
      <c r="BD114" s="99" t="str">
        <f t="shared" si="55"/>
        <v/>
      </c>
      <c r="BE114" s="84" t="str">
        <f t="shared" si="56"/>
        <v/>
      </c>
      <c r="BF114" s="84" t="str">
        <f t="shared" si="47"/>
        <v/>
      </c>
      <c r="BI114" s="117">
        <f t="shared" si="57"/>
        <v>0.52999997138977051</v>
      </c>
      <c r="BJ114" s="118">
        <f t="shared" si="58"/>
        <v>0.57999992370605469</v>
      </c>
      <c r="BK114" s="118">
        <f t="shared" si="59"/>
        <v>0.78568433939603688</v>
      </c>
      <c r="BL114" s="118">
        <v>0.52999997138977051</v>
      </c>
      <c r="BM114" s="118">
        <v>0.57999992370605469</v>
      </c>
      <c r="BN114" s="118">
        <v>0.78568433939603688</v>
      </c>
      <c r="BO114" s="118"/>
      <c r="BP114" s="119"/>
      <c r="BX114" s="117"/>
      <c r="EX114" s="81">
        <f t="shared" si="79"/>
        <v>5.5447371365130476</v>
      </c>
      <c r="EY114" s="81">
        <f t="shared" si="48"/>
        <v>5.5447371365130476</v>
      </c>
      <c r="FA114" s="81" t="str">
        <f t="shared" si="49"/>
        <v/>
      </c>
    </row>
    <row r="115" spans="2:157" x14ac:dyDescent="0.15">
      <c r="F115" s="6">
        <v>3</v>
      </c>
      <c r="I115" s="81">
        <v>1</v>
      </c>
      <c r="Q115" s="7">
        <v>2.5299999713897705</v>
      </c>
      <c r="R115" s="6">
        <v>-10.119999885559082</v>
      </c>
      <c r="AA115" s="59">
        <v>3.0699999332427979</v>
      </c>
      <c r="AB115" s="60">
        <v>-11.800000190734863</v>
      </c>
      <c r="AC115" s="59">
        <v>-4.0500001907348633</v>
      </c>
      <c r="AD115" s="60">
        <v>10.340000152587891</v>
      </c>
      <c r="AE115" s="19" t="s">
        <v>88</v>
      </c>
      <c r="AF115" s="114"/>
      <c r="AG115" s="117" t="str">
        <f t="shared" si="61"/>
        <v/>
      </c>
      <c r="AH115" s="118" t="str">
        <f t="shared" si="62"/>
        <v/>
      </c>
      <c r="AI115" s="118" t="str">
        <f t="shared" si="63"/>
        <v/>
      </c>
      <c r="AJ115" s="118" t="str">
        <f t="shared" si="64"/>
        <v/>
      </c>
      <c r="AK115" s="113" t="str">
        <f t="shared" si="65"/>
        <v/>
      </c>
      <c r="AL115" s="118" t="str">
        <f t="shared" si="66"/>
        <v/>
      </c>
      <c r="AM115" s="118"/>
      <c r="AN115" s="117" t="str">
        <f t="shared" si="69"/>
        <v/>
      </c>
      <c r="AO115" s="118" t="str">
        <f t="shared" si="70"/>
        <v/>
      </c>
      <c r="AP115" s="99" t="str">
        <f t="shared" si="71"/>
        <v/>
      </c>
      <c r="AQ115" s="99" t="str">
        <f t="shared" si="72"/>
        <v/>
      </c>
      <c r="AR115" s="99" t="str">
        <f t="shared" si="73"/>
        <v/>
      </c>
      <c r="AS115" s="99" t="str">
        <f t="shared" si="74"/>
        <v/>
      </c>
      <c r="AT115" s="118" t="str">
        <f t="shared" si="75"/>
        <v/>
      </c>
      <c r="AU115" s="118" t="str">
        <f t="shared" si="76"/>
        <v/>
      </c>
      <c r="AV115" s="118" t="str">
        <f t="shared" si="77"/>
        <v/>
      </c>
      <c r="AW115" s="118" t="str">
        <f t="shared" si="78"/>
        <v/>
      </c>
      <c r="AX115" s="118"/>
      <c r="AY115" s="117">
        <f t="shared" si="50"/>
        <v>5.5447371365130476</v>
      </c>
      <c r="AZ115" s="118">
        <f t="shared" si="51"/>
        <v>3.8327662235774338</v>
      </c>
      <c r="BA115" s="99">
        <f t="shared" si="52"/>
        <v>28.208398908710478</v>
      </c>
      <c r="BB115" s="99">
        <f t="shared" si="53"/>
        <v>23.677222803721424</v>
      </c>
      <c r="BC115" s="99">
        <f t="shared" si="54"/>
        <v>19.445800336432455</v>
      </c>
      <c r="BD115" s="99">
        <f t="shared" si="55"/>
        <v>16.322179385382213</v>
      </c>
      <c r="BE115" s="84">
        <f t="shared" si="56"/>
        <v>10.119999885559082</v>
      </c>
      <c r="BF115" s="84" t="str">
        <f t="shared" si="47"/>
        <v/>
      </c>
      <c r="BI115" s="117">
        <f t="shared" si="57"/>
        <v>1.6599999666213989</v>
      </c>
      <c r="BJ115" s="118">
        <f t="shared" si="58"/>
        <v>5.0000190734863281E-2</v>
      </c>
      <c r="BK115" s="118">
        <f t="shared" si="59"/>
        <v>1.6607528137132774</v>
      </c>
      <c r="BL115" s="118">
        <v>1.6599999666213989</v>
      </c>
      <c r="BM115" s="118">
        <v>5.0000190734863281E-2</v>
      </c>
      <c r="BN115" s="118">
        <v>1.6607528137132774</v>
      </c>
      <c r="BO115" s="118"/>
      <c r="BP115" s="119"/>
      <c r="BX115" s="117"/>
      <c r="EX115" s="81" t="str">
        <f t="shared" si="79"/>
        <v/>
      </c>
      <c r="EY115" s="81">
        <f t="shared" si="48"/>
        <v>9.6535143955354084</v>
      </c>
      <c r="FA115" s="81" t="str">
        <f t="shared" si="49"/>
        <v/>
      </c>
    </row>
    <row r="116" spans="2:157" x14ac:dyDescent="0.15">
      <c r="F116" s="81">
        <v>4</v>
      </c>
      <c r="I116" s="81">
        <v>1</v>
      </c>
      <c r="Q116" s="7">
        <v>1.1399999856948853</v>
      </c>
      <c r="R116" s="6">
        <v>10.430000305175781</v>
      </c>
      <c r="AA116" s="59">
        <v>-0.23999999463558197</v>
      </c>
      <c r="AB116" s="60">
        <v>12.630000114440918</v>
      </c>
      <c r="AC116" s="59">
        <v>0.82999998331069946</v>
      </c>
      <c r="AD116" s="60">
        <v>-12.869999885559082</v>
      </c>
      <c r="AE116" s="19" t="s">
        <v>81</v>
      </c>
      <c r="AF116" s="114"/>
      <c r="AG116" s="117" t="str">
        <f t="shared" si="61"/>
        <v/>
      </c>
      <c r="AH116" s="118" t="str">
        <f t="shared" si="62"/>
        <v/>
      </c>
      <c r="AI116" s="118" t="str">
        <f t="shared" si="63"/>
        <v/>
      </c>
      <c r="AJ116" s="118" t="str">
        <f t="shared" si="64"/>
        <v/>
      </c>
      <c r="AK116" s="113" t="str">
        <f t="shared" si="65"/>
        <v/>
      </c>
      <c r="AL116" s="118" t="str">
        <f t="shared" si="66"/>
        <v/>
      </c>
      <c r="AM116" s="118"/>
      <c r="AN116" s="117" t="str">
        <f t="shared" si="69"/>
        <v/>
      </c>
      <c r="AO116" s="118" t="str">
        <f t="shared" si="70"/>
        <v/>
      </c>
      <c r="AP116" s="99" t="str">
        <f t="shared" si="71"/>
        <v/>
      </c>
      <c r="AQ116" s="99" t="str">
        <f t="shared" si="72"/>
        <v/>
      </c>
      <c r="AR116" s="99" t="str">
        <f t="shared" si="73"/>
        <v/>
      </c>
      <c r="AS116" s="99" t="str">
        <f t="shared" si="74"/>
        <v/>
      </c>
      <c r="AT116" s="118" t="str">
        <f t="shared" si="75"/>
        <v/>
      </c>
      <c r="AU116" s="118" t="str">
        <f t="shared" si="76"/>
        <v/>
      </c>
      <c r="AV116" s="118" t="str">
        <f t="shared" si="77"/>
        <v/>
      </c>
      <c r="AW116" s="118" t="str">
        <f t="shared" si="78"/>
        <v/>
      </c>
      <c r="AX116" s="118"/>
      <c r="AY116" s="117">
        <f t="shared" si="50"/>
        <v>9.6535143955354084</v>
      </c>
      <c r="AZ116" s="118">
        <f t="shared" si="51"/>
        <v>10.111295055063964</v>
      </c>
      <c r="BA116" s="99">
        <f t="shared" si="52"/>
        <v>50.268351765134931</v>
      </c>
      <c r="BB116" s="99">
        <f t="shared" si="53"/>
        <v>46.112992636712455</v>
      </c>
      <c r="BC116" s="99">
        <f t="shared" si="54"/>
        <v>50.329102831000121</v>
      </c>
      <c r="BD116" s="99">
        <f t="shared" si="55"/>
        <v>46.16872180535524</v>
      </c>
      <c r="BE116" s="84">
        <f t="shared" si="56"/>
        <v>10.430000305175781</v>
      </c>
      <c r="BF116" s="84" t="str">
        <f t="shared" si="47"/>
        <v/>
      </c>
      <c r="BI116" s="117">
        <f t="shared" si="57"/>
        <v>3.8100001960992813</v>
      </c>
      <c r="BJ116" s="118">
        <f t="shared" si="58"/>
        <v>2.2899999618530273</v>
      </c>
      <c r="BK116" s="118">
        <f t="shared" si="59"/>
        <v>4.4452447986093437</v>
      </c>
      <c r="BL116" s="118">
        <v>3.8100001960992813</v>
      </c>
      <c r="BM116" s="118">
        <v>2.2899999618530273</v>
      </c>
      <c r="BN116" s="118">
        <v>4.4452447986093437</v>
      </c>
      <c r="BO116" s="118"/>
      <c r="BP116" s="119"/>
      <c r="BX116" s="117"/>
      <c r="EX116" s="81" t="str">
        <f t="shared" si="79"/>
        <v/>
      </c>
      <c r="EY116" s="81">
        <f t="shared" si="48"/>
        <v>13.679800695618464</v>
      </c>
      <c r="FA116" s="81" t="str">
        <f t="shared" si="49"/>
        <v/>
      </c>
    </row>
    <row r="117" spans="2:157" x14ac:dyDescent="0.15">
      <c r="F117" s="6">
        <v>5</v>
      </c>
      <c r="I117" s="81">
        <v>1</v>
      </c>
      <c r="Q117" s="7">
        <v>-2.7200000286102295</v>
      </c>
      <c r="R117" s="6">
        <v>-10.369999885559082</v>
      </c>
      <c r="AA117" s="59">
        <v>-2.9300000667572021</v>
      </c>
      <c r="AB117" s="60">
        <v>-13.119999885559082</v>
      </c>
      <c r="AC117" s="59">
        <v>0.34000000357627869</v>
      </c>
      <c r="AD117" s="60">
        <v>13.260000228881836</v>
      </c>
      <c r="AE117" s="19" t="s">
        <v>95</v>
      </c>
      <c r="AF117" s="114"/>
      <c r="AG117" s="117" t="str">
        <f t="shared" si="61"/>
        <v/>
      </c>
      <c r="AH117" s="118" t="str">
        <f t="shared" si="62"/>
        <v/>
      </c>
      <c r="AI117" s="118" t="str">
        <f t="shared" si="63"/>
        <v/>
      </c>
      <c r="AJ117" s="118" t="str">
        <f t="shared" si="64"/>
        <v/>
      </c>
      <c r="AK117" s="113" t="str">
        <f t="shared" si="65"/>
        <v/>
      </c>
      <c r="AL117" s="118" t="str">
        <f t="shared" si="66"/>
        <v/>
      </c>
      <c r="AM117" s="118"/>
      <c r="AN117" s="117" t="str">
        <f t="shared" si="69"/>
        <v/>
      </c>
      <c r="AO117" s="118" t="str">
        <f t="shared" si="70"/>
        <v/>
      </c>
      <c r="AP117" s="99" t="str">
        <f t="shared" si="71"/>
        <v/>
      </c>
      <c r="AQ117" s="99" t="str">
        <f t="shared" si="72"/>
        <v/>
      </c>
      <c r="AR117" s="99" t="str">
        <f t="shared" si="73"/>
        <v/>
      </c>
      <c r="AS117" s="99" t="str">
        <f t="shared" si="74"/>
        <v/>
      </c>
      <c r="AT117" s="118" t="str">
        <f t="shared" si="75"/>
        <v/>
      </c>
      <c r="AU117" s="118" t="str">
        <f t="shared" si="76"/>
        <v/>
      </c>
      <c r="AV117" s="118" t="str">
        <f t="shared" si="77"/>
        <v/>
      </c>
      <c r="AW117" s="118" t="str">
        <f t="shared" si="78"/>
        <v/>
      </c>
      <c r="AX117" s="118"/>
      <c r="AY117" s="117">
        <f t="shared" si="50"/>
        <v>13.679800695618464</v>
      </c>
      <c r="AZ117" s="118">
        <f t="shared" si="51"/>
        <v>8.3665964972241937</v>
      </c>
      <c r="BA117" s="99">
        <f t="shared" si="52"/>
        <v>75.474600362861167</v>
      </c>
      <c r="BB117" s="99">
        <f t="shared" si="53"/>
        <v>66.897447801613424</v>
      </c>
      <c r="BC117" s="99">
        <f t="shared" si="54"/>
        <v>48.073750635609031</v>
      </c>
      <c r="BD117" s="99">
        <f t="shared" si="55"/>
        <v>42.610510136015776</v>
      </c>
      <c r="BE117" s="84">
        <f t="shared" si="56"/>
        <v>10.369999885559082</v>
      </c>
      <c r="BF117" s="84">
        <f t="shared" si="47"/>
        <v>0.25</v>
      </c>
      <c r="BI117" s="117">
        <f t="shared" si="57"/>
        <v>3.7600000500679016</v>
      </c>
      <c r="BJ117" s="118">
        <f t="shared" si="58"/>
        <v>0.25</v>
      </c>
      <c r="BK117" s="118">
        <f t="shared" si="59"/>
        <v>3.7683020548399013</v>
      </c>
      <c r="BL117" s="118">
        <v>3.7600000500679016</v>
      </c>
      <c r="BM117" s="118">
        <v>0.25</v>
      </c>
      <c r="BN117" s="118">
        <v>3.7683020548399013</v>
      </c>
      <c r="BO117" s="118"/>
      <c r="BP117" s="119"/>
      <c r="BX117" s="117"/>
      <c r="EX117" s="81" t="str">
        <f t="shared" si="79"/>
        <v/>
      </c>
      <c r="EY117" s="81">
        <f t="shared" si="48"/>
        <v>3.1450234457537687</v>
      </c>
      <c r="FA117" s="81" t="str">
        <f t="shared" si="49"/>
        <v/>
      </c>
    </row>
    <row r="118" spans="2:157" x14ac:dyDescent="0.15">
      <c r="F118" s="6">
        <v>6</v>
      </c>
      <c r="I118" s="81">
        <v>1</v>
      </c>
      <c r="Q118" s="7">
        <v>0.75999999046325684</v>
      </c>
      <c r="R118" s="6">
        <v>6.320000171661377</v>
      </c>
      <c r="AA118" s="59">
        <v>1.1200000047683716</v>
      </c>
      <c r="AB118" s="60">
        <v>12.140000343322754</v>
      </c>
      <c r="AC118" s="59">
        <v>-2.5399999618530273</v>
      </c>
      <c r="AD118" s="60">
        <v>-13.260000228881836</v>
      </c>
      <c r="AE118" s="19" t="s">
        <v>95</v>
      </c>
      <c r="AF118" s="114"/>
      <c r="AG118" s="117" t="str">
        <f t="shared" si="61"/>
        <v/>
      </c>
      <c r="AH118" s="118" t="str">
        <f t="shared" si="62"/>
        <v/>
      </c>
      <c r="AI118" s="118" t="str">
        <f t="shared" si="63"/>
        <v/>
      </c>
      <c r="AJ118" s="118" t="str">
        <f t="shared" si="64"/>
        <v/>
      </c>
      <c r="AK118" s="113" t="str">
        <f t="shared" si="65"/>
        <v/>
      </c>
      <c r="AL118" s="118" t="str">
        <f t="shared" si="66"/>
        <v/>
      </c>
      <c r="AM118" s="118"/>
      <c r="AN118" s="117" t="str">
        <f t="shared" si="69"/>
        <v/>
      </c>
      <c r="AO118" s="118" t="str">
        <f t="shared" si="70"/>
        <v/>
      </c>
      <c r="AP118" s="99" t="str">
        <f t="shared" si="71"/>
        <v/>
      </c>
      <c r="AQ118" s="99" t="str">
        <f t="shared" si="72"/>
        <v/>
      </c>
      <c r="AR118" s="99" t="str">
        <f t="shared" si="73"/>
        <v/>
      </c>
      <c r="AS118" s="99" t="str">
        <f t="shared" si="74"/>
        <v/>
      </c>
      <c r="AT118" s="118" t="str">
        <f t="shared" si="75"/>
        <v/>
      </c>
      <c r="AU118" s="118" t="str">
        <f t="shared" si="76"/>
        <v/>
      </c>
      <c r="AV118" s="118" t="str">
        <f t="shared" si="77"/>
        <v/>
      </c>
      <c r="AW118" s="118" t="str">
        <f t="shared" si="78"/>
        <v/>
      </c>
      <c r="AX118" s="118"/>
      <c r="AY118" s="117">
        <f t="shared" si="50"/>
        <v>3.1450234457537687</v>
      </c>
      <c r="AZ118" s="118">
        <f t="shared" si="51"/>
        <v>2.0426541855716369</v>
      </c>
      <c r="BA118" s="99">
        <f t="shared" si="52"/>
        <v>18.169049702149621</v>
      </c>
      <c r="BB118" s="99">
        <f t="shared" si="53"/>
        <v>10.355480851261454</v>
      </c>
      <c r="BC118" s="99">
        <f t="shared" si="54"/>
        <v>12.119399912631508</v>
      </c>
      <c r="BD118" s="99">
        <f t="shared" si="55"/>
        <v>6.9074726406404663</v>
      </c>
      <c r="BE118" s="84">
        <f t="shared" si="56"/>
        <v>6.320000171661377</v>
      </c>
      <c r="BF118" s="84">
        <f t="shared" si="47"/>
        <v>4.1100001335144043</v>
      </c>
      <c r="BI118" s="117">
        <f t="shared" si="57"/>
        <v>0.7800000011920929</v>
      </c>
      <c r="BJ118" s="118">
        <f t="shared" si="58"/>
        <v>1.119999885559082</v>
      </c>
      <c r="BK118" s="118">
        <f t="shared" si="59"/>
        <v>1.364844220236149</v>
      </c>
      <c r="BL118" s="118">
        <v>0.7800000011920929</v>
      </c>
      <c r="BM118" s="118">
        <v>1.119999885559082</v>
      </c>
      <c r="BN118" s="118">
        <v>1.364844220236149</v>
      </c>
      <c r="BO118" s="118"/>
      <c r="BP118" s="119"/>
      <c r="BX118" s="117"/>
      <c r="EX118" s="81" t="str">
        <f t="shared" si="79"/>
        <v/>
      </c>
      <c r="EY118" s="81">
        <f t="shared" si="48"/>
        <v>6.6966388436618152</v>
      </c>
      <c r="FA118" s="81" t="str">
        <f t="shared" si="49"/>
        <v/>
      </c>
    </row>
    <row r="119" spans="2:157" x14ac:dyDescent="0.15">
      <c r="F119" s="81">
        <v>7</v>
      </c>
      <c r="I119" s="81">
        <v>1</v>
      </c>
      <c r="Q119" s="7">
        <v>0.81999999284744263</v>
      </c>
      <c r="R119" s="6">
        <v>-11.130000114440918</v>
      </c>
      <c r="AA119" s="59">
        <v>5.000000074505806E-2</v>
      </c>
      <c r="AB119" s="60">
        <v>-13.260000228881836</v>
      </c>
      <c r="AC119" s="59">
        <v>-5.000000074505806E-2</v>
      </c>
      <c r="AD119" s="60">
        <v>11.989999771118164</v>
      </c>
      <c r="AE119" s="19" t="s">
        <v>83</v>
      </c>
      <c r="AF119" s="114"/>
      <c r="AG119" s="117" t="str">
        <f t="shared" si="61"/>
        <v/>
      </c>
      <c r="AH119" s="118" t="str">
        <f t="shared" si="62"/>
        <v/>
      </c>
      <c r="AI119" s="118" t="str">
        <f t="shared" si="63"/>
        <v/>
      </c>
      <c r="AJ119" s="118" t="str">
        <f t="shared" si="64"/>
        <v/>
      </c>
      <c r="AK119" s="113" t="str">
        <f t="shared" si="65"/>
        <v/>
      </c>
      <c r="AL119" s="118" t="str">
        <f t="shared" si="66"/>
        <v/>
      </c>
      <c r="AM119" s="118"/>
      <c r="AN119" s="117" t="str">
        <f t="shared" si="69"/>
        <v/>
      </c>
      <c r="AO119" s="118" t="str">
        <f t="shared" si="70"/>
        <v/>
      </c>
      <c r="AP119" s="99" t="str">
        <f t="shared" si="71"/>
        <v/>
      </c>
      <c r="AQ119" s="99" t="str">
        <f t="shared" si="72"/>
        <v/>
      </c>
      <c r="AR119" s="99" t="str">
        <f t="shared" si="73"/>
        <v/>
      </c>
      <c r="AS119" s="99" t="str">
        <f t="shared" si="74"/>
        <v/>
      </c>
      <c r="AT119" s="118" t="str">
        <f t="shared" si="75"/>
        <v/>
      </c>
      <c r="AU119" s="118" t="str">
        <f t="shared" si="76"/>
        <v/>
      </c>
      <c r="AV119" s="118" t="str">
        <f t="shared" si="77"/>
        <v/>
      </c>
      <c r="AW119" s="118" t="str">
        <f t="shared" si="78"/>
        <v/>
      </c>
      <c r="AX119" s="118"/>
      <c r="AY119" s="117">
        <f t="shared" si="50"/>
        <v>6.6966388436618152</v>
      </c>
      <c r="AZ119" s="118">
        <f t="shared" si="51"/>
        <v>5.7873519723628712</v>
      </c>
      <c r="BA119" s="99">
        <f t="shared" si="52"/>
        <v>37.920901893822865</v>
      </c>
      <c r="BB119" s="99">
        <f t="shared" si="53"/>
        <v>32.18138575421132</v>
      </c>
      <c r="BC119" s="99">
        <f t="shared" si="54"/>
        <v>32.89300026600062</v>
      </c>
      <c r="BD119" s="99">
        <f t="shared" si="55"/>
        <v>27.914481916527755</v>
      </c>
      <c r="BE119" s="84">
        <f t="shared" si="56"/>
        <v>11.130000114440918</v>
      </c>
      <c r="BF119" s="84">
        <f t="shared" si="47"/>
        <v>0.76000022888183594</v>
      </c>
      <c r="BI119" s="117">
        <f t="shared" si="57"/>
        <v>2.5899999625980854</v>
      </c>
      <c r="BJ119" s="118">
        <f t="shared" si="58"/>
        <v>0</v>
      </c>
      <c r="BK119" s="118">
        <f t="shared" si="59"/>
        <v>2.5899999625980854</v>
      </c>
      <c r="BL119" s="118">
        <v>2.5899999625980854</v>
      </c>
      <c r="BM119" s="118">
        <v>0</v>
      </c>
      <c r="BN119" s="118">
        <v>2.5899999625980854</v>
      </c>
      <c r="BO119" s="118"/>
      <c r="BP119" s="119"/>
      <c r="BX119" s="117"/>
      <c r="EX119" s="81" t="str">
        <f t="shared" si="79"/>
        <v/>
      </c>
      <c r="EY119" s="81">
        <f t="shared" si="48"/>
        <v>12.879946881049158</v>
      </c>
      <c r="FA119" s="81" t="str">
        <f t="shared" si="49"/>
        <v/>
      </c>
    </row>
    <row r="120" spans="2:157" x14ac:dyDescent="0.15">
      <c r="F120" s="6">
        <v>8</v>
      </c>
      <c r="I120" s="81">
        <v>1</v>
      </c>
      <c r="Q120" s="7">
        <v>-2.3399999141693115</v>
      </c>
      <c r="R120" s="6">
        <v>9.1700000762939453</v>
      </c>
      <c r="AA120" s="59">
        <v>-4.5799999237060547</v>
      </c>
      <c r="AB120" s="60">
        <v>11.800000190734863</v>
      </c>
      <c r="AC120" s="59">
        <v>0.93000000715255737</v>
      </c>
      <c r="AD120" s="60">
        <v>-13.310000419616699</v>
      </c>
      <c r="AE120" s="19" t="s">
        <v>96</v>
      </c>
      <c r="AF120" s="114"/>
      <c r="AG120" s="117" t="str">
        <f t="shared" si="61"/>
        <v/>
      </c>
      <c r="AH120" s="118" t="str">
        <f t="shared" si="62"/>
        <v/>
      </c>
      <c r="AI120" s="118" t="str">
        <f t="shared" si="63"/>
        <v/>
      </c>
      <c r="AJ120" s="118" t="str">
        <f t="shared" si="64"/>
        <v/>
      </c>
      <c r="AK120" s="113" t="str">
        <f t="shared" si="65"/>
        <v/>
      </c>
      <c r="AL120" s="118" t="str">
        <f t="shared" si="66"/>
        <v/>
      </c>
      <c r="AM120" s="118"/>
      <c r="AN120" s="117" t="str">
        <f t="shared" si="69"/>
        <v/>
      </c>
      <c r="AO120" s="118" t="str">
        <f t="shared" si="70"/>
        <v/>
      </c>
      <c r="AP120" s="99" t="str">
        <f t="shared" si="71"/>
        <v/>
      </c>
      <c r="AQ120" s="99" t="str">
        <f t="shared" si="72"/>
        <v/>
      </c>
      <c r="AR120" s="99" t="str">
        <f t="shared" si="73"/>
        <v/>
      </c>
      <c r="AS120" s="99" t="str">
        <f t="shared" si="74"/>
        <v/>
      </c>
      <c r="AT120" s="118" t="str">
        <f t="shared" si="75"/>
        <v/>
      </c>
      <c r="AU120" s="118" t="str">
        <f t="shared" si="76"/>
        <v/>
      </c>
      <c r="AV120" s="118" t="str">
        <f t="shared" si="77"/>
        <v/>
      </c>
      <c r="AW120" s="118" t="str">
        <f t="shared" si="78"/>
        <v/>
      </c>
      <c r="AX120" s="118"/>
      <c r="AY120" s="117">
        <f t="shared" si="50"/>
        <v>12.879946881049158</v>
      </c>
      <c r="AZ120" s="118">
        <f t="shared" si="51"/>
        <v>10.240819255212891</v>
      </c>
      <c r="BA120" s="99">
        <f t="shared" si="52"/>
        <v>72.208100640089782</v>
      </c>
      <c r="BB120" s="99">
        <f t="shared" si="53"/>
        <v>56.308897953186694</v>
      </c>
      <c r="BC120" s="99">
        <f t="shared" si="54"/>
        <v>57.200749006543305</v>
      </c>
      <c r="BD120" s="99">
        <f t="shared" si="55"/>
        <v>44.605952934691224</v>
      </c>
      <c r="BE120" s="84">
        <f t="shared" si="56"/>
        <v>9.1700000762939453</v>
      </c>
      <c r="BF120" s="84">
        <f t="shared" si="47"/>
        <v>2.8499999046325684</v>
      </c>
      <c r="BI120" s="117">
        <f t="shared" si="57"/>
        <v>4.5299999229609966</v>
      </c>
      <c r="BJ120" s="118">
        <f t="shared" si="58"/>
        <v>0.18999958038330078</v>
      </c>
      <c r="BK120" s="118">
        <f t="shared" si="59"/>
        <v>4.5339827020592463</v>
      </c>
      <c r="BL120" s="118">
        <v>4.5299999229609966</v>
      </c>
      <c r="BM120" s="118">
        <v>0.18999958038330078</v>
      </c>
      <c r="BN120" s="118">
        <v>4.5339827020592463</v>
      </c>
      <c r="BO120" s="118"/>
      <c r="BP120" s="119"/>
      <c r="BX120" s="117"/>
      <c r="EX120" s="81" t="str">
        <f t="shared" si="79"/>
        <v/>
      </c>
      <c r="EY120" s="81">
        <f t="shared" si="48"/>
        <v>8.15362225767214</v>
      </c>
      <c r="FA120" s="81" t="str">
        <f t="shared" si="49"/>
        <v/>
      </c>
    </row>
    <row r="121" spans="2:157" x14ac:dyDescent="0.15">
      <c r="C121" s="16"/>
      <c r="F121" s="6">
        <v>9</v>
      </c>
      <c r="I121" s="81">
        <v>1</v>
      </c>
      <c r="Q121" s="7">
        <v>2.7799999713897705</v>
      </c>
      <c r="R121" s="6">
        <v>-10.119999885559082</v>
      </c>
      <c r="AA121" s="59">
        <v>3.7999999523162842</v>
      </c>
      <c r="AB121" s="60">
        <v>-13.069999694824219</v>
      </c>
      <c r="AC121" s="59">
        <v>-2.880000114440918</v>
      </c>
      <c r="AD121" s="60">
        <v>11.899999618530273</v>
      </c>
      <c r="AE121" s="19" t="s">
        <v>78</v>
      </c>
      <c r="AF121" s="114"/>
      <c r="AG121" s="117" t="str">
        <f t="shared" si="61"/>
        <v/>
      </c>
      <c r="AH121" s="118" t="str">
        <f t="shared" si="62"/>
        <v/>
      </c>
      <c r="AI121" s="118" t="str">
        <f t="shared" si="63"/>
        <v/>
      </c>
      <c r="AJ121" s="118" t="str">
        <f t="shared" si="64"/>
        <v/>
      </c>
      <c r="AK121" s="113" t="str">
        <f t="shared" si="65"/>
        <v/>
      </c>
      <c r="AL121" s="118" t="str">
        <f t="shared" si="66"/>
        <v/>
      </c>
      <c r="AM121" s="118"/>
      <c r="AN121" s="117" t="str">
        <f t="shared" si="69"/>
        <v/>
      </c>
      <c r="AO121" s="118" t="str">
        <f t="shared" si="70"/>
        <v/>
      </c>
      <c r="AP121" s="99" t="str">
        <f t="shared" si="71"/>
        <v/>
      </c>
      <c r="AQ121" s="99" t="str">
        <f t="shared" si="72"/>
        <v/>
      </c>
      <c r="AR121" s="99" t="str">
        <f t="shared" si="73"/>
        <v/>
      </c>
      <c r="AS121" s="99" t="str">
        <f t="shared" si="74"/>
        <v/>
      </c>
      <c r="AT121" s="118" t="str">
        <f t="shared" si="75"/>
        <v/>
      </c>
      <c r="AU121" s="118" t="str">
        <f t="shared" si="76"/>
        <v/>
      </c>
      <c r="AV121" s="118" t="str">
        <f t="shared" si="77"/>
        <v/>
      </c>
      <c r="AW121" s="118" t="str">
        <f t="shared" si="78"/>
        <v/>
      </c>
      <c r="AX121" s="118"/>
      <c r="AY121" s="117">
        <f t="shared" si="50"/>
        <v>8.15362225767214</v>
      </c>
      <c r="AZ121" s="118">
        <f t="shared" si="51"/>
        <v>6.2448454929965642</v>
      </c>
      <c r="BA121" s="99">
        <f t="shared" si="52"/>
        <v>47.427351409134985</v>
      </c>
      <c r="BB121" s="99">
        <f t="shared" si="53"/>
        <v>36.286729463953151</v>
      </c>
      <c r="BC121" s="99">
        <f t="shared" si="54"/>
        <v>36.694052175891358</v>
      </c>
      <c r="BD121" s="99">
        <f t="shared" si="55"/>
        <v>28.074667985492638</v>
      </c>
      <c r="BE121" s="84">
        <f t="shared" si="56"/>
        <v>10.119999885559082</v>
      </c>
      <c r="BF121" s="84">
        <f t="shared" si="47"/>
        <v>1.0100002288818359</v>
      </c>
      <c r="BI121" s="117">
        <f t="shared" si="57"/>
        <v>2.8699999451637268</v>
      </c>
      <c r="BJ121" s="118">
        <f t="shared" si="58"/>
        <v>0.24000072479248047</v>
      </c>
      <c r="BK121" s="118">
        <f t="shared" si="59"/>
        <v>2.8800173668123445</v>
      </c>
      <c r="BL121" s="118">
        <v>2.8699999451637268</v>
      </c>
      <c r="BM121" s="118">
        <v>0.24000072479248047</v>
      </c>
      <c r="BN121" s="118">
        <v>2.8800173668123445</v>
      </c>
      <c r="BO121" s="118"/>
      <c r="BP121" s="119"/>
      <c r="BX121" s="117"/>
      <c r="EX121" s="81" t="str">
        <f t="shared" si="79"/>
        <v/>
      </c>
      <c r="EY121" s="81">
        <f t="shared" si="48"/>
        <v>3.0106973418595144</v>
      </c>
      <c r="FA121" s="81" t="str">
        <f t="shared" si="49"/>
        <v/>
      </c>
    </row>
    <row r="122" spans="2:157" x14ac:dyDescent="0.15">
      <c r="F122" s="81">
        <v>10</v>
      </c>
      <c r="I122" s="81">
        <v>1</v>
      </c>
      <c r="Q122" s="7">
        <v>-1.7699999809265137</v>
      </c>
      <c r="R122" s="6">
        <v>5.25</v>
      </c>
      <c r="AA122" s="59">
        <v>-2.7799999713897705</v>
      </c>
      <c r="AB122" s="60">
        <v>10.479999542236328</v>
      </c>
      <c r="AC122" s="59">
        <v>2.0999999046325684</v>
      </c>
      <c r="AD122" s="60">
        <v>-13.260000228881836</v>
      </c>
      <c r="AE122" s="19" t="s">
        <v>88</v>
      </c>
      <c r="AF122" s="114"/>
      <c r="AG122" s="117" t="str">
        <f t="shared" si="61"/>
        <v/>
      </c>
      <c r="AH122" s="118" t="str">
        <f t="shared" si="62"/>
        <v/>
      </c>
      <c r="AI122" s="118" t="str">
        <f t="shared" si="63"/>
        <v/>
      </c>
      <c r="AJ122" s="118" t="str">
        <f t="shared" si="64"/>
        <v/>
      </c>
      <c r="AK122" s="113" t="str">
        <f t="shared" si="65"/>
        <v/>
      </c>
      <c r="AL122" s="118" t="str">
        <f t="shared" si="66"/>
        <v/>
      </c>
      <c r="AM122" s="118"/>
      <c r="AN122" s="117" t="str">
        <f t="shared" si="69"/>
        <v/>
      </c>
      <c r="AO122" s="118" t="str">
        <f t="shared" si="70"/>
        <v/>
      </c>
      <c r="AP122" s="99" t="str">
        <f t="shared" si="71"/>
        <v/>
      </c>
      <c r="AQ122" s="99" t="str">
        <f t="shared" si="72"/>
        <v/>
      </c>
      <c r="AR122" s="99" t="str">
        <f t="shared" si="73"/>
        <v/>
      </c>
      <c r="AS122" s="99" t="str">
        <f t="shared" si="74"/>
        <v/>
      </c>
      <c r="AT122" s="118" t="str">
        <f t="shared" si="75"/>
        <v/>
      </c>
      <c r="AU122" s="118" t="str">
        <f t="shared" si="76"/>
        <v/>
      </c>
      <c r="AV122" s="118" t="str">
        <f t="shared" si="77"/>
        <v/>
      </c>
      <c r="AW122" s="118" t="str">
        <f t="shared" si="78"/>
        <v/>
      </c>
      <c r="AX122" s="118"/>
      <c r="AY122" s="117">
        <f t="shared" si="50"/>
        <v>3.0106973418595144</v>
      </c>
      <c r="AZ122" s="118">
        <f t="shared" si="51"/>
        <v>0.63354770864740817</v>
      </c>
      <c r="BA122" s="99">
        <f t="shared" si="52"/>
        <v>16.852196668672605</v>
      </c>
      <c r="BB122" s="99">
        <f t="shared" si="53"/>
        <v>9.144413927621649</v>
      </c>
      <c r="BC122" s="99">
        <f t="shared" si="54"/>
        <v>3.4942985505581419</v>
      </c>
      <c r="BD122" s="99">
        <f t="shared" si="55"/>
        <v>1.8960918247762697</v>
      </c>
      <c r="BE122" s="84">
        <f t="shared" si="56"/>
        <v>5.25</v>
      </c>
      <c r="BF122" s="84">
        <f t="shared" si="47"/>
        <v>3.9200000762939453</v>
      </c>
      <c r="BI122" s="117">
        <f t="shared" si="57"/>
        <v>0.10000014305114746</v>
      </c>
      <c r="BJ122" s="118">
        <f t="shared" si="58"/>
        <v>1.4200000762939453</v>
      </c>
      <c r="BK122" s="118">
        <f t="shared" si="59"/>
        <v>1.4235168580965456</v>
      </c>
      <c r="BL122" s="118">
        <v>0.10000014305114746</v>
      </c>
      <c r="BM122" s="118">
        <v>1.4200000762939453</v>
      </c>
      <c r="BN122" s="118">
        <v>1.4235168580965456</v>
      </c>
      <c r="BO122" s="118"/>
      <c r="BP122" s="119"/>
      <c r="BX122" s="117"/>
      <c r="EX122" s="81" t="str">
        <f t="shared" si="79"/>
        <v/>
      </c>
      <c r="EY122" s="81">
        <f t="shared" si="48"/>
        <v>9.7546434482825841</v>
      </c>
      <c r="FA122" s="81" t="str">
        <f t="shared" si="49"/>
        <v/>
      </c>
    </row>
    <row r="123" spans="2:157" x14ac:dyDescent="0.15">
      <c r="B123" s="26"/>
      <c r="C123" s="22"/>
      <c r="D123" s="12"/>
      <c r="F123" s="6">
        <v>11</v>
      </c>
      <c r="I123" s="6">
        <v>1</v>
      </c>
      <c r="J123" s="81">
        <v>1</v>
      </c>
      <c r="Q123" s="7">
        <v>-2.0199999809265137</v>
      </c>
      <c r="R123" s="6">
        <v>-7.1399998664855957</v>
      </c>
      <c r="X123" s="6" t="s">
        <v>61</v>
      </c>
      <c r="Y123" s="7">
        <v>1</v>
      </c>
      <c r="AA123" s="59">
        <v>-0.34000000357627869</v>
      </c>
      <c r="AB123" s="60">
        <v>-13.310000419616699</v>
      </c>
      <c r="AC123" s="59">
        <v>-1.8500000238418579</v>
      </c>
      <c r="AD123" s="60">
        <v>7.1700000762939453</v>
      </c>
      <c r="AE123" s="19" t="s">
        <v>95</v>
      </c>
      <c r="AF123" s="114">
        <v>1</v>
      </c>
      <c r="AG123" s="117" t="str">
        <f t="shared" si="61"/>
        <v/>
      </c>
      <c r="AH123" s="118" t="str">
        <f t="shared" si="62"/>
        <v/>
      </c>
      <c r="AI123" s="118" t="str">
        <f t="shared" si="63"/>
        <v/>
      </c>
      <c r="AJ123" s="118" t="str">
        <f t="shared" si="64"/>
        <v/>
      </c>
      <c r="AK123" s="113" t="str">
        <f t="shared" si="65"/>
        <v/>
      </c>
      <c r="AL123" s="118" t="str">
        <f t="shared" si="66"/>
        <v/>
      </c>
      <c r="AM123" s="118"/>
      <c r="AN123" s="117" t="str">
        <f t="shared" si="69"/>
        <v/>
      </c>
      <c r="AO123" s="118" t="str">
        <f t="shared" si="70"/>
        <v/>
      </c>
      <c r="AP123" s="99" t="str">
        <f t="shared" si="71"/>
        <v/>
      </c>
      <c r="AQ123" s="99" t="str">
        <f t="shared" si="72"/>
        <v/>
      </c>
      <c r="AR123" s="99" t="str">
        <f t="shared" si="73"/>
        <v/>
      </c>
      <c r="AS123" s="99" t="str">
        <f t="shared" si="74"/>
        <v/>
      </c>
      <c r="AT123" s="118" t="str">
        <f t="shared" si="75"/>
        <v/>
      </c>
      <c r="AU123" s="118" t="str">
        <f t="shared" si="76"/>
        <v/>
      </c>
      <c r="AV123" s="118" t="str">
        <f t="shared" si="77"/>
        <v/>
      </c>
      <c r="AW123" s="118" t="str">
        <f t="shared" si="78"/>
        <v/>
      </c>
      <c r="AX123" s="118"/>
      <c r="AY123" s="117">
        <f t="shared" si="50"/>
        <v>9.7546434482825841</v>
      </c>
      <c r="AZ123" s="118">
        <f t="shared" si="51"/>
        <v>5.7599137200098438</v>
      </c>
      <c r="BA123" s="99">
        <f t="shared" si="52"/>
        <v>49.538100276762236</v>
      </c>
      <c r="BB123" s="99">
        <f t="shared" si="53"/>
        <v>27.731242725851757</v>
      </c>
      <c r="BC123" s="99">
        <f t="shared" si="54"/>
        <v>29.084799093496798</v>
      </c>
      <c r="BD123" s="99">
        <f t="shared" si="55"/>
        <v>16.281561440351396</v>
      </c>
      <c r="BE123" s="84">
        <f t="shared" si="56"/>
        <v>7.1399998664855957</v>
      </c>
      <c r="BF123" s="84">
        <f t="shared" si="47"/>
        <v>2.9800000190734863</v>
      </c>
      <c r="BI123" s="117">
        <f t="shared" si="57"/>
        <v>2.439999908208847</v>
      </c>
      <c r="BJ123" s="118">
        <f t="shared" si="58"/>
        <v>5.0000190734863281E-2</v>
      </c>
      <c r="BK123" s="118">
        <f t="shared" si="59"/>
        <v>2.4405121534490881</v>
      </c>
      <c r="BL123" s="118"/>
      <c r="BM123" s="118"/>
      <c r="BN123" s="118"/>
      <c r="BO123" s="118"/>
      <c r="BP123" s="119" t="s">
        <v>184</v>
      </c>
      <c r="BX123" s="117"/>
      <c r="EX123" s="81" t="str">
        <f t="shared" si="79"/>
        <v/>
      </c>
      <c r="EY123" s="81">
        <f t="shared" si="48"/>
        <v>8.4985587428236133</v>
      </c>
      <c r="FA123" s="81" t="str">
        <f t="shared" si="49"/>
        <v/>
      </c>
    </row>
    <row r="124" spans="2:157" s="82" customFormat="1" x14ac:dyDescent="0.15">
      <c r="B124" s="30"/>
      <c r="C124" s="24" t="s">
        <v>64</v>
      </c>
      <c r="D124" s="13" t="s">
        <v>11</v>
      </c>
      <c r="E124" s="16">
        <v>24</v>
      </c>
      <c r="F124" s="10">
        <v>1</v>
      </c>
      <c r="G124" s="16">
        <v>1</v>
      </c>
      <c r="K124" s="16">
        <v>1</v>
      </c>
      <c r="M124" s="16"/>
      <c r="N124" s="82">
        <v>1</v>
      </c>
      <c r="O124" s="20" t="s">
        <v>87</v>
      </c>
      <c r="P124" s="16">
        <v>98</v>
      </c>
      <c r="Q124" s="32"/>
      <c r="R124" s="10"/>
      <c r="S124" s="32"/>
      <c r="T124" s="10"/>
      <c r="U124" s="32"/>
      <c r="V124" s="10"/>
      <c r="W124" s="32"/>
      <c r="X124" s="10"/>
      <c r="Y124" s="32"/>
      <c r="Z124" s="10"/>
      <c r="AA124" s="57">
        <v>0.82999998331069946</v>
      </c>
      <c r="AB124" s="58">
        <v>12.039999961853027</v>
      </c>
      <c r="AC124" s="57">
        <v>-4.0500001907348633</v>
      </c>
      <c r="AD124" s="58">
        <v>-13.800000190734863</v>
      </c>
      <c r="AE124" s="16"/>
      <c r="AF124" s="112"/>
      <c r="AG124" s="117">
        <f t="shared" si="61"/>
        <v>5.9950118961609125</v>
      </c>
      <c r="AH124" s="118">
        <f t="shared" si="62"/>
        <v>1.9500002861022949</v>
      </c>
      <c r="AI124" s="118">
        <f t="shared" si="63"/>
        <v>0.48999977111816406</v>
      </c>
      <c r="AJ124" s="118">
        <f t="shared" si="64"/>
        <v>2.0106220160673876</v>
      </c>
      <c r="AK124" s="113">
        <f t="shared" si="65"/>
        <v>98</v>
      </c>
      <c r="AL124" s="118">
        <f t="shared" si="66"/>
        <v>4.9899997711181641</v>
      </c>
      <c r="AM124" s="99"/>
      <c r="AN124" s="117" t="str">
        <f t="shared" si="69"/>
        <v/>
      </c>
      <c r="AO124" s="118" t="str">
        <f t="shared" si="70"/>
        <v/>
      </c>
      <c r="AP124" s="99" t="str">
        <f t="shared" si="71"/>
        <v/>
      </c>
      <c r="AQ124" s="99" t="str">
        <f t="shared" si="72"/>
        <v/>
      </c>
      <c r="AR124" s="99" t="str">
        <f t="shared" si="73"/>
        <v/>
      </c>
      <c r="AS124" s="99" t="str">
        <f t="shared" si="74"/>
        <v/>
      </c>
      <c r="AT124" s="118" t="str">
        <f t="shared" si="75"/>
        <v/>
      </c>
      <c r="AU124" s="118" t="str">
        <f t="shared" si="76"/>
        <v/>
      </c>
      <c r="AV124" s="118" t="str">
        <f t="shared" si="77"/>
        <v/>
      </c>
      <c r="AW124" s="118" t="str">
        <f t="shared" si="78"/>
        <v/>
      </c>
      <c r="AX124" s="99"/>
      <c r="AY124" s="117" t="str">
        <f t="shared" si="50"/>
        <v/>
      </c>
      <c r="AZ124" s="118" t="str">
        <f t="shared" si="51"/>
        <v/>
      </c>
      <c r="BA124" s="99" t="str">
        <f t="shared" si="52"/>
        <v/>
      </c>
      <c r="BB124" s="99" t="str">
        <f t="shared" si="53"/>
        <v/>
      </c>
      <c r="BC124" s="99" t="str">
        <f t="shared" si="54"/>
        <v/>
      </c>
      <c r="BD124" s="99" t="str">
        <f t="shared" si="55"/>
        <v/>
      </c>
      <c r="BE124" s="84" t="str">
        <f t="shared" si="56"/>
        <v/>
      </c>
      <c r="BF124" s="84" t="str">
        <f t="shared" si="47"/>
        <v/>
      </c>
      <c r="BG124" s="89"/>
      <c r="BH124" s="89"/>
      <c r="BI124" s="117" t="str">
        <f t="shared" si="57"/>
        <v/>
      </c>
      <c r="BJ124" s="118" t="str">
        <f t="shared" si="58"/>
        <v/>
      </c>
      <c r="BK124" s="118" t="str">
        <f t="shared" si="59"/>
        <v/>
      </c>
      <c r="BL124" s="118" t="s">
        <v>152</v>
      </c>
      <c r="BM124" s="118" t="s">
        <v>152</v>
      </c>
      <c r="BN124" s="118" t="s">
        <v>152</v>
      </c>
      <c r="BO124" s="118"/>
      <c r="BP124" s="121"/>
      <c r="BX124" s="94"/>
      <c r="CE124" s="95"/>
      <c r="CF124" s="95"/>
      <c r="CG124" s="95"/>
      <c r="CH124" s="95"/>
      <c r="CI124" s="95"/>
      <c r="CJ124" s="95"/>
      <c r="CK124" s="95"/>
      <c r="CL124" s="95"/>
      <c r="CM124" s="95"/>
      <c r="CN124" s="95"/>
      <c r="CO124" s="95"/>
      <c r="CP124" s="95"/>
      <c r="CQ124" s="95"/>
      <c r="EX124" s="81" t="str">
        <f t="shared" si="79"/>
        <v/>
      </c>
      <c r="EY124" s="81">
        <f t="shared" si="48"/>
        <v>3.7071995755468818</v>
      </c>
      <c r="FA124" s="81">
        <f t="shared" si="49"/>
        <v>5.9950118961609125</v>
      </c>
    </row>
    <row r="125" spans="2:157" x14ac:dyDescent="0.15">
      <c r="F125" s="6">
        <v>2</v>
      </c>
      <c r="H125" s="81">
        <v>1</v>
      </c>
      <c r="Q125" s="7">
        <v>-0.56999999284744263</v>
      </c>
      <c r="R125" s="6">
        <v>-4.9899997711181641</v>
      </c>
      <c r="AA125" s="59">
        <v>-2.0999999046325684</v>
      </c>
      <c r="AB125" s="60">
        <v>-14.289999961853027</v>
      </c>
      <c r="AC125" s="59">
        <v>-0.10000000149011612</v>
      </c>
      <c r="AD125" s="60">
        <v>11.600000381469727</v>
      </c>
      <c r="AE125" s="19" t="s">
        <v>88</v>
      </c>
      <c r="AF125" s="114"/>
      <c r="AG125" s="117" t="str">
        <f t="shared" si="61"/>
        <v/>
      </c>
      <c r="AH125" s="118" t="str">
        <f t="shared" si="62"/>
        <v/>
      </c>
      <c r="AI125" s="118" t="str">
        <f t="shared" si="63"/>
        <v/>
      </c>
      <c r="AJ125" s="118" t="str">
        <f t="shared" si="64"/>
        <v/>
      </c>
      <c r="AK125" s="113" t="str">
        <f t="shared" si="65"/>
        <v/>
      </c>
      <c r="AL125" s="118" t="str">
        <f t="shared" si="66"/>
        <v/>
      </c>
      <c r="AM125" s="118"/>
      <c r="AN125" s="117">
        <f t="shared" si="69"/>
        <v>1.5808289477902906</v>
      </c>
      <c r="AO125" s="118">
        <f t="shared" si="70"/>
        <v>0.35159560659379868</v>
      </c>
      <c r="AP125" s="99">
        <f t="shared" si="71"/>
        <v>9.889800142985564</v>
      </c>
      <c r="AQ125" s="99">
        <f t="shared" si="72"/>
        <v>8.9873831259095844</v>
      </c>
      <c r="AR125" s="99">
        <f t="shared" si="73"/>
        <v>2.1562502679601288</v>
      </c>
      <c r="AS125" s="99">
        <f t="shared" si="74"/>
        <v>1.9594983713849521</v>
      </c>
      <c r="AT125" s="118">
        <f t="shared" si="75"/>
        <v>1.9500002861022949</v>
      </c>
      <c r="AU125" s="118">
        <f t="shared" si="76"/>
        <v>0.48999977111816406</v>
      </c>
      <c r="AV125" s="118">
        <f t="shared" si="77"/>
        <v>2.0106220160673876</v>
      </c>
      <c r="AW125" s="118">
        <f t="shared" si="78"/>
        <v>10.810000419616699</v>
      </c>
      <c r="AX125" s="118"/>
      <c r="AY125" s="117">
        <f t="shared" si="50"/>
        <v>3.7071995755468818</v>
      </c>
      <c r="AZ125" s="118" t="str">
        <f t="shared" si="51"/>
        <v/>
      </c>
      <c r="BA125" s="99" t="str">
        <f t="shared" si="52"/>
        <v/>
      </c>
      <c r="BB125" s="99" t="str">
        <f t="shared" si="53"/>
        <v/>
      </c>
      <c r="BC125" s="99" t="str">
        <f t="shared" si="54"/>
        <v/>
      </c>
      <c r="BD125" s="99" t="str">
        <f t="shared" si="55"/>
        <v/>
      </c>
      <c r="BE125" s="84" t="str">
        <f t="shared" si="56"/>
        <v/>
      </c>
      <c r="BF125" s="84" t="str">
        <f t="shared" si="47"/>
        <v/>
      </c>
      <c r="BI125" s="117">
        <f t="shared" si="57"/>
        <v>1.9500002861022949</v>
      </c>
      <c r="BJ125" s="118">
        <f t="shared" si="58"/>
        <v>0.48999977111816406</v>
      </c>
      <c r="BK125" s="118">
        <f t="shared" si="59"/>
        <v>2.0106220160673876</v>
      </c>
      <c r="BL125" s="118">
        <v>1.9500002861022949</v>
      </c>
      <c r="BM125" s="118">
        <v>0.48999977111816406</v>
      </c>
      <c r="BN125" s="118">
        <v>2.0106220160673876</v>
      </c>
      <c r="BO125" s="118"/>
      <c r="BP125" s="119"/>
      <c r="BX125" s="117"/>
      <c r="EX125" s="81">
        <f t="shared" si="79"/>
        <v>1.5808289477902906</v>
      </c>
      <c r="EY125" s="81">
        <f t="shared" si="48"/>
        <v>1.5808289477902906</v>
      </c>
      <c r="FA125" s="81" t="str">
        <f t="shared" si="49"/>
        <v/>
      </c>
    </row>
    <row r="126" spans="2:157" x14ac:dyDescent="0.15">
      <c r="F126" s="6">
        <v>3</v>
      </c>
      <c r="I126" s="81">
        <v>1</v>
      </c>
      <c r="Q126" s="7">
        <v>1.3300000429153442</v>
      </c>
      <c r="R126" s="6">
        <v>10.810000419616699</v>
      </c>
      <c r="AA126" s="59">
        <v>0.15000000596046448</v>
      </c>
      <c r="AB126" s="60">
        <v>12.680000305175781</v>
      </c>
      <c r="AC126" s="59">
        <v>-0.10000000149011612</v>
      </c>
      <c r="AD126" s="60">
        <v>-14.039999961853027</v>
      </c>
      <c r="AE126" s="19" t="s">
        <v>95</v>
      </c>
      <c r="AF126" s="114"/>
      <c r="AG126" s="117" t="str">
        <f t="shared" si="61"/>
        <v/>
      </c>
      <c r="AH126" s="118" t="str">
        <f t="shared" si="62"/>
        <v/>
      </c>
      <c r="AI126" s="118" t="str">
        <f t="shared" si="63"/>
        <v/>
      </c>
      <c r="AJ126" s="118" t="str">
        <f t="shared" si="64"/>
        <v/>
      </c>
      <c r="AK126" s="113" t="str">
        <f t="shared" si="65"/>
        <v/>
      </c>
      <c r="AL126" s="118" t="str">
        <f t="shared" si="66"/>
        <v/>
      </c>
      <c r="AM126" s="118"/>
      <c r="AN126" s="117" t="str">
        <f t="shared" si="69"/>
        <v/>
      </c>
      <c r="AO126" s="118" t="str">
        <f t="shared" si="70"/>
        <v/>
      </c>
      <c r="AP126" s="99" t="str">
        <f t="shared" si="71"/>
        <v/>
      </c>
      <c r="AQ126" s="99" t="str">
        <f t="shared" si="72"/>
        <v/>
      </c>
      <c r="AR126" s="99" t="str">
        <f t="shared" si="73"/>
        <v/>
      </c>
      <c r="AS126" s="99" t="str">
        <f t="shared" si="74"/>
        <v/>
      </c>
      <c r="AT126" s="118" t="str">
        <f t="shared" si="75"/>
        <v/>
      </c>
      <c r="AU126" s="118" t="str">
        <f t="shared" si="76"/>
        <v/>
      </c>
      <c r="AV126" s="118" t="str">
        <f t="shared" si="77"/>
        <v/>
      </c>
      <c r="AW126" s="118" t="str">
        <f t="shared" si="78"/>
        <v/>
      </c>
      <c r="AX126" s="118"/>
      <c r="AY126" s="117">
        <f t="shared" si="50"/>
        <v>1.5808289477902906</v>
      </c>
      <c r="AZ126" s="118">
        <f t="shared" si="51"/>
        <v>0.35159560659379868</v>
      </c>
      <c r="BA126" s="99">
        <f t="shared" si="52"/>
        <v>9.889800142985564</v>
      </c>
      <c r="BB126" s="99">
        <f t="shared" si="53"/>
        <v>8.9873831259095844</v>
      </c>
      <c r="BC126" s="99">
        <f t="shared" si="54"/>
        <v>2.1562502679601288</v>
      </c>
      <c r="BD126" s="99">
        <f t="shared" si="55"/>
        <v>1.9594983713849521</v>
      </c>
      <c r="BE126" s="84">
        <f t="shared" si="56"/>
        <v>10.810000419616699</v>
      </c>
      <c r="BF126" s="84" t="str">
        <f t="shared" si="47"/>
        <v/>
      </c>
      <c r="BI126" s="117">
        <f t="shared" si="57"/>
        <v>0.2500000074505806</v>
      </c>
      <c r="BJ126" s="118">
        <f t="shared" si="58"/>
        <v>1.0799999237060547</v>
      </c>
      <c r="BK126" s="118">
        <f t="shared" si="59"/>
        <v>1.1085575487679358</v>
      </c>
      <c r="BL126" s="118">
        <v>0.2500000074505806</v>
      </c>
      <c r="BM126" s="118">
        <v>1.0799999237060547</v>
      </c>
      <c r="BN126" s="118">
        <v>1.1085575487679358</v>
      </c>
      <c r="BO126" s="118"/>
      <c r="BP126" s="119"/>
      <c r="BX126" s="117"/>
      <c r="EX126" s="81" t="str">
        <f t="shared" si="79"/>
        <v/>
      </c>
      <c r="EY126" s="81">
        <f t="shared" si="48"/>
        <v>6.1421816771516795</v>
      </c>
      <c r="FA126" s="81" t="str">
        <f t="shared" si="49"/>
        <v/>
      </c>
    </row>
    <row r="127" spans="2:157" x14ac:dyDescent="0.15">
      <c r="F127" s="6">
        <v>4</v>
      </c>
      <c r="I127" s="81">
        <v>1</v>
      </c>
      <c r="Q127" s="7">
        <v>1.5199999809265137</v>
      </c>
      <c r="R127" s="6">
        <v>-7.9699997901916504</v>
      </c>
      <c r="AA127" s="59">
        <v>0.77999997138977051</v>
      </c>
      <c r="AB127" s="60">
        <v>-13.600000381469727</v>
      </c>
      <c r="AC127" s="59">
        <v>-0.87999999523162842</v>
      </c>
      <c r="AD127" s="60">
        <v>13.020000457763672</v>
      </c>
      <c r="AE127" s="19" t="s">
        <v>88</v>
      </c>
      <c r="AF127" s="114"/>
      <c r="AG127" s="117" t="str">
        <f t="shared" si="61"/>
        <v/>
      </c>
      <c r="AH127" s="118" t="str">
        <f t="shared" si="62"/>
        <v/>
      </c>
      <c r="AI127" s="118" t="str">
        <f t="shared" si="63"/>
        <v/>
      </c>
      <c r="AJ127" s="118" t="str">
        <f t="shared" si="64"/>
        <v/>
      </c>
      <c r="AK127" s="113" t="str">
        <f t="shared" si="65"/>
        <v/>
      </c>
      <c r="AL127" s="118" t="str">
        <f t="shared" si="66"/>
        <v/>
      </c>
      <c r="AM127" s="118"/>
      <c r="AN127" s="117" t="str">
        <f t="shared" si="69"/>
        <v/>
      </c>
      <c r="AO127" s="118" t="str">
        <f t="shared" si="70"/>
        <v/>
      </c>
      <c r="AP127" s="99" t="str">
        <f t="shared" si="71"/>
        <v/>
      </c>
      <c r="AQ127" s="99" t="str">
        <f t="shared" si="72"/>
        <v/>
      </c>
      <c r="AR127" s="99" t="str">
        <f t="shared" si="73"/>
        <v/>
      </c>
      <c r="AS127" s="99" t="str">
        <f t="shared" si="74"/>
        <v/>
      </c>
      <c r="AT127" s="118" t="str">
        <f t="shared" si="75"/>
        <v/>
      </c>
      <c r="AU127" s="118" t="str">
        <f t="shared" si="76"/>
        <v/>
      </c>
      <c r="AV127" s="118" t="str">
        <f t="shared" si="77"/>
        <v/>
      </c>
      <c r="AW127" s="118" t="str">
        <f t="shared" si="78"/>
        <v/>
      </c>
      <c r="AX127" s="118"/>
      <c r="AY127" s="117">
        <f t="shared" si="50"/>
        <v>6.1421816771516795</v>
      </c>
      <c r="AZ127" s="118">
        <f t="shared" si="51"/>
        <v>1.9093259747145672</v>
      </c>
      <c r="BA127" s="99">
        <f t="shared" si="52"/>
        <v>38.060549215596879</v>
      </c>
      <c r="BB127" s="99">
        <f t="shared" si="53"/>
        <v>22.312758523647538</v>
      </c>
      <c r="BC127" s="99">
        <f t="shared" si="54"/>
        <v>11.701799805980919</v>
      </c>
      <c r="BD127" s="99">
        <f t="shared" si="55"/>
        <v>6.8601068230492483</v>
      </c>
      <c r="BE127" s="84">
        <f t="shared" si="56"/>
        <v>7.9699997901916504</v>
      </c>
      <c r="BF127" s="84" t="str">
        <f t="shared" si="47"/>
        <v/>
      </c>
      <c r="BI127" s="117">
        <f t="shared" si="57"/>
        <v>0.87999997287988663</v>
      </c>
      <c r="BJ127" s="118">
        <f t="shared" si="58"/>
        <v>0.43999958038330078</v>
      </c>
      <c r="BK127" s="118">
        <f t="shared" si="59"/>
        <v>0.98386969818471481</v>
      </c>
      <c r="BL127" s="118">
        <v>0.87999997287988663</v>
      </c>
      <c r="BM127" s="118">
        <v>0.43999958038330078</v>
      </c>
      <c r="BN127" s="118">
        <v>0.98386969818471481</v>
      </c>
      <c r="BO127" s="118"/>
      <c r="BP127" s="119"/>
      <c r="BX127" s="117"/>
      <c r="EX127" s="81" t="str">
        <f t="shared" si="79"/>
        <v/>
      </c>
      <c r="EY127" s="81">
        <f t="shared" si="48"/>
        <v>0.11135253539397344</v>
      </c>
      <c r="FA127" s="81" t="str">
        <f t="shared" si="49"/>
        <v/>
      </c>
    </row>
    <row r="128" spans="2:157" x14ac:dyDescent="0.15">
      <c r="F128" s="6">
        <v>5</v>
      </c>
      <c r="I128" s="81">
        <v>1</v>
      </c>
      <c r="Q128" s="7">
        <v>1.6399999856948853</v>
      </c>
      <c r="R128" s="6">
        <v>8.6599998474121094</v>
      </c>
      <c r="AA128" s="59">
        <v>0.20000000298023224</v>
      </c>
      <c r="AB128" s="60">
        <v>12.729999542236328</v>
      </c>
      <c r="AC128" s="59">
        <v>-0.10000000149011612</v>
      </c>
      <c r="AD128" s="60">
        <v>-13.159999847412109</v>
      </c>
      <c r="AE128" s="19" t="s">
        <v>93</v>
      </c>
      <c r="AF128" s="114"/>
      <c r="AG128" s="117" t="str">
        <f t="shared" si="61"/>
        <v/>
      </c>
      <c r="AH128" s="118" t="str">
        <f t="shared" si="62"/>
        <v/>
      </c>
      <c r="AI128" s="118" t="str">
        <f t="shared" si="63"/>
        <v/>
      </c>
      <c r="AJ128" s="118" t="str">
        <f t="shared" si="64"/>
        <v/>
      </c>
      <c r="AK128" s="113" t="str">
        <f t="shared" si="65"/>
        <v/>
      </c>
      <c r="AL128" s="118" t="str">
        <f t="shared" si="66"/>
        <v/>
      </c>
      <c r="AM128" s="118"/>
      <c r="AN128" s="117" t="str">
        <f t="shared" si="69"/>
        <v/>
      </c>
      <c r="AO128" s="118" t="str">
        <f t="shared" si="70"/>
        <v/>
      </c>
      <c r="AP128" s="99" t="str">
        <f t="shared" si="71"/>
        <v/>
      </c>
      <c r="AQ128" s="99" t="str">
        <f t="shared" si="72"/>
        <v/>
      </c>
      <c r="AR128" s="99" t="str">
        <f t="shared" si="73"/>
        <v/>
      </c>
      <c r="AS128" s="99" t="str">
        <f t="shared" si="74"/>
        <v/>
      </c>
      <c r="AT128" s="118" t="str">
        <f t="shared" si="75"/>
        <v/>
      </c>
      <c r="AU128" s="118" t="str">
        <f t="shared" si="76"/>
        <v/>
      </c>
      <c r="AV128" s="118" t="str">
        <f t="shared" si="77"/>
        <v/>
      </c>
      <c r="AW128" s="118" t="str">
        <f t="shared" si="78"/>
        <v/>
      </c>
      <c r="AX128" s="118"/>
      <c r="AY128" s="117">
        <f t="shared" si="50"/>
        <v>0.11135253539397344</v>
      </c>
      <c r="AZ128" s="118">
        <f t="shared" si="51"/>
        <v>2.3063808937128591</v>
      </c>
      <c r="BA128" s="99">
        <f t="shared" si="52"/>
        <v>0.67274973681570316</v>
      </c>
      <c r="BB128" s="99">
        <f t="shared" si="53"/>
        <v>0.48267312811691793</v>
      </c>
      <c r="BC128" s="99">
        <f t="shared" si="54"/>
        <v>14.134099674338117</v>
      </c>
      <c r="BD128" s="99">
        <f t="shared" si="55"/>
        <v>10.140695312970427</v>
      </c>
      <c r="BE128" s="84">
        <f t="shared" si="56"/>
        <v>8.6599998474121094</v>
      </c>
      <c r="BF128" s="84">
        <f t="shared" si="47"/>
        <v>2.1500005722045898</v>
      </c>
      <c r="BI128" s="117">
        <f t="shared" si="57"/>
        <v>1.0799999982118607</v>
      </c>
      <c r="BJ128" s="118">
        <f t="shared" si="58"/>
        <v>0.29000091552734375</v>
      </c>
      <c r="BK128" s="118">
        <f t="shared" si="59"/>
        <v>1.1182578088903814</v>
      </c>
      <c r="BL128" s="118">
        <v>1.0799999982118607</v>
      </c>
      <c r="BM128" s="118">
        <v>0.29000091552734375</v>
      </c>
      <c r="BN128" s="118">
        <v>1.1182578088903814</v>
      </c>
      <c r="BO128" s="118"/>
      <c r="BP128" s="119"/>
      <c r="BX128" s="117"/>
      <c r="EX128" s="81" t="str">
        <f t="shared" si="79"/>
        <v/>
      </c>
      <c r="EY128" s="81">
        <f t="shared" si="48"/>
        <v>5.8132421281720177</v>
      </c>
      <c r="FA128" s="81" t="str">
        <f t="shared" si="49"/>
        <v/>
      </c>
    </row>
    <row r="129" spans="2:157" x14ac:dyDescent="0.15">
      <c r="F129" s="6">
        <v>6</v>
      </c>
      <c r="I129" s="81">
        <v>1</v>
      </c>
      <c r="Q129" s="7">
        <v>2.9700000286102295</v>
      </c>
      <c r="R129" s="6">
        <v>-7.0199999809265137</v>
      </c>
      <c r="AA129" s="59">
        <v>3.3599998950958252</v>
      </c>
      <c r="AB129" s="60">
        <v>-12.729999542236328</v>
      </c>
      <c r="AC129" s="59">
        <v>-1.1699999570846558</v>
      </c>
      <c r="AD129" s="60">
        <v>12.630000114440918</v>
      </c>
      <c r="AE129" s="19" t="s">
        <v>83</v>
      </c>
      <c r="AF129" s="114"/>
      <c r="AG129" s="117" t="str">
        <f t="shared" si="61"/>
        <v/>
      </c>
      <c r="AH129" s="118" t="str">
        <f t="shared" si="62"/>
        <v/>
      </c>
      <c r="AI129" s="118" t="str">
        <f t="shared" si="63"/>
        <v/>
      </c>
      <c r="AJ129" s="118" t="str">
        <f t="shared" si="64"/>
        <v/>
      </c>
      <c r="AK129" s="113" t="str">
        <f t="shared" si="65"/>
        <v/>
      </c>
      <c r="AL129" s="118" t="str">
        <f t="shared" si="66"/>
        <v/>
      </c>
      <c r="AM129" s="118"/>
      <c r="AN129" s="117" t="str">
        <f t="shared" si="69"/>
        <v/>
      </c>
      <c r="AO129" s="118" t="str">
        <f t="shared" si="70"/>
        <v/>
      </c>
      <c r="AP129" s="99" t="str">
        <f t="shared" si="71"/>
        <v/>
      </c>
      <c r="AQ129" s="99" t="str">
        <f t="shared" si="72"/>
        <v/>
      </c>
      <c r="AR129" s="99" t="str">
        <f t="shared" si="73"/>
        <v/>
      </c>
      <c r="AS129" s="99" t="str">
        <f t="shared" si="74"/>
        <v/>
      </c>
      <c r="AT129" s="118" t="str">
        <f t="shared" si="75"/>
        <v/>
      </c>
      <c r="AU129" s="118" t="str">
        <f t="shared" si="76"/>
        <v/>
      </c>
      <c r="AV129" s="118" t="str">
        <f t="shared" si="77"/>
        <v/>
      </c>
      <c r="AW129" s="118" t="str">
        <f t="shared" si="78"/>
        <v/>
      </c>
      <c r="AX129" s="118"/>
      <c r="AY129" s="117">
        <f t="shared" si="50"/>
        <v>5.8132421281720177</v>
      </c>
      <c r="AZ129" s="118">
        <f t="shared" si="51"/>
        <v>7.7390397460002776</v>
      </c>
      <c r="BA129" s="99">
        <f t="shared" si="52"/>
        <v>34.217999126806845</v>
      </c>
      <c r="BB129" s="99">
        <f t="shared" si="53"/>
        <v>19.252497432455662</v>
      </c>
      <c r="BC129" s="99">
        <f t="shared" si="54"/>
        <v>44.725197558659346</v>
      </c>
      <c r="BD129" s="99">
        <f t="shared" si="55"/>
        <v>25.164292861577227</v>
      </c>
      <c r="BE129" s="84">
        <f t="shared" si="56"/>
        <v>7.0199999809265137</v>
      </c>
      <c r="BF129" s="84">
        <f t="shared" si="47"/>
        <v>0.94999980926513672</v>
      </c>
      <c r="BI129" s="117">
        <f t="shared" si="57"/>
        <v>3.4599998965859413</v>
      </c>
      <c r="BJ129" s="118">
        <f t="shared" si="58"/>
        <v>0.43000030517578125</v>
      </c>
      <c r="BK129" s="118">
        <f t="shared" si="59"/>
        <v>3.4866172068103474</v>
      </c>
      <c r="BL129" s="118">
        <v>3.4599998965859413</v>
      </c>
      <c r="BM129" s="118">
        <v>0.43000030517578125</v>
      </c>
      <c r="BN129" s="118">
        <v>3.4866172068103474</v>
      </c>
      <c r="BO129" s="118"/>
      <c r="BP129" s="119"/>
      <c r="BX129" s="117"/>
      <c r="EX129" s="81" t="str">
        <f t="shared" si="79"/>
        <v/>
      </c>
      <c r="EY129" s="81">
        <f t="shared" si="48"/>
        <v>10.225018603467422</v>
      </c>
      <c r="FA129" s="81" t="str">
        <f t="shared" si="49"/>
        <v/>
      </c>
    </row>
    <row r="130" spans="2:157" x14ac:dyDescent="0.15">
      <c r="F130" s="6">
        <v>7</v>
      </c>
      <c r="I130" s="81">
        <v>1</v>
      </c>
      <c r="Q130" s="7">
        <v>-1.7100000381469727</v>
      </c>
      <c r="R130" s="6">
        <v>6.9600000381469727</v>
      </c>
      <c r="AA130" s="59">
        <v>-4.190000057220459</v>
      </c>
      <c r="AB130" s="60">
        <v>11.510000228881836</v>
      </c>
      <c r="AC130" s="59">
        <v>0.98000001907348633</v>
      </c>
      <c r="AD130" s="60">
        <v>-13.600000381469727</v>
      </c>
      <c r="AE130" s="19" t="s">
        <v>105</v>
      </c>
      <c r="AF130" s="114"/>
      <c r="AG130" s="117" t="str">
        <f t="shared" si="61"/>
        <v/>
      </c>
      <c r="AH130" s="118" t="str">
        <f t="shared" si="62"/>
        <v/>
      </c>
      <c r="AI130" s="118" t="str">
        <f t="shared" si="63"/>
        <v/>
      </c>
      <c r="AJ130" s="118" t="str">
        <f t="shared" si="64"/>
        <v/>
      </c>
      <c r="AK130" s="113" t="str">
        <f t="shared" si="65"/>
        <v/>
      </c>
      <c r="AL130" s="118" t="str">
        <f t="shared" si="66"/>
        <v/>
      </c>
      <c r="AM130" s="118"/>
      <c r="AN130" s="117" t="str">
        <f t="shared" si="69"/>
        <v/>
      </c>
      <c r="AO130" s="118" t="str">
        <f t="shared" si="70"/>
        <v/>
      </c>
      <c r="AP130" s="99" t="str">
        <f t="shared" si="71"/>
        <v/>
      </c>
      <c r="AQ130" s="99" t="str">
        <f t="shared" si="72"/>
        <v/>
      </c>
      <c r="AR130" s="99" t="str">
        <f t="shared" si="73"/>
        <v/>
      </c>
      <c r="AS130" s="99" t="str">
        <f t="shared" si="74"/>
        <v/>
      </c>
      <c r="AT130" s="118" t="str">
        <f t="shared" si="75"/>
        <v/>
      </c>
      <c r="AU130" s="118" t="str">
        <f t="shared" si="76"/>
        <v/>
      </c>
      <c r="AV130" s="118" t="str">
        <f t="shared" si="77"/>
        <v/>
      </c>
      <c r="AW130" s="118" t="str">
        <f t="shared" si="78"/>
        <v/>
      </c>
      <c r="AX130" s="118"/>
      <c r="AY130" s="117">
        <f t="shared" si="50"/>
        <v>10.225018603467422</v>
      </c>
      <c r="AZ130" s="118">
        <f t="shared" si="51"/>
        <v>7.1723747571697656</v>
      </c>
      <c r="BA130" s="99">
        <f t="shared" si="52"/>
        <v>57.812297606062899</v>
      </c>
      <c r="BB130" s="99">
        <f t="shared" si="53"/>
        <v>34.577602391798436</v>
      </c>
      <c r="BC130" s="99">
        <f t="shared" si="54"/>
        <v>40.830400409317008</v>
      </c>
      <c r="BD130" s="99">
        <f t="shared" si="55"/>
        <v>24.420709940841849</v>
      </c>
      <c r="BE130" s="84">
        <f t="shared" si="56"/>
        <v>6.9600000381469727</v>
      </c>
      <c r="BF130" s="84">
        <f t="shared" si="47"/>
        <v>1.6999998092651367</v>
      </c>
      <c r="BI130" s="117">
        <f t="shared" si="57"/>
        <v>3.0200001001358032</v>
      </c>
      <c r="BJ130" s="118">
        <f t="shared" si="58"/>
        <v>1.119999885559082</v>
      </c>
      <c r="BK130" s="118">
        <f t="shared" si="59"/>
        <v>3.2209936896045943</v>
      </c>
      <c r="BL130" s="118">
        <v>3.0200001001358032</v>
      </c>
      <c r="BM130" s="118">
        <v>1.119999885559082</v>
      </c>
      <c r="BN130" s="118">
        <v>3.2209936896045943</v>
      </c>
      <c r="BO130" s="118"/>
      <c r="BP130" s="119"/>
      <c r="BX130" s="117"/>
      <c r="EX130" s="81" t="str">
        <f t="shared" si="79"/>
        <v/>
      </c>
      <c r="EY130" s="81">
        <f t="shared" si="48"/>
        <v>0.81331066137524965</v>
      </c>
      <c r="FA130" s="81" t="str">
        <f t="shared" si="49"/>
        <v/>
      </c>
    </row>
    <row r="131" spans="2:157" x14ac:dyDescent="0.15">
      <c r="F131" s="6">
        <v>8</v>
      </c>
      <c r="I131" s="81">
        <v>1</v>
      </c>
      <c r="Q131" s="7">
        <v>2.8499999046325684</v>
      </c>
      <c r="R131" s="6">
        <v>-11.25</v>
      </c>
      <c r="AA131" s="59">
        <v>3.0699999332427979</v>
      </c>
      <c r="AB131" s="60">
        <v>-13.020000457763672</v>
      </c>
      <c r="AC131" s="59">
        <v>-2.6800000667572021</v>
      </c>
      <c r="AD131" s="60">
        <v>11.649999618530273</v>
      </c>
      <c r="AE131" s="19" t="s">
        <v>84</v>
      </c>
      <c r="AF131" s="114"/>
      <c r="AG131" s="117" t="str">
        <f t="shared" si="61"/>
        <v/>
      </c>
      <c r="AH131" s="118" t="str">
        <f t="shared" si="62"/>
        <v/>
      </c>
      <c r="AI131" s="118" t="str">
        <f t="shared" si="63"/>
        <v/>
      </c>
      <c r="AJ131" s="118" t="str">
        <f t="shared" si="64"/>
        <v/>
      </c>
      <c r="AK131" s="113" t="str">
        <f t="shared" si="65"/>
        <v/>
      </c>
      <c r="AL131" s="118" t="str">
        <f t="shared" si="66"/>
        <v/>
      </c>
      <c r="AM131" s="118"/>
      <c r="AN131" s="117" t="str">
        <f t="shared" si="69"/>
        <v/>
      </c>
      <c r="AO131" s="118" t="str">
        <f t="shared" si="70"/>
        <v/>
      </c>
      <c r="AP131" s="99" t="str">
        <f t="shared" si="71"/>
        <v/>
      </c>
      <c r="AQ131" s="99" t="str">
        <f t="shared" si="72"/>
        <v/>
      </c>
      <c r="AR131" s="99" t="str">
        <f t="shared" si="73"/>
        <v/>
      </c>
      <c r="AS131" s="99" t="str">
        <f t="shared" si="74"/>
        <v/>
      </c>
      <c r="AT131" s="118" t="str">
        <f t="shared" si="75"/>
        <v/>
      </c>
      <c r="AU131" s="118" t="str">
        <f t="shared" si="76"/>
        <v/>
      </c>
      <c r="AV131" s="118" t="str">
        <f t="shared" si="77"/>
        <v/>
      </c>
      <c r="AW131" s="118" t="str">
        <f t="shared" si="78"/>
        <v/>
      </c>
      <c r="AX131" s="118"/>
      <c r="AY131" s="117">
        <f t="shared" si="50"/>
        <v>0.81331066137524965</v>
      </c>
      <c r="AZ131" s="118">
        <f t="shared" si="51"/>
        <v>4.8525856451780198</v>
      </c>
      <c r="BA131" s="99">
        <f t="shared" si="52"/>
        <v>4.6095529536723916</v>
      </c>
      <c r="BB131" s="99">
        <f t="shared" si="53"/>
        <v>4.063854121146111</v>
      </c>
      <c r="BC131" s="99">
        <f t="shared" si="54"/>
        <v>27.739249385118455</v>
      </c>
      <c r="BD131" s="99">
        <f t="shared" si="55"/>
        <v>24.455356965018424</v>
      </c>
      <c r="BE131" s="84">
        <f t="shared" si="56"/>
        <v>11.25</v>
      </c>
      <c r="BF131" s="84">
        <f t="shared" si="47"/>
        <v>4.2300000190734863</v>
      </c>
      <c r="BI131" s="117">
        <f t="shared" si="57"/>
        <v>2.0899999141693115</v>
      </c>
      <c r="BJ131" s="118">
        <f t="shared" si="58"/>
        <v>0.57999992370605469</v>
      </c>
      <c r="BK131" s="118">
        <f t="shared" si="59"/>
        <v>2.1689858350682605</v>
      </c>
      <c r="BL131" s="118">
        <v>2.0899999141693115</v>
      </c>
      <c r="BM131" s="118">
        <v>0.57999992370605469</v>
      </c>
      <c r="BN131" s="118">
        <v>2.1689858350682605</v>
      </c>
      <c r="BO131" s="118"/>
      <c r="BP131" s="119"/>
      <c r="BX131" s="117"/>
      <c r="EX131" s="81" t="str">
        <f t="shared" si="79"/>
        <v/>
      </c>
      <c r="EY131" s="81">
        <f t="shared" si="48"/>
        <v>10.159443550557326</v>
      </c>
      <c r="FA131" s="81" t="str">
        <f t="shared" si="49"/>
        <v/>
      </c>
    </row>
    <row r="132" spans="2:157" x14ac:dyDescent="0.15">
      <c r="F132" s="6">
        <v>9</v>
      </c>
      <c r="I132" s="81">
        <v>1</v>
      </c>
      <c r="Q132" s="7">
        <v>2.4000000953674316</v>
      </c>
      <c r="R132" s="6">
        <v>5.820000171661377</v>
      </c>
      <c r="AA132" s="59">
        <v>0.34000000357627869</v>
      </c>
      <c r="AB132" s="60">
        <v>11.600000381469727</v>
      </c>
      <c r="AC132" s="59">
        <v>1.0700000524520874</v>
      </c>
      <c r="AD132" s="60">
        <v>-12.920000076293945</v>
      </c>
      <c r="AE132" s="19" t="s">
        <v>81</v>
      </c>
      <c r="AF132" s="114"/>
      <c r="AG132" s="117" t="str">
        <f t="shared" si="61"/>
        <v/>
      </c>
      <c r="AH132" s="118" t="str">
        <f t="shared" si="62"/>
        <v/>
      </c>
      <c r="AI132" s="118" t="str">
        <f t="shared" si="63"/>
        <v/>
      </c>
      <c r="AJ132" s="118" t="str">
        <f t="shared" si="64"/>
        <v/>
      </c>
      <c r="AK132" s="113" t="str">
        <f t="shared" si="65"/>
        <v/>
      </c>
      <c r="AL132" s="118" t="str">
        <f t="shared" si="66"/>
        <v/>
      </c>
      <c r="AM132" s="118"/>
      <c r="AN132" s="117" t="str">
        <f t="shared" si="69"/>
        <v/>
      </c>
      <c r="AO132" s="118" t="str">
        <f t="shared" si="70"/>
        <v/>
      </c>
      <c r="AP132" s="99" t="str">
        <f t="shared" si="71"/>
        <v/>
      </c>
      <c r="AQ132" s="99" t="str">
        <f t="shared" si="72"/>
        <v/>
      </c>
      <c r="AR132" s="99" t="str">
        <f t="shared" si="73"/>
        <v/>
      </c>
      <c r="AS132" s="99" t="str">
        <f t="shared" si="74"/>
        <v/>
      </c>
      <c r="AT132" s="118" t="str">
        <f t="shared" si="75"/>
        <v/>
      </c>
      <c r="AU132" s="118" t="str">
        <f t="shared" si="76"/>
        <v/>
      </c>
      <c r="AV132" s="118" t="str">
        <f t="shared" si="77"/>
        <v/>
      </c>
      <c r="AW132" s="118" t="str">
        <f t="shared" si="78"/>
        <v/>
      </c>
      <c r="AX132" s="118"/>
      <c r="AY132" s="117">
        <f t="shared" si="50"/>
        <v>10.159443550557326</v>
      </c>
      <c r="AZ132" s="118">
        <f t="shared" si="51"/>
        <v>6.7926520541338302</v>
      </c>
      <c r="BA132" s="99">
        <f t="shared" si="52"/>
        <v>55.887152854388972</v>
      </c>
      <c r="BB132" s="99">
        <f t="shared" si="53"/>
        <v>32.966944005271984</v>
      </c>
      <c r="BC132" s="99">
        <f t="shared" si="54"/>
        <v>37.107953176218274</v>
      </c>
      <c r="BD132" s="99">
        <f t="shared" si="55"/>
        <v>21.88939232059252</v>
      </c>
      <c r="BE132" s="84">
        <f t="shared" si="56"/>
        <v>5.820000171661377</v>
      </c>
      <c r="BF132" s="84">
        <f t="shared" si="47"/>
        <v>1.1399998664855957</v>
      </c>
      <c r="BI132" s="117">
        <f t="shared" si="57"/>
        <v>3.0200000703334808</v>
      </c>
      <c r="BJ132" s="118">
        <f t="shared" si="58"/>
        <v>4.9999237060546875E-2</v>
      </c>
      <c r="BK132" s="118">
        <f t="shared" si="59"/>
        <v>3.0204139366187652</v>
      </c>
      <c r="BL132" s="118">
        <v>3.0200000703334808</v>
      </c>
      <c r="BM132" s="118">
        <v>4.9999237060546875E-2</v>
      </c>
      <c r="BN132" s="118">
        <v>3.0204139366187652</v>
      </c>
      <c r="BO132" s="118"/>
      <c r="BP132" s="119"/>
      <c r="BX132" s="117"/>
      <c r="EX132" s="81" t="str">
        <f t="shared" si="79"/>
        <v/>
      </c>
      <c r="EY132" s="81">
        <f t="shared" si="48"/>
        <v>13.823883328650382</v>
      </c>
      <c r="FA132" s="81" t="str">
        <f t="shared" si="49"/>
        <v/>
      </c>
    </row>
    <row r="133" spans="2:157" x14ac:dyDescent="0.15">
      <c r="F133" s="6">
        <v>10</v>
      </c>
      <c r="I133" s="6">
        <v>1</v>
      </c>
      <c r="J133" s="81">
        <v>1</v>
      </c>
      <c r="Q133" s="7">
        <v>-2.1500000953674316</v>
      </c>
      <c r="R133" s="6">
        <v>-6.070000171661377</v>
      </c>
      <c r="X133" s="6" t="s">
        <v>60</v>
      </c>
      <c r="Y133" s="7">
        <v>1</v>
      </c>
      <c r="AA133" s="59">
        <v>-2.880000114440918</v>
      </c>
      <c r="AB133" s="60">
        <v>-12.869999885559082</v>
      </c>
      <c r="AC133" s="59">
        <v>0.68000000715255737</v>
      </c>
      <c r="AD133" s="60">
        <v>11.600000381469727</v>
      </c>
      <c r="AE133" s="19" t="s">
        <v>81</v>
      </c>
      <c r="AF133" s="114">
        <v>1</v>
      </c>
      <c r="AG133" s="117" t="str">
        <f t="shared" si="61"/>
        <v/>
      </c>
      <c r="AH133" s="118" t="str">
        <f t="shared" si="62"/>
        <v/>
      </c>
      <c r="AI133" s="118" t="str">
        <f t="shared" si="63"/>
        <v/>
      </c>
      <c r="AJ133" s="118" t="str">
        <f t="shared" si="64"/>
        <v/>
      </c>
      <c r="AK133" s="113" t="str">
        <f t="shared" si="65"/>
        <v/>
      </c>
      <c r="AL133" s="118" t="str">
        <f t="shared" si="66"/>
        <v/>
      </c>
      <c r="AM133" s="118"/>
      <c r="AN133" s="117" t="str">
        <f t="shared" si="69"/>
        <v/>
      </c>
      <c r="AO133" s="118" t="str">
        <f t="shared" si="70"/>
        <v/>
      </c>
      <c r="AP133" s="99" t="str">
        <f t="shared" si="71"/>
        <v/>
      </c>
      <c r="AQ133" s="99" t="str">
        <f t="shared" si="72"/>
        <v/>
      </c>
      <c r="AR133" s="99" t="str">
        <f t="shared" si="73"/>
        <v/>
      </c>
      <c r="AS133" s="99" t="str">
        <f t="shared" si="74"/>
        <v/>
      </c>
      <c r="AT133" s="118" t="str">
        <f t="shared" si="75"/>
        <v/>
      </c>
      <c r="AU133" s="118" t="str">
        <f t="shared" si="76"/>
        <v/>
      </c>
      <c r="AV133" s="118" t="str">
        <f t="shared" si="77"/>
        <v/>
      </c>
      <c r="AW133" s="118" t="str">
        <f t="shared" si="78"/>
        <v/>
      </c>
      <c r="AX133" s="118"/>
      <c r="AY133" s="117">
        <f t="shared" si="50"/>
        <v>13.823883328650382</v>
      </c>
      <c r="AZ133" s="118">
        <f t="shared" si="51"/>
        <v>9.2017477846237572</v>
      </c>
      <c r="BA133" s="99">
        <f t="shared" si="52"/>
        <v>73.039752307921688</v>
      </c>
      <c r="BB133" s="99">
        <f t="shared" si="53"/>
        <v>37.623248507109899</v>
      </c>
      <c r="BC133" s="99">
        <f t="shared" si="54"/>
        <v>48.408752879351411</v>
      </c>
      <c r="BD133" s="99">
        <f t="shared" si="55"/>
        <v>24.935661498698394</v>
      </c>
      <c r="BE133" s="84">
        <f t="shared" si="56"/>
        <v>6.070000171661377</v>
      </c>
      <c r="BF133" s="84">
        <f t="shared" ref="BF133:BF196" si="80">IF(AND(ISNUMBER(BE133),ISNUMBER(BE131),ISNUMBER(BE132)),ABS(BE131-BE133),"")</f>
        <v>5.179999828338623</v>
      </c>
      <c r="BI133" s="117">
        <f t="shared" si="57"/>
        <v>3.9500001668930054</v>
      </c>
      <c r="BJ133" s="118">
        <f t="shared" si="58"/>
        <v>5.0000190734863281E-2</v>
      </c>
      <c r="BK133" s="118">
        <f t="shared" si="59"/>
        <v>3.9503166123145488</v>
      </c>
      <c r="BL133" s="118"/>
      <c r="BM133" s="118"/>
      <c r="BN133" s="118"/>
      <c r="BO133" s="118"/>
      <c r="BP133" s="119" t="s">
        <v>184</v>
      </c>
      <c r="BX133" s="117"/>
      <c r="EX133" s="81" t="str">
        <f t="shared" si="79"/>
        <v/>
      </c>
      <c r="EY133" s="81" t="str">
        <f t="shared" ref="EY133:EY196" si="81">IF(AND(ISNUMBER(AA132),ISNUMBER(AA133),ISNUMBER(AA134)),DEGREES(ACOS(((AA132-AA133)*(AA134-AA133)+(AB132-AB133)*(AB134-AB133))/(SQRT((AA132-AA133)^2+(AB132-AB133)^2)*SQRT((AA134-AA133)^2+(AB134-AB133)^2)))),"")</f>
        <v/>
      </c>
      <c r="FA133" s="81" t="str">
        <f t="shared" ref="FA133:FA196" si="82">IF(OR(ISNUMBER(K133),ISNUMBER(L133),ISNUMBER(G133)),DEGREES(ACOS((((AC133-AA133)*(Q134-AA133))+((AD133-AB133)*(R134-AB133)))/(SQRT((AC133-AA133)^2+(AD133-AB133)^2)*SQRT((Q134-AA133)^2+(R134-AB133)^2)))),"")</f>
        <v/>
      </c>
    </row>
    <row r="134" spans="2:157" x14ac:dyDescent="0.15">
      <c r="U134" s="7">
        <v>2.5299999713897705</v>
      </c>
      <c r="V134" s="6">
        <v>15.739999771118164</v>
      </c>
      <c r="AG134" s="117" t="str">
        <f t="shared" si="61"/>
        <v/>
      </c>
      <c r="AH134" s="118" t="str">
        <f t="shared" si="62"/>
        <v/>
      </c>
      <c r="AI134" s="118" t="str">
        <f t="shared" si="63"/>
        <v/>
      </c>
      <c r="AJ134" s="118" t="str">
        <f t="shared" si="64"/>
        <v/>
      </c>
      <c r="AK134" s="113" t="str">
        <f t="shared" si="65"/>
        <v/>
      </c>
      <c r="AL134" s="118" t="str">
        <f t="shared" si="66"/>
        <v/>
      </c>
      <c r="AN134" s="117" t="str">
        <f t="shared" si="69"/>
        <v/>
      </c>
      <c r="AO134" s="118" t="str">
        <f t="shared" si="70"/>
        <v/>
      </c>
      <c r="AP134" s="99" t="str">
        <f t="shared" si="71"/>
        <v/>
      </c>
      <c r="AQ134" s="99" t="str">
        <f t="shared" si="72"/>
        <v/>
      </c>
      <c r="AR134" s="99" t="str">
        <f t="shared" si="73"/>
        <v/>
      </c>
      <c r="AS134" s="99" t="str">
        <f t="shared" si="74"/>
        <v/>
      </c>
      <c r="AT134" s="118" t="str">
        <f t="shared" si="75"/>
        <v/>
      </c>
      <c r="AU134" s="118" t="str">
        <f t="shared" si="76"/>
        <v/>
      </c>
      <c r="AV134" s="118" t="str">
        <f t="shared" si="77"/>
        <v/>
      </c>
      <c r="AW134" s="118" t="str">
        <f t="shared" si="78"/>
        <v/>
      </c>
      <c r="AY134" s="117" t="str">
        <f t="shared" si="50"/>
        <v/>
      </c>
      <c r="AZ134" s="118" t="str">
        <f t="shared" si="51"/>
        <v/>
      </c>
      <c r="BA134" s="99" t="str">
        <f t="shared" si="52"/>
        <v/>
      </c>
      <c r="BB134" s="99" t="str">
        <f t="shared" si="53"/>
        <v/>
      </c>
      <c r="BC134" s="99" t="str">
        <f t="shared" si="54"/>
        <v/>
      </c>
      <c r="BD134" s="99" t="str">
        <f t="shared" si="55"/>
        <v/>
      </c>
      <c r="BE134" s="84" t="str">
        <f t="shared" si="56"/>
        <v/>
      </c>
      <c r="BF134" s="84" t="str">
        <f t="shared" si="80"/>
        <v/>
      </c>
      <c r="BI134" s="117" t="str">
        <f t="shared" si="57"/>
        <v/>
      </c>
      <c r="BJ134" s="118" t="str">
        <f t="shared" si="58"/>
        <v/>
      </c>
      <c r="BK134" s="118" t="str">
        <f t="shared" si="59"/>
        <v/>
      </c>
      <c r="BL134" s="118" t="s">
        <v>152</v>
      </c>
      <c r="BM134" s="118" t="s">
        <v>152</v>
      </c>
      <c r="BN134" s="118" t="s">
        <v>152</v>
      </c>
      <c r="BO134" s="118"/>
      <c r="EX134" s="81" t="str">
        <f t="shared" si="79"/>
        <v/>
      </c>
      <c r="EY134" s="81" t="str">
        <f t="shared" si="81"/>
        <v/>
      </c>
      <c r="FA134" s="81" t="str">
        <f t="shared" si="82"/>
        <v/>
      </c>
    </row>
    <row r="135" spans="2:157" s="82" customFormat="1" x14ac:dyDescent="0.15">
      <c r="B135" s="30"/>
      <c r="C135" s="16"/>
      <c r="D135" s="13" t="s">
        <v>17</v>
      </c>
      <c r="E135" s="16">
        <v>25</v>
      </c>
      <c r="F135" s="10">
        <v>1</v>
      </c>
      <c r="G135" s="16">
        <v>1</v>
      </c>
      <c r="K135" s="16">
        <v>1</v>
      </c>
      <c r="M135" s="16"/>
      <c r="N135" s="82">
        <v>1</v>
      </c>
      <c r="O135" s="20" t="s">
        <v>87</v>
      </c>
      <c r="P135" s="16">
        <v>93</v>
      </c>
      <c r="Q135" s="32"/>
      <c r="R135" s="10"/>
      <c r="S135" s="32"/>
      <c r="T135" s="10"/>
      <c r="U135" s="32"/>
      <c r="V135" s="10"/>
      <c r="W135" s="32"/>
      <c r="X135" s="10"/>
      <c r="Y135" s="32"/>
      <c r="Z135" s="10"/>
      <c r="AA135" s="57">
        <v>-0.77999997138977051</v>
      </c>
      <c r="AB135" s="58">
        <v>11.989999771118164</v>
      </c>
      <c r="AC135" s="57">
        <v>3.559999942779541</v>
      </c>
      <c r="AD135" s="58">
        <v>-13.550000190734863</v>
      </c>
      <c r="AE135" s="16"/>
      <c r="AF135" s="112"/>
      <c r="AG135" s="117">
        <f t="shared" si="61"/>
        <v>3.6729847886235136</v>
      </c>
      <c r="AH135" s="118">
        <f t="shared" si="62"/>
        <v>1.4600000381469727</v>
      </c>
      <c r="AI135" s="118">
        <f t="shared" si="63"/>
        <v>0.34999942779541016</v>
      </c>
      <c r="AJ135" s="118">
        <f t="shared" si="64"/>
        <v>1.5013659483437993</v>
      </c>
      <c r="AK135" s="113">
        <f t="shared" si="65"/>
        <v>93</v>
      </c>
      <c r="AL135" s="118">
        <f t="shared" si="66"/>
        <v>4.5500001907348633</v>
      </c>
      <c r="AM135" s="99"/>
      <c r="AN135" s="117" t="str">
        <f t="shared" si="69"/>
        <v/>
      </c>
      <c r="AO135" s="118" t="str">
        <f t="shared" si="70"/>
        <v/>
      </c>
      <c r="AP135" s="99" t="str">
        <f t="shared" si="71"/>
        <v/>
      </c>
      <c r="AQ135" s="99" t="str">
        <f t="shared" si="72"/>
        <v/>
      </c>
      <c r="AR135" s="99" t="str">
        <f t="shared" si="73"/>
        <v/>
      </c>
      <c r="AS135" s="99" t="str">
        <f t="shared" si="74"/>
        <v/>
      </c>
      <c r="AT135" s="118" t="str">
        <f t="shared" si="75"/>
        <v/>
      </c>
      <c r="AU135" s="118" t="str">
        <f t="shared" si="76"/>
        <v/>
      </c>
      <c r="AV135" s="118" t="str">
        <f t="shared" si="77"/>
        <v/>
      </c>
      <c r="AW135" s="118" t="str">
        <f t="shared" si="78"/>
        <v/>
      </c>
      <c r="AX135" s="99"/>
      <c r="AY135" s="117" t="str">
        <f t="shared" ref="AY135:AY198" si="83">IF(AND(ISNUMBER(AA133),OR(H135=1,I135=1)),DEGREES(ACOS(((AA133-AA134)*(AA135-AA134)+(AB133-AB134)*(AB135-AB134))/(SQRT((AA133-AA134)^2+(AB133-AB134)^2)*SQRT((AA135-AA134)^2+(AB135-AB134)^2)))),"")</f>
        <v/>
      </c>
      <c r="AZ135" s="118" t="str">
        <f t="shared" ref="AZ135:AZ198" si="84">IF(I135=1,DEGREES(ACOS((((AA135-AA134)*(AC134-AA134)+(AB135-AB134)*(AD134-AB134))/(SQRT((AA135-AA134)^2+(AB135-AB134)^2)*SQRT((AC134-AA134)^2+(AD134-AB134)^2))))),"")</f>
        <v/>
      </c>
      <c r="BA135" s="99" t="str">
        <f t="shared" ref="BA135:BA198" si="85">IF(AND(ISNUMBER(AA133),ISNUMBER(AA134),ISNUMBER(AA135),I135=1),ABS((AA133*AB134+AA134*AB135+AA135*AB133-AB133*AA134-AB134*AA135-AB135*AA133)/2),"")</f>
        <v/>
      </c>
      <c r="BB135" s="99" t="str">
        <f t="shared" ref="BB135:BB198" si="86">IF(ISNUMBER(BA135),BA135*(((ABS(AB134-R135))/(ABS(AB133-AB134))))^2,"")</f>
        <v/>
      </c>
      <c r="BC135" s="99" t="str">
        <f t="shared" ref="BC135:BC198" si="87">IF(AND(ISNUMBER(AC134),ISNUMBER(AA134),ISNUMBER(AA135),I135=1),ABS((AC134*AB134+AA134*AB135+AA135*AD134-AD134*AA134-AB134*AA135-AB135*AC134)/2),"")</f>
        <v/>
      </c>
      <c r="BD135" s="99" t="str">
        <f t="shared" ref="BD135:BD198" si="88">IF(ISNUMBER(BC135),BC135*(((ABS(AB134-R135))/(ABS(AB133-AB134))))^2,"")</f>
        <v/>
      </c>
      <c r="BE135" s="84" t="str">
        <f t="shared" ref="BE135:BE198" si="89">IF(AND(I135=1,ISNUMBER(R135)),ABS(R135),"")</f>
        <v/>
      </c>
      <c r="BF135" s="84" t="str">
        <f t="shared" si="80"/>
        <v/>
      </c>
      <c r="BG135" s="89"/>
      <c r="BH135" s="89"/>
      <c r="BI135" s="117" t="str">
        <f t="shared" ref="BI135:BI198" si="90">IF(OR($H135=1,$I135=1),ABS(AC134-AA135),"")</f>
        <v/>
      </c>
      <c r="BJ135" s="118" t="str">
        <f t="shared" ref="BJ135:BJ198" si="91">IF(OR($H135=1,$I135=1),ABS(AD134-AB135),"")</f>
        <v/>
      </c>
      <c r="BK135" s="118" t="str">
        <f t="shared" ref="BK135:BK198" si="92">IF(AND(ISNUMBER(BI135),ISNUMBER(BJ135)),SQRT(BI135^2+BJ135^2),"")</f>
        <v/>
      </c>
      <c r="BL135" s="118" t="s">
        <v>152</v>
      </c>
      <c r="BM135" s="118" t="s">
        <v>152</v>
      </c>
      <c r="BN135" s="118" t="s">
        <v>152</v>
      </c>
      <c r="BO135" s="118"/>
      <c r="BP135" s="121"/>
      <c r="BX135" s="94"/>
      <c r="CE135" s="95"/>
      <c r="CF135" s="95"/>
      <c r="CG135" s="95"/>
      <c r="CH135" s="95"/>
      <c r="CI135" s="95"/>
      <c r="CJ135" s="95"/>
      <c r="CK135" s="95"/>
      <c r="CL135" s="95"/>
      <c r="CM135" s="95"/>
      <c r="CN135" s="95"/>
      <c r="CO135" s="95"/>
      <c r="CP135" s="95"/>
      <c r="CQ135" s="95"/>
      <c r="EX135" s="81" t="str">
        <f t="shared" si="79"/>
        <v/>
      </c>
      <c r="EY135" s="81" t="str">
        <f t="shared" si="81"/>
        <v/>
      </c>
      <c r="FA135" s="81">
        <f t="shared" si="82"/>
        <v>3.6729847886235136</v>
      </c>
    </row>
    <row r="136" spans="2:157" x14ac:dyDescent="0.15">
      <c r="F136" s="6">
        <v>2</v>
      </c>
      <c r="H136" s="81">
        <v>1</v>
      </c>
      <c r="Q136" s="7">
        <v>0.94999998807907104</v>
      </c>
      <c r="R136" s="6">
        <v>-4.5500001907348633</v>
      </c>
      <c r="AA136" s="59">
        <v>2.0999999046325684</v>
      </c>
      <c r="AB136" s="60">
        <v>-13.899999618530273</v>
      </c>
      <c r="AC136" s="59">
        <v>-0.98000001907348633</v>
      </c>
      <c r="AD136" s="60">
        <v>11.170000076293945</v>
      </c>
      <c r="AE136" s="19" t="s">
        <v>95</v>
      </c>
      <c r="AF136" s="138">
        <v>1</v>
      </c>
      <c r="AG136" s="117" t="str">
        <f t="shared" si="61"/>
        <v/>
      </c>
      <c r="AH136" s="118" t="str">
        <f t="shared" si="62"/>
        <v/>
      </c>
      <c r="AI136" s="118" t="str">
        <f t="shared" si="63"/>
        <v/>
      </c>
      <c r="AJ136" s="118" t="str">
        <f t="shared" si="64"/>
        <v/>
      </c>
      <c r="AK136" s="113" t="str">
        <f t="shared" si="65"/>
        <v/>
      </c>
      <c r="AL136" s="118" t="str">
        <f t="shared" si="66"/>
        <v/>
      </c>
      <c r="AM136" s="118"/>
      <c r="AN136" s="117">
        <f t="shared" si="69"/>
        <v>1.3886628786478148</v>
      </c>
      <c r="AO136" s="118">
        <f t="shared" si="70"/>
        <v>0.7321088355888451</v>
      </c>
      <c r="AP136" s="99">
        <f t="shared" si="71"/>
        <v>8.6995502804040825</v>
      </c>
      <c r="AQ136" s="99">
        <f t="shared" si="72"/>
        <v>7.4446408446632555</v>
      </c>
      <c r="AR136" s="99">
        <f t="shared" si="73"/>
        <v>4.4474502820253292</v>
      </c>
      <c r="AS136" s="99">
        <f t="shared" si="74"/>
        <v>3.805905932718741</v>
      </c>
      <c r="AT136" s="118">
        <f t="shared" si="75"/>
        <v>1.4600000381469727</v>
      </c>
      <c r="AU136" s="118">
        <f t="shared" si="76"/>
        <v>0.34999942779541016</v>
      </c>
      <c r="AV136" s="118">
        <f t="shared" si="77"/>
        <v>1.5013659483437993</v>
      </c>
      <c r="AW136" s="118">
        <f t="shared" si="78"/>
        <v>10.050000190734863</v>
      </c>
      <c r="AX136" s="118"/>
      <c r="AY136" s="117" t="str">
        <f t="shared" si="83"/>
        <v/>
      </c>
      <c r="AZ136" s="118" t="str">
        <f t="shared" si="84"/>
        <v/>
      </c>
      <c r="BA136" s="99" t="str">
        <f t="shared" si="85"/>
        <v/>
      </c>
      <c r="BB136" s="99" t="str">
        <f t="shared" si="86"/>
        <v/>
      </c>
      <c r="BC136" s="99" t="str">
        <f t="shared" si="87"/>
        <v/>
      </c>
      <c r="BD136" s="99" t="str">
        <f t="shared" si="88"/>
        <v/>
      </c>
      <c r="BE136" s="84" t="str">
        <f t="shared" si="89"/>
        <v/>
      </c>
      <c r="BF136" s="84" t="str">
        <f t="shared" si="80"/>
        <v/>
      </c>
      <c r="BI136" s="117">
        <f t="shared" si="90"/>
        <v>1.4600000381469727</v>
      </c>
      <c r="BJ136" s="118">
        <f t="shared" si="91"/>
        <v>0.34999942779541016</v>
      </c>
      <c r="BK136" s="118">
        <f t="shared" si="92"/>
        <v>1.5013659483437993</v>
      </c>
      <c r="BL136" s="118">
        <v>1.4600000381469727</v>
      </c>
      <c r="BM136" s="118">
        <v>0.34999942779541016</v>
      </c>
      <c r="BN136" s="118">
        <v>1.5013659483437993</v>
      </c>
      <c r="BO136" s="118"/>
      <c r="BP136" s="119"/>
      <c r="BX136" s="117"/>
      <c r="EX136" s="81">
        <f t="shared" si="79"/>
        <v>1.3886628786478148</v>
      </c>
      <c r="EY136" s="81">
        <f t="shared" si="81"/>
        <v>1.3886628786478148</v>
      </c>
      <c r="FA136" s="81" t="str">
        <f t="shared" si="82"/>
        <v/>
      </c>
    </row>
    <row r="137" spans="2:157" x14ac:dyDescent="0.15">
      <c r="F137" s="6">
        <v>3</v>
      </c>
      <c r="I137" s="81">
        <v>1</v>
      </c>
      <c r="J137" s="81">
        <v>1</v>
      </c>
      <c r="Q137" s="7">
        <v>0.12999999523162842</v>
      </c>
      <c r="R137" s="6">
        <v>10.050000190734863</v>
      </c>
      <c r="W137" s="7" t="s">
        <v>60</v>
      </c>
      <c r="Z137" s="6">
        <v>1</v>
      </c>
      <c r="AA137" s="59">
        <v>-1.6100000143051147</v>
      </c>
      <c r="AB137" s="60">
        <v>13.409999847412109</v>
      </c>
      <c r="AC137" s="59">
        <v>0</v>
      </c>
      <c r="AD137" s="60">
        <v>-13.159999847412109</v>
      </c>
      <c r="AE137" s="19" t="s">
        <v>95</v>
      </c>
      <c r="AF137" s="114"/>
      <c r="AG137" s="117" t="str">
        <f t="shared" si="61"/>
        <v/>
      </c>
      <c r="AH137" s="118" t="str">
        <f t="shared" si="62"/>
        <v/>
      </c>
      <c r="AI137" s="118" t="str">
        <f t="shared" si="63"/>
        <v/>
      </c>
      <c r="AJ137" s="118" t="str">
        <f t="shared" si="64"/>
        <v/>
      </c>
      <c r="AK137" s="113" t="str">
        <f t="shared" si="65"/>
        <v/>
      </c>
      <c r="AL137" s="118" t="str">
        <f t="shared" si="66"/>
        <v/>
      </c>
      <c r="AM137" s="118"/>
      <c r="AN137" s="117" t="str">
        <f t="shared" si="69"/>
        <v/>
      </c>
      <c r="AO137" s="118" t="str">
        <f t="shared" si="70"/>
        <v/>
      </c>
      <c r="AP137" s="99" t="str">
        <f t="shared" si="71"/>
        <v/>
      </c>
      <c r="AQ137" s="99" t="str">
        <f t="shared" si="72"/>
        <v/>
      </c>
      <c r="AR137" s="99" t="str">
        <f t="shared" si="73"/>
        <v/>
      </c>
      <c r="AS137" s="99" t="str">
        <f t="shared" si="74"/>
        <v/>
      </c>
      <c r="AT137" s="118" t="str">
        <f t="shared" si="75"/>
        <v/>
      </c>
      <c r="AU137" s="118" t="str">
        <f t="shared" si="76"/>
        <v/>
      </c>
      <c r="AV137" s="118" t="str">
        <f t="shared" si="77"/>
        <v/>
      </c>
      <c r="AW137" s="118" t="str">
        <f t="shared" si="78"/>
        <v/>
      </c>
      <c r="AX137" s="118"/>
      <c r="AY137" s="117">
        <f t="shared" si="83"/>
        <v>1.3886628786478148</v>
      </c>
      <c r="AZ137" s="118">
        <f t="shared" si="84"/>
        <v>0.7321088355888451</v>
      </c>
      <c r="BA137" s="99">
        <f t="shared" si="85"/>
        <v>8.6995502804040825</v>
      </c>
      <c r="BB137" s="99">
        <f t="shared" si="86"/>
        <v>7.4446408446632555</v>
      </c>
      <c r="BC137" s="99">
        <f t="shared" si="87"/>
        <v>4.4474502820253292</v>
      </c>
      <c r="BD137" s="99">
        <f t="shared" si="88"/>
        <v>3.805905932718741</v>
      </c>
      <c r="BE137" s="84">
        <f t="shared" si="89"/>
        <v>10.050000190734863</v>
      </c>
      <c r="BF137" s="84" t="str">
        <f t="shared" si="80"/>
        <v/>
      </c>
      <c r="BI137" s="117">
        <f t="shared" si="90"/>
        <v>0.62999999523162842</v>
      </c>
      <c r="BJ137" s="118">
        <f t="shared" si="91"/>
        <v>2.2399997711181641</v>
      </c>
      <c r="BK137" s="118">
        <f t="shared" si="92"/>
        <v>2.3269075977789231</v>
      </c>
      <c r="BL137" s="118"/>
      <c r="BM137" s="118"/>
      <c r="BN137" s="118"/>
      <c r="BO137" s="118"/>
      <c r="BP137" s="119" t="s">
        <v>184</v>
      </c>
      <c r="BX137" s="117"/>
      <c r="EX137" s="81" t="str">
        <f t="shared" si="79"/>
        <v/>
      </c>
      <c r="EY137" s="81" t="str">
        <f t="shared" si="81"/>
        <v/>
      </c>
      <c r="FA137" s="81" t="str">
        <f t="shared" si="82"/>
        <v/>
      </c>
    </row>
    <row r="138" spans="2:157" x14ac:dyDescent="0.15">
      <c r="U138" s="7">
        <v>-1.5800000429153442</v>
      </c>
      <c r="V138" s="6">
        <v>-13.340000152587891</v>
      </c>
      <c r="AG138" s="117" t="str">
        <f t="shared" si="61"/>
        <v/>
      </c>
      <c r="AH138" s="118" t="str">
        <f t="shared" si="62"/>
        <v/>
      </c>
      <c r="AI138" s="118" t="str">
        <f t="shared" si="63"/>
        <v/>
      </c>
      <c r="AJ138" s="118" t="str">
        <f t="shared" si="64"/>
        <v/>
      </c>
      <c r="AK138" s="113" t="str">
        <f t="shared" si="65"/>
        <v/>
      </c>
      <c r="AL138" s="118" t="str">
        <f t="shared" si="66"/>
        <v/>
      </c>
      <c r="AN138" s="117" t="str">
        <f t="shared" si="69"/>
        <v/>
      </c>
      <c r="AO138" s="118" t="str">
        <f t="shared" si="70"/>
        <v/>
      </c>
      <c r="AP138" s="99" t="str">
        <f t="shared" si="71"/>
        <v/>
      </c>
      <c r="AQ138" s="99" t="str">
        <f t="shared" si="72"/>
        <v/>
      </c>
      <c r="AR138" s="99" t="str">
        <f t="shared" si="73"/>
        <v/>
      </c>
      <c r="AS138" s="99" t="str">
        <f t="shared" si="74"/>
        <v/>
      </c>
      <c r="AT138" s="118" t="str">
        <f t="shared" si="75"/>
        <v/>
      </c>
      <c r="AU138" s="118" t="str">
        <f t="shared" si="76"/>
        <v/>
      </c>
      <c r="AV138" s="118" t="str">
        <f t="shared" si="77"/>
        <v/>
      </c>
      <c r="AW138" s="118" t="str">
        <f t="shared" si="78"/>
        <v/>
      </c>
      <c r="AY138" s="117" t="str">
        <f t="shared" si="83"/>
        <v/>
      </c>
      <c r="AZ138" s="118" t="str">
        <f t="shared" si="84"/>
        <v/>
      </c>
      <c r="BA138" s="99" t="str">
        <f t="shared" si="85"/>
        <v/>
      </c>
      <c r="BB138" s="99" t="str">
        <f t="shared" si="86"/>
        <v/>
      </c>
      <c r="BC138" s="99" t="str">
        <f t="shared" si="87"/>
        <v/>
      </c>
      <c r="BD138" s="99" t="str">
        <f t="shared" si="88"/>
        <v/>
      </c>
      <c r="BE138" s="84" t="str">
        <f t="shared" si="89"/>
        <v/>
      </c>
      <c r="BF138" s="84" t="str">
        <f t="shared" si="80"/>
        <v/>
      </c>
      <c r="BI138" s="117" t="str">
        <f t="shared" si="90"/>
        <v/>
      </c>
      <c r="BJ138" s="118" t="str">
        <f t="shared" si="91"/>
        <v/>
      </c>
      <c r="BK138" s="118" t="str">
        <f t="shared" si="92"/>
        <v/>
      </c>
      <c r="BL138" s="118" t="s">
        <v>152</v>
      </c>
      <c r="BM138" s="118" t="s">
        <v>152</v>
      </c>
      <c r="BN138" s="118" t="s">
        <v>152</v>
      </c>
      <c r="BO138" s="118"/>
      <c r="EX138" s="81" t="str">
        <f t="shared" si="79"/>
        <v/>
      </c>
      <c r="EY138" s="81" t="str">
        <f t="shared" si="81"/>
        <v/>
      </c>
      <c r="FA138" s="81" t="str">
        <f t="shared" si="82"/>
        <v/>
      </c>
    </row>
    <row r="139" spans="2:157" s="82" customFormat="1" x14ac:dyDescent="0.15">
      <c r="B139" s="30"/>
      <c r="C139" s="16"/>
      <c r="D139" s="13" t="s">
        <v>22</v>
      </c>
      <c r="E139" s="16">
        <v>26</v>
      </c>
      <c r="F139" s="10">
        <v>1</v>
      </c>
      <c r="G139" s="16">
        <v>1</v>
      </c>
      <c r="K139" s="16">
        <v>1</v>
      </c>
      <c r="M139" s="16"/>
      <c r="N139" s="82">
        <v>1</v>
      </c>
      <c r="O139" s="20" t="s">
        <v>87</v>
      </c>
      <c r="P139" s="16">
        <v>89</v>
      </c>
      <c r="Q139" s="32"/>
      <c r="R139" s="10"/>
      <c r="S139" s="32"/>
      <c r="T139" s="10"/>
      <c r="U139" s="32"/>
      <c r="V139" s="10"/>
      <c r="W139" s="32"/>
      <c r="X139" s="10"/>
      <c r="Y139" s="32"/>
      <c r="Z139" s="10"/>
      <c r="AA139" s="57">
        <v>0.93000000715255737</v>
      </c>
      <c r="AB139" s="58">
        <v>12.039999961853027</v>
      </c>
      <c r="AC139" s="57">
        <v>-3.6600000858306885</v>
      </c>
      <c r="AD139" s="58">
        <v>-12.039999961853027</v>
      </c>
      <c r="AE139" s="16"/>
      <c r="AF139" s="112"/>
      <c r="AG139" s="117">
        <f t="shared" si="61"/>
        <v>4.9332897672045339</v>
      </c>
      <c r="AH139" s="118">
        <f t="shared" si="62"/>
        <v>1.4700000286102295</v>
      </c>
      <c r="AI139" s="118">
        <f t="shared" si="63"/>
        <v>0.92000007629394531</v>
      </c>
      <c r="AJ139" s="118">
        <f t="shared" si="64"/>
        <v>1.7341569203780092</v>
      </c>
      <c r="AK139" s="113">
        <f t="shared" si="65"/>
        <v>89</v>
      </c>
      <c r="AL139" s="118">
        <f t="shared" si="66"/>
        <v>4.429999828338623</v>
      </c>
      <c r="AM139" s="99"/>
      <c r="AN139" s="117" t="str">
        <f t="shared" si="69"/>
        <v/>
      </c>
      <c r="AO139" s="118" t="str">
        <f t="shared" si="70"/>
        <v/>
      </c>
      <c r="AP139" s="99" t="str">
        <f t="shared" si="71"/>
        <v/>
      </c>
      <c r="AQ139" s="99" t="str">
        <f t="shared" si="72"/>
        <v/>
      </c>
      <c r="AR139" s="99" t="str">
        <f t="shared" si="73"/>
        <v/>
      </c>
      <c r="AS139" s="99" t="str">
        <f t="shared" si="74"/>
        <v/>
      </c>
      <c r="AT139" s="118" t="str">
        <f t="shared" si="75"/>
        <v/>
      </c>
      <c r="AU139" s="118" t="str">
        <f t="shared" si="76"/>
        <v/>
      </c>
      <c r="AV139" s="118" t="str">
        <f t="shared" si="77"/>
        <v/>
      </c>
      <c r="AW139" s="118" t="str">
        <f t="shared" si="78"/>
        <v/>
      </c>
      <c r="AX139" s="99"/>
      <c r="AY139" s="117" t="str">
        <f t="shared" si="83"/>
        <v/>
      </c>
      <c r="AZ139" s="118" t="str">
        <f t="shared" si="84"/>
        <v/>
      </c>
      <c r="BA139" s="99" t="str">
        <f t="shared" si="85"/>
        <v/>
      </c>
      <c r="BB139" s="99" t="str">
        <f t="shared" si="86"/>
        <v/>
      </c>
      <c r="BC139" s="99" t="str">
        <f t="shared" si="87"/>
        <v/>
      </c>
      <c r="BD139" s="99" t="str">
        <f t="shared" si="88"/>
        <v/>
      </c>
      <c r="BE139" s="84" t="str">
        <f t="shared" si="89"/>
        <v/>
      </c>
      <c r="BF139" s="84" t="str">
        <f t="shared" si="80"/>
        <v/>
      </c>
      <c r="BG139" s="89"/>
      <c r="BH139" s="89"/>
      <c r="BI139" s="117" t="str">
        <f t="shared" si="90"/>
        <v/>
      </c>
      <c r="BJ139" s="118" t="str">
        <f t="shared" si="91"/>
        <v/>
      </c>
      <c r="BK139" s="118" t="str">
        <f t="shared" si="92"/>
        <v/>
      </c>
      <c r="BL139" s="118" t="s">
        <v>152</v>
      </c>
      <c r="BM139" s="118" t="s">
        <v>152</v>
      </c>
      <c r="BN139" s="118" t="s">
        <v>152</v>
      </c>
      <c r="BO139" s="118"/>
      <c r="BP139" s="121"/>
      <c r="BX139" s="94"/>
      <c r="CE139" s="95"/>
      <c r="CF139" s="95"/>
      <c r="CG139" s="95"/>
      <c r="CH139" s="95"/>
      <c r="CI139" s="95"/>
      <c r="CJ139" s="95"/>
      <c r="CK139" s="95"/>
      <c r="CL139" s="95"/>
      <c r="CM139" s="95"/>
      <c r="CN139" s="95"/>
      <c r="CO139" s="95"/>
      <c r="CP139" s="95"/>
      <c r="CQ139" s="95"/>
      <c r="EX139" s="81" t="str">
        <f t="shared" si="79"/>
        <v/>
      </c>
      <c r="EY139" s="81" t="str">
        <f t="shared" si="81"/>
        <v/>
      </c>
      <c r="FA139" s="81">
        <f t="shared" si="82"/>
        <v>4.9332897672045339</v>
      </c>
    </row>
    <row r="140" spans="2:157" x14ac:dyDescent="0.15">
      <c r="E140" s="16"/>
      <c r="F140" s="6">
        <v>2</v>
      </c>
      <c r="H140" s="81">
        <v>1</v>
      </c>
      <c r="Q140" s="7">
        <v>-0.75999999046325684</v>
      </c>
      <c r="R140" s="6">
        <v>-4.429999828338623</v>
      </c>
      <c r="AA140" s="59">
        <v>-2.190000057220459</v>
      </c>
      <c r="AB140" s="60">
        <v>-11.119999885559082</v>
      </c>
      <c r="AC140" s="59">
        <v>0.38999998569488525</v>
      </c>
      <c r="AD140" s="60">
        <v>11.850000381469727</v>
      </c>
      <c r="AE140" s="19" t="s">
        <v>106</v>
      </c>
      <c r="AF140" s="138">
        <v>1</v>
      </c>
      <c r="AG140" s="117" t="str">
        <f t="shared" si="61"/>
        <v/>
      </c>
      <c r="AH140" s="118" t="str">
        <f t="shared" si="62"/>
        <v/>
      </c>
      <c r="AI140" s="118" t="str">
        <f t="shared" si="63"/>
        <v/>
      </c>
      <c r="AJ140" s="118" t="str">
        <f t="shared" si="64"/>
        <v/>
      </c>
      <c r="AK140" s="113" t="str">
        <f t="shared" si="65"/>
        <v/>
      </c>
      <c r="AL140" s="118" t="str">
        <f t="shared" si="66"/>
        <v/>
      </c>
      <c r="AM140" s="118"/>
      <c r="AN140" s="117">
        <f t="shared" si="69"/>
        <v>8.0473784730364777</v>
      </c>
      <c r="AO140" s="118">
        <f t="shared" si="70"/>
        <v>6.783592528373581</v>
      </c>
      <c r="AP140" s="99">
        <f t="shared" si="71"/>
        <v>37.492199188756956</v>
      </c>
      <c r="AQ140" s="99">
        <f t="shared" si="72"/>
        <v>27.708073097542709</v>
      </c>
      <c r="AR140" s="99">
        <f t="shared" si="73"/>
        <v>31.289548967313749</v>
      </c>
      <c r="AS140" s="99">
        <f t="shared" si="74"/>
        <v>23.124093244320985</v>
      </c>
      <c r="AT140" s="118">
        <f t="shared" si="75"/>
        <v>1.4700000286102295</v>
      </c>
      <c r="AU140" s="118">
        <f t="shared" si="76"/>
        <v>0.92000007629394531</v>
      </c>
      <c r="AV140" s="118">
        <f t="shared" si="77"/>
        <v>1.7341569203780092</v>
      </c>
      <c r="AW140" s="118">
        <f t="shared" si="78"/>
        <v>8.7899999618530273</v>
      </c>
      <c r="AX140" s="118"/>
      <c r="AY140" s="117" t="str">
        <f t="shared" si="83"/>
        <v/>
      </c>
      <c r="AZ140" s="118" t="str">
        <f t="shared" si="84"/>
        <v/>
      </c>
      <c r="BA140" s="99" t="str">
        <f t="shared" si="85"/>
        <v/>
      </c>
      <c r="BB140" s="99" t="str">
        <f t="shared" si="86"/>
        <v/>
      </c>
      <c r="BC140" s="99" t="str">
        <f t="shared" si="87"/>
        <v/>
      </c>
      <c r="BD140" s="99" t="str">
        <f t="shared" si="88"/>
        <v/>
      </c>
      <c r="BE140" s="84" t="str">
        <f t="shared" si="89"/>
        <v/>
      </c>
      <c r="BF140" s="84" t="str">
        <f t="shared" si="80"/>
        <v/>
      </c>
      <c r="BI140" s="117">
        <f t="shared" si="90"/>
        <v>1.4700000286102295</v>
      </c>
      <c r="BJ140" s="118">
        <f t="shared" si="91"/>
        <v>0.92000007629394531</v>
      </c>
      <c r="BK140" s="118">
        <f t="shared" si="92"/>
        <v>1.7341569203780092</v>
      </c>
      <c r="BL140" s="118">
        <v>1.4700000286102295</v>
      </c>
      <c r="BM140" s="118">
        <v>0.92000007629394531</v>
      </c>
      <c r="BN140" s="118">
        <v>1.7341569203780092</v>
      </c>
      <c r="BO140" s="118"/>
      <c r="BP140" s="119"/>
      <c r="BX140" s="117"/>
      <c r="EX140" s="81">
        <f t="shared" si="79"/>
        <v>8.0473784730364777</v>
      </c>
      <c r="EY140" s="81">
        <f t="shared" si="81"/>
        <v>8.0473784730364777</v>
      </c>
      <c r="FA140" s="81" t="str">
        <f t="shared" si="82"/>
        <v/>
      </c>
    </row>
    <row r="141" spans="2:157" x14ac:dyDescent="0.15">
      <c r="F141" s="6">
        <v>3</v>
      </c>
      <c r="I141" s="81">
        <v>1</v>
      </c>
      <c r="J141" s="81">
        <v>1</v>
      </c>
      <c r="Q141" s="7">
        <v>-1.5800000429153442</v>
      </c>
      <c r="R141" s="6">
        <v>8.7899999618530273</v>
      </c>
      <c r="W141" s="7" t="s">
        <v>61</v>
      </c>
      <c r="Z141" s="6">
        <v>1</v>
      </c>
      <c r="AA141" s="59">
        <v>-2.3399999141693115</v>
      </c>
      <c r="AB141" s="60">
        <v>11.800000190734863</v>
      </c>
      <c r="AC141" s="59">
        <v>-0.5899999737739563</v>
      </c>
      <c r="AD141" s="60">
        <v>-4.7300000190734863</v>
      </c>
      <c r="AE141" s="19" t="s">
        <v>88</v>
      </c>
      <c r="AF141" s="114"/>
      <c r="AG141" s="117" t="str">
        <f t="shared" ref="AG141:AG204" si="93">IF(G141=1,DEGREES(ACOS((((AC141-AA141)*(Q142-AA141))+((AD141-AB141)*(R142-AB141)))/(SQRT((AC141-AA141)^2+(AD141-AB141)^2)*SQRT((Q142-AA141)^2+(R142-AB141)^2)))),"")</f>
        <v/>
      </c>
      <c r="AH141" s="118" t="str">
        <f t="shared" ref="AH141:AH204" si="94">IF(G141=1,ABS(AC141-AA142),"")</f>
        <v/>
      </c>
      <c r="AI141" s="118" t="str">
        <f t="shared" ref="AI141:AI204" si="95">IF(G141=1,ABS(AD141-AB142),"")</f>
        <v/>
      </c>
      <c r="AJ141" s="118" t="str">
        <f t="shared" ref="AJ141:AJ204" si="96">IF(G141=1,SQRT(AH141^2+AI141^2),"")</f>
        <v/>
      </c>
      <c r="AK141" s="113" t="str">
        <f t="shared" ref="AK141:AK204" si="97">IF(G141=1,P141,"")</f>
        <v/>
      </c>
      <c r="AL141" s="118" t="str">
        <f t="shared" ref="AL141:AL204" si="98">IF(G141=1,ABS(R142),"")</f>
        <v/>
      </c>
      <c r="AM141" s="118"/>
      <c r="AN141" s="117" t="str">
        <f t="shared" si="69"/>
        <v/>
      </c>
      <c r="AO141" s="118" t="str">
        <f t="shared" si="70"/>
        <v/>
      </c>
      <c r="AP141" s="99" t="str">
        <f t="shared" si="71"/>
        <v/>
      </c>
      <c r="AQ141" s="99" t="str">
        <f t="shared" si="72"/>
        <v/>
      </c>
      <c r="AR141" s="99" t="str">
        <f t="shared" si="73"/>
        <v/>
      </c>
      <c r="AS141" s="99" t="str">
        <f t="shared" si="74"/>
        <v/>
      </c>
      <c r="AT141" s="118" t="str">
        <f t="shared" si="75"/>
        <v/>
      </c>
      <c r="AU141" s="118" t="str">
        <f t="shared" si="76"/>
        <v/>
      </c>
      <c r="AV141" s="118" t="str">
        <f t="shared" si="77"/>
        <v/>
      </c>
      <c r="AW141" s="118" t="str">
        <f t="shared" si="78"/>
        <v/>
      </c>
      <c r="AX141" s="118"/>
      <c r="AY141" s="117">
        <f t="shared" si="83"/>
        <v>8.0473784730364777</v>
      </c>
      <c r="AZ141" s="118">
        <f t="shared" si="84"/>
        <v>6.783592528373581</v>
      </c>
      <c r="BA141" s="99">
        <f t="shared" si="85"/>
        <v>37.492199188756956</v>
      </c>
      <c r="BB141" s="99">
        <f t="shared" si="86"/>
        <v>27.708073097542709</v>
      </c>
      <c r="BC141" s="99">
        <f t="shared" si="87"/>
        <v>31.289548967313749</v>
      </c>
      <c r="BD141" s="99">
        <f t="shared" si="88"/>
        <v>23.124093244320985</v>
      </c>
      <c r="BE141" s="84">
        <f t="shared" si="89"/>
        <v>8.7899999618530273</v>
      </c>
      <c r="BF141" s="84" t="str">
        <f t="shared" si="80"/>
        <v/>
      </c>
      <c r="BI141" s="117">
        <f t="shared" si="90"/>
        <v>2.7299998998641968</v>
      </c>
      <c r="BJ141" s="118">
        <f t="shared" si="91"/>
        <v>5.0000190734863281E-2</v>
      </c>
      <c r="BK141" s="118">
        <f t="shared" si="92"/>
        <v>2.730457740440611</v>
      </c>
      <c r="BL141" s="118"/>
      <c r="BM141" s="118"/>
      <c r="BN141" s="118"/>
      <c r="BO141" s="118"/>
      <c r="BP141" s="119" t="s">
        <v>184</v>
      </c>
      <c r="BX141" s="117"/>
      <c r="EX141" s="81" t="str">
        <f t="shared" si="79"/>
        <v/>
      </c>
      <c r="EY141" s="81">
        <f t="shared" si="81"/>
        <v>97.039647838107427</v>
      </c>
      <c r="FA141" s="81" t="str">
        <f t="shared" si="82"/>
        <v/>
      </c>
    </row>
    <row r="142" spans="2:157" s="82" customFormat="1" x14ac:dyDescent="0.15">
      <c r="B142" s="30"/>
      <c r="C142" s="16"/>
      <c r="D142" s="13" t="s">
        <v>23</v>
      </c>
      <c r="E142" s="16">
        <v>27</v>
      </c>
      <c r="F142" s="10">
        <v>1</v>
      </c>
      <c r="G142" s="16">
        <v>1</v>
      </c>
      <c r="K142" s="16">
        <v>1</v>
      </c>
      <c r="M142" s="16"/>
      <c r="N142" s="82">
        <v>1</v>
      </c>
      <c r="O142" s="20" t="s">
        <v>91</v>
      </c>
      <c r="P142" s="16">
        <v>80</v>
      </c>
      <c r="Q142" s="32"/>
      <c r="R142" s="10"/>
      <c r="S142" s="32"/>
      <c r="T142" s="10"/>
      <c r="U142" s="32"/>
      <c r="V142" s="10"/>
      <c r="W142" s="32"/>
      <c r="X142" s="10"/>
      <c r="Y142" s="32"/>
      <c r="Z142" s="10"/>
      <c r="AA142" s="57">
        <v>-0.87999999523162842</v>
      </c>
      <c r="AB142" s="58">
        <v>11.989999771118164</v>
      </c>
      <c r="AC142" s="57">
        <v>3.4100000858306885</v>
      </c>
      <c r="AD142" s="58">
        <v>-11.989999771118164</v>
      </c>
      <c r="AE142" s="16"/>
      <c r="AF142" s="112"/>
      <c r="AG142" s="117">
        <f t="shared" si="93"/>
        <v>0.94956623562928766</v>
      </c>
      <c r="AH142" s="118">
        <f t="shared" si="94"/>
        <v>9.9999904632568359E-2</v>
      </c>
      <c r="AI142" s="118">
        <f t="shared" si="95"/>
        <v>0.42999935150146484</v>
      </c>
      <c r="AJ142" s="118">
        <f t="shared" si="96"/>
        <v>0.44147414784809663</v>
      </c>
      <c r="AK142" s="113">
        <f t="shared" si="97"/>
        <v>80</v>
      </c>
      <c r="AL142" s="118">
        <f t="shared" si="98"/>
        <v>4.7399997711181641</v>
      </c>
      <c r="AM142" s="99"/>
      <c r="AN142" s="117" t="str">
        <f t="shared" si="69"/>
        <v/>
      </c>
      <c r="AO142" s="118" t="str">
        <f t="shared" si="70"/>
        <v/>
      </c>
      <c r="AP142" s="99" t="str">
        <f t="shared" si="71"/>
        <v/>
      </c>
      <c r="AQ142" s="99" t="str">
        <f t="shared" si="72"/>
        <v/>
      </c>
      <c r="AR142" s="99" t="str">
        <f t="shared" si="73"/>
        <v/>
      </c>
      <c r="AS142" s="99" t="str">
        <f t="shared" si="74"/>
        <v/>
      </c>
      <c r="AT142" s="118" t="str">
        <f t="shared" si="75"/>
        <v/>
      </c>
      <c r="AU142" s="118" t="str">
        <f t="shared" si="76"/>
        <v/>
      </c>
      <c r="AV142" s="118" t="str">
        <f t="shared" si="77"/>
        <v/>
      </c>
      <c r="AW142" s="118" t="str">
        <f t="shared" si="78"/>
        <v/>
      </c>
      <c r="AX142" s="99"/>
      <c r="AY142" s="117" t="str">
        <f t="shared" si="83"/>
        <v/>
      </c>
      <c r="AZ142" s="118" t="str">
        <f t="shared" si="84"/>
        <v/>
      </c>
      <c r="BA142" s="99" t="str">
        <f t="shared" si="85"/>
        <v/>
      </c>
      <c r="BB142" s="99" t="str">
        <f t="shared" si="86"/>
        <v/>
      </c>
      <c r="BC142" s="99" t="str">
        <f t="shared" si="87"/>
        <v/>
      </c>
      <c r="BD142" s="99" t="str">
        <f t="shared" si="88"/>
        <v/>
      </c>
      <c r="BE142" s="84" t="str">
        <f t="shared" si="89"/>
        <v/>
      </c>
      <c r="BF142" s="84" t="str">
        <f t="shared" si="80"/>
        <v/>
      </c>
      <c r="BG142" s="89"/>
      <c r="BH142" s="89"/>
      <c r="BI142" s="117" t="str">
        <f t="shared" si="90"/>
        <v/>
      </c>
      <c r="BJ142" s="118" t="str">
        <f t="shared" si="91"/>
        <v/>
      </c>
      <c r="BK142" s="118" t="str">
        <f t="shared" si="92"/>
        <v/>
      </c>
      <c r="BL142" s="118" t="s">
        <v>152</v>
      </c>
      <c r="BM142" s="118" t="s">
        <v>152</v>
      </c>
      <c r="BN142" s="118" t="s">
        <v>152</v>
      </c>
      <c r="BO142" s="118"/>
      <c r="BP142" s="121"/>
      <c r="BX142" s="94"/>
      <c r="CE142" s="95"/>
      <c r="CF142" s="95"/>
      <c r="CG142" s="95"/>
      <c r="CH142" s="95"/>
      <c r="CI142" s="95"/>
      <c r="CJ142" s="95"/>
      <c r="CK142" s="95"/>
      <c r="CL142" s="95"/>
      <c r="CM142" s="95"/>
      <c r="CN142" s="95"/>
      <c r="CO142" s="95"/>
      <c r="CP142" s="95"/>
      <c r="CQ142" s="95"/>
      <c r="EX142" s="81" t="str">
        <f t="shared" si="79"/>
        <v/>
      </c>
      <c r="EY142" s="81">
        <f t="shared" si="81"/>
        <v>93.144802017754486</v>
      </c>
      <c r="FA142" s="81">
        <f t="shared" si="82"/>
        <v>0.94956623562928766</v>
      </c>
    </row>
    <row r="143" spans="2:157" x14ac:dyDescent="0.15">
      <c r="F143" s="6">
        <v>2</v>
      </c>
      <c r="H143" s="81">
        <v>1</v>
      </c>
      <c r="Q143" s="7">
        <v>2.4000000953674316</v>
      </c>
      <c r="R143" s="6">
        <v>-4.7399997711181641</v>
      </c>
      <c r="AA143" s="59">
        <v>3.5099999904632568</v>
      </c>
      <c r="AB143" s="60">
        <v>-11.560000419616699</v>
      </c>
      <c r="AC143" s="59">
        <v>-1.4600000381469727</v>
      </c>
      <c r="AD143" s="60">
        <v>11.649999618530273</v>
      </c>
      <c r="AE143" s="19" t="s">
        <v>83</v>
      </c>
      <c r="AF143" s="114"/>
      <c r="AG143" s="117" t="str">
        <f t="shared" si="93"/>
        <v/>
      </c>
      <c r="AH143" s="118" t="str">
        <f t="shared" si="94"/>
        <v/>
      </c>
      <c r="AI143" s="118" t="str">
        <f t="shared" si="95"/>
        <v/>
      </c>
      <c r="AJ143" s="118" t="str">
        <f t="shared" si="96"/>
        <v/>
      </c>
      <c r="AK143" s="113" t="str">
        <f t="shared" si="97"/>
        <v/>
      </c>
      <c r="AL143" s="118" t="str">
        <f t="shared" si="98"/>
        <v/>
      </c>
      <c r="AM143" s="118"/>
      <c r="AN143" s="117">
        <f t="shared" si="69"/>
        <v>9.4197913164519349</v>
      </c>
      <c r="AO143" s="118">
        <f t="shared" si="70"/>
        <v>7.8928802827425137</v>
      </c>
      <c r="AP143" s="99">
        <f t="shared" si="71"/>
        <v>49.227502058744449</v>
      </c>
      <c r="AQ143" s="99">
        <f t="shared" si="72"/>
        <v>36.97532607217196</v>
      </c>
      <c r="AR143" s="99">
        <f t="shared" si="73"/>
        <v>40.924900759553907</v>
      </c>
      <c r="AS143" s="99">
        <f t="shared" si="74"/>
        <v>30.739149596703673</v>
      </c>
      <c r="AT143" s="118">
        <f t="shared" si="75"/>
        <v>9.9999904632568359E-2</v>
      </c>
      <c r="AU143" s="118">
        <f t="shared" si="76"/>
        <v>0.42999935150146484</v>
      </c>
      <c r="AV143" s="118">
        <f t="shared" si="77"/>
        <v>0.44147414784809663</v>
      </c>
      <c r="AW143" s="118">
        <f t="shared" si="78"/>
        <v>8.8500003814697266</v>
      </c>
      <c r="AX143" s="118"/>
      <c r="AY143" s="117"/>
      <c r="AZ143" s="118" t="str">
        <f t="shared" si="84"/>
        <v/>
      </c>
      <c r="BA143" s="99" t="str">
        <f t="shared" si="85"/>
        <v/>
      </c>
      <c r="BB143" s="99" t="str">
        <f t="shared" si="86"/>
        <v/>
      </c>
      <c r="BC143" s="99" t="str">
        <f t="shared" si="87"/>
        <v/>
      </c>
      <c r="BD143" s="99" t="str">
        <f t="shared" si="88"/>
        <v/>
      </c>
      <c r="BE143" s="84" t="str">
        <f t="shared" si="89"/>
        <v/>
      </c>
      <c r="BF143" s="84" t="str">
        <f t="shared" si="80"/>
        <v/>
      </c>
      <c r="BI143" s="117">
        <f t="shared" si="90"/>
        <v>9.9999904632568359E-2</v>
      </c>
      <c r="BJ143" s="118">
        <f t="shared" si="91"/>
        <v>0.42999935150146484</v>
      </c>
      <c r="BK143" s="118">
        <f t="shared" si="92"/>
        <v>0.44147414784809663</v>
      </c>
      <c r="BL143" s="118">
        <v>9.9999904632568359E-2</v>
      </c>
      <c r="BM143" s="118">
        <v>0.42999935150146484</v>
      </c>
      <c r="BN143" s="118">
        <v>0.44147414784809663</v>
      </c>
      <c r="BO143" s="118"/>
      <c r="BP143" s="119"/>
      <c r="BX143" s="117"/>
      <c r="EX143" s="81">
        <f t="shared" ref="EX143:EX159" si="99">IF(AND(ISNUMBER(AA142),ISNUMBER(AA143),ISNUMBER(AA144),F143=2,F144=3),DEGREES(ACOS(((AA142-AA143)*(AA144-AA143)+(AB142-AB143)*(AB144-AB143))/(SQRT((AA142-AA143)^2+(AB142-AB143)^2)*SQRT((AA144-AA143)^2+(AB144-AB143)^2)))),"")</f>
        <v>9.4197913164519349</v>
      </c>
      <c r="EY143" s="81">
        <f t="shared" si="81"/>
        <v>9.4197913164519349</v>
      </c>
      <c r="FA143" s="81" t="str">
        <f t="shared" si="82"/>
        <v/>
      </c>
    </row>
    <row r="144" spans="2:157" x14ac:dyDescent="0.15">
      <c r="F144" s="6">
        <v>3</v>
      </c>
      <c r="I144" s="81">
        <v>1</v>
      </c>
      <c r="Q144" s="7">
        <v>-2.4000000953674316</v>
      </c>
      <c r="R144" s="6">
        <v>8.8500003814697266</v>
      </c>
      <c r="AA144" s="59">
        <v>-5.070000171661377</v>
      </c>
      <c r="AB144" s="60">
        <v>12.039999961853027</v>
      </c>
      <c r="AC144" s="59">
        <v>0.68000000715255737</v>
      </c>
      <c r="AD144" s="60">
        <v>-12.729999542236328</v>
      </c>
      <c r="AE144" s="19" t="s">
        <v>96</v>
      </c>
      <c r="AF144" s="114"/>
      <c r="AG144" s="117" t="str">
        <f t="shared" si="93"/>
        <v/>
      </c>
      <c r="AH144" s="118" t="str">
        <f t="shared" si="94"/>
        <v/>
      </c>
      <c r="AI144" s="118" t="str">
        <f t="shared" si="95"/>
        <v/>
      </c>
      <c r="AJ144" s="118" t="str">
        <f t="shared" si="96"/>
        <v/>
      </c>
      <c r="AK144" s="113" t="str">
        <f t="shared" si="97"/>
        <v/>
      </c>
      <c r="AL144" s="118" t="str">
        <f t="shared" si="98"/>
        <v/>
      </c>
      <c r="AM144" s="118"/>
      <c r="AN144" s="117" t="str">
        <f t="shared" si="69"/>
        <v/>
      </c>
      <c r="AO144" s="118" t="str">
        <f t="shared" si="70"/>
        <v/>
      </c>
      <c r="AP144" s="99" t="str">
        <f t="shared" si="71"/>
        <v/>
      </c>
      <c r="AQ144" s="99" t="str">
        <f t="shared" si="72"/>
        <v/>
      </c>
      <c r="AR144" s="99" t="str">
        <f t="shared" si="73"/>
        <v/>
      </c>
      <c r="AS144" s="99" t="str">
        <f t="shared" si="74"/>
        <v/>
      </c>
      <c r="AT144" s="118" t="str">
        <f t="shared" si="75"/>
        <v/>
      </c>
      <c r="AU144" s="118" t="str">
        <f t="shared" si="76"/>
        <v/>
      </c>
      <c r="AV144" s="118" t="str">
        <f t="shared" si="77"/>
        <v/>
      </c>
      <c r="AW144" s="118" t="str">
        <f t="shared" si="78"/>
        <v/>
      </c>
      <c r="AX144" s="118"/>
      <c r="AY144" s="117">
        <f t="shared" si="83"/>
        <v>9.4197913164519349</v>
      </c>
      <c r="AZ144" s="118">
        <f t="shared" si="84"/>
        <v>7.8928802827425137</v>
      </c>
      <c r="BA144" s="99">
        <f t="shared" si="85"/>
        <v>49.227502058744449</v>
      </c>
      <c r="BB144" s="99">
        <f t="shared" si="86"/>
        <v>36.97532607217196</v>
      </c>
      <c r="BC144" s="99">
        <f t="shared" si="87"/>
        <v>40.924900759553907</v>
      </c>
      <c r="BD144" s="99">
        <f t="shared" si="88"/>
        <v>30.739149596703673</v>
      </c>
      <c r="BE144" s="84">
        <f t="shared" si="89"/>
        <v>8.8500003814697266</v>
      </c>
      <c r="BF144" s="84" t="str">
        <f t="shared" si="80"/>
        <v/>
      </c>
      <c r="BI144" s="117">
        <f t="shared" si="90"/>
        <v>3.6100001335144043</v>
      </c>
      <c r="BJ144" s="118">
        <f t="shared" si="91"/>
        <v>0.39000034332275391</v>
      </c>
      <c r="BK144" s="118">
        <f t="shared" si="92"/>
        <v>3.6310055400351406</v>
      </c>
      <c r="BL144" s="118">
        <v>3.6100001335144043</v>
      </c>
      <c r="BM144" s="118">
        <v>0.39000034332275391</v>
      </c>
      <c r="BN144" s="118">
        <v>3.6310055400351406</v>
      </c>
      <c r="BO144" s="118"/>
      <c r="BP144" s="119"/>
      <c r="BX144" s="117"/>
      <c r="EX144" s="81" t="str">
        <f t="shared" si="99"/>
        <v/>
      </c>
      <c r="EY144" s="81">
        <f t="shared" si="81"/>
        <v>1.1587885105336384</v>
      </c>
      <c r="FA144" s="81" t="str">
        <f t="shared" si="82"/>
        <v/>
      </c>
    </row>
    <row r="145" spans="2:157" x14ac:dyDescent="0.15">
      <c r="F145" s="6">
        <v>4</v>
      </c>
      <c r="I145" s="81">
        <v>1</v>
      </c>
      <c r="Q145" s="7">
        <v>1.4500000476837158</v>
      </c>
      <c r="R145" s="6">
        <v>-4.869999885559082</v>
      </c>
      <c r="AA145" s="59">
        <v>3.2699999809265137</v>
      </c>
      <c r="AB145" s="60">
        <v>-12.430000305175781</v>
      </c>
      <c r="AC145" s="59">
        <v>-3.6600000858306885</v>
      </c>
      <c r="AD145" s="60">
        <v>12.140000343322754</v>
      </c>
      <c r="AE145" s="19" t="s">
        <v>107</v>
      </c>
      <c r="AF145" s="114"/>
      <c r="AG145" s="117" t="str">
        <f t="shared" si="93"/>
        <v/>
      </c>
      <c r="AH145" s="118" t="str">
        <f t="shared" si="94"/>
        <v/>
      </c>
      <c r="AI145" s="118" t="str">
        <f t="shared" si="95"/>
        <v/>
      </c>
      <c r="AJ145" s="118" t="str">
        <f t="shared" si="96"/>
        <v/>
      </c>
      <c r="AK145" s="113" t="str">
        <f t="shared" si="97"/>
        <v/>
      </c>
      <c r="AL145" s="118" t="str">
        <f t="shared" si="98"/>
        <v/>
      </c>
      <c r="AM145" s="118"/>
      <c r="AN145" s="117" t="str">
        <f t="shared" si="69"/>
        <v/>
      </c>
      <c r="AO145" s="118" t="str">
        <f t="shared" si="70"/>
        <v/>
      </c>
      <c r="AP145" s="99" t="str">
        <f t="shared" si="71"/>
        <v/>
      </c>
      <c r="AQ145" s="99" t="str">
        <f t="shared" si="72"/>
        <v/>
      </c>
      <c r="AR145" s="99" t="str">
        <f t="shared" si="73"/>
        <v/>
      </c>
      <c r="AS145" s="99" t="str">
        <f t="shared" si="74"/>
        <v/>
      </c>
      <c r="AT145" s="118" t="str">
        <f t="shared" si="75"/>
        <v/>
      </c>
      <c r="AU145" s="118" t="str">
        <f t="shared" si="76"/>
        <v/>
      </c>
      <c r="AV145" s="118" t="str">
        <f t="shared" si="77"/>
        <v/>
      </c>
      <c r="AW145" s="118" t="str">
        <f t="shared" si="78"/>
        <v/>
      </c>
      <c r="AX145" s="118"/>
      <c r="AY145" s="117">
        <f t="shared" si="83"/>
        <v>1.1587885105336384</v>
      </c>
      <c r="AZ145" s="118">
        <f t="shared" si="84"/>
        <v>5.7514927221065779</v>
      </c>
      <c r="BA145" s="99">
        <f t="shared" si="85"/>
        <v>6.5642997378826067</v>
      </c>
      <c r="BB145" s="99">
        <f t="shared" si="86"/>
        <v>3.3701683124850645</v>
      </c>
      <c r="BC145" s="99">
        <f t="shared" si="87"/>
        <v>32.939646866357265</v>
      </c>
      <c r="BD145" s="99">
        <f t="shared" si="88"/>
        <v>16.9114998592757</v>
      </c>
      <c r="BE145" s="84">
        <f t="shared" si="89"/>
        <v>4.869999885559082</v>
      </c>
      <c r="BF145" s="84" t="str">
        <f t="shared" si="80"/>
        <v/>
      </c>
      <c r="BI145" s="117">
        <f t="shared" si="90"/>
        <v>2.5899999737739563</v>
      </c>
      <c r="BJ145" s="118">
        <f t="shared" si="91"/>
        <v>0.29999923706054688</v>
      </c>
      <c r="BK145" s="118">
        <f t="shared" si="92"/>
        <v>2.6073165144235948</v>
      </c>
      <c r="BL145" s="118">
        <v>2.5899999737739563</v>
      </c>
      <c r="BM145" s="118">
        <v>0.29999923706054688</v>
      </c>
      <c r="BN145" s="118">
        <v>2.6073165144235948</v>
      </c>
      <c r="BO145" s="118"/>
      <c r="BP145" s="119"/>
      <c r="BX145" s="117"/>
      <c r="EX145" s="81" t="str">
        <f t="shared" si="99"/>
        <v/>
      </c>
      <c r="EY145" s="81">
        <f t="shared" si="81"/>
        <v>11.95361208974972</v>
      </c>
      <c r="FA145" s="81" t="str">
        <f t="shared" si="82"/>
        <v/>
      </c>
    </row>
    <row r="146" spans="2:157" x14ac:dyDescent="0.15">
      <c r="F146" s="6">
        <v>5</v>
      </c>
      <c r="I146" s="81">
        <v>1</v>
      </c>
      <c r="Q146" s="7">
        <v>1.6399999856948853</v>
      </c>
      <c r="R146" s="6">
        <v>7.2100000381469727</v>
      </c>
      <c r="AA146" s="59">
        <v>0.43999999761581421</v>
      </c>
      <c r="AB146" s="60">
        <v>11.069999694824219</v>
      </c>
      <c r="AC146" s="59">
        <v>0.43999999761581421</v>
      </c>
      <c r="AD146" s="60">
        <v>-12.579999923706055</v>
      </c>
      <c r="AE146" s="19" t="s">
        <v>93</v>
      </c>
      <c r="AF146" s="114"/>
      <c r="AG146" s="117" t="str">
        <f t="shared" si="93"/>
        <v/>
      </c>
      <c r="AH146" s="118" t="str">
        <f t="shared" si="94"/>
        <v/>
      </c>
      <c r="AI146" s="118" t="str">
        <f t="shared" si="95"/>
        <v/>
      </c>
      <c r="AJ146" s="118" t="str">
        <f t="shared" si="96"/>
        <v/>
      </c>
      <c r="AK146" s="113" t="str">
        <f t="shared" si="97"/>
        <v/>
      </c>
      <c r="AL146" s="118" t="str">
        <f t="shared" si="98"/>
        <v/>
      </c>
      <c r="AM146" s="118"/>
      <c r="AN146" s="117" t="str">
        <f t="shared" si="69"/>
        <v/>
      </c>
      <c r="AO146" s="118" t="str">
        <f t="shared" si="70"/>
        <v/>
      </c>
      <c r="AP146" s="99" t="str">
        <f t="shared" si="71"/>
        <v/>
      </c>
      <c r="AQ146" s="99" t="str">
        <f t="shared" si="72"/>
        <v/>
      </c>
      <c r="AR146" s="99" t="str">
        <f t="shared" si="73"/>
        <v/>
      </c>
      <c r="AS146" s="99" t="str">
        <f t="shared" si="74"/>
        <v/>
      </c>
      <c r="AT146" s="118" t="str">
        <f t="shared" si="75"/>
        <v/>
      </c>
      <c r="AU146" s="118" t="str">
        <f t="shared" si="76"/>
        <v/>
      </c>
      <c r="AV146" s="118" t="str">
        <f t="shared" si="77"/>
        <v/>
      </c>
      <c r="AW146" s="118" t="str">
        <f t="shared" si="78"/>
        <v/>
      </c>
      <c r="AX146" s="118"/>
      <c r="AY146" s="117">
        <f t="shared" si="83"/>
        <v>11.95361208974972</v>
      </c>
      <c r="AZ146" s="118">
        <f t="shared" si="84"/>
        <v>8.8843661736256347</v>
      </c>
      <c r="BA146" s="99">
        <f t="shared" si="85"/>
        <v>63.369951619255545</v>
      </c>
      <c r="BB146" s="99">
        <f t="shared" si="86"/>
        <v>40.822388308012492</v>
      </c>
      <c r="BC146" s="99">
        <f t="shared" si="87"/>
        <v>46.660950071799761</v>
      </c>
      <c r="BD146" s="99">
        <f t="shared" si="88"/>
        <v>30.058590451456155</v>
      </c>
      <c r="BE146" s="84">
        <f t="shared" si="89"/>
        <v>7.2100000381469727</v>
      </c>
      <c r="BF146" s="84">
        <f t="shared" si="80"/>
        <v>1.6400003433227539</v>
      </c>
      <c r="BI146" s="117">
        <f t="shared" si="90"/>
        <v>4.1000000834465027</v>
      </c>
      <c r="BJ146" s="118">
        <f t="shared" si="91"/>
        <v>1.0700006484985352</v>
      </c>
      <c r="BK146" s="118">
        <f t="shared" si="92"/>
        <v>4.2373225121589</v>
      </c>
      <c r="BL146" s="118">
        <v>4.1000000834465027</v>
      </c>
      <c r="BM146" s="118">
        <v>1.0700006484985352</v>
      </c>
      <c r="BN146" s="118">
        <v>4.2373225121589</v>
      </c>
      <c r="BO146" s="118"/>
      <c r="BP146" s="119"/>
      <c r="BX146" s="117"/>
      <c r="EX146" s="81" t="str">
        <f t="shared" si="99"/>
        <v/>
      </c>
      <c r="EY146" s="81">
        <f t="shared" si="81"/>
        <v>6.1746697436627786E-2</v>
      </c>
      <c r="FA146" s="81" t="str">
        <f t="shared" si="82"/>
        <v/>
      </c>
    </row>
    <row r="147" spans="2:157" x14ac:dyDescent="0.15">
      <c r="F147" s="6">
        <v>6</v>
      </c>
      <c r="I147" s="6">
        <v>1</v>
      </c>
      <c r="J147" s="81">
        <v>1</v>
      </c>
      <c r="Q147" s="7">
        <v>2.8499999046325684</v>
      </c>
      <c r="R147" s="6">
        <v>-7.5900001525878906</v>
      </c>
      <c r="X147" s="6" t="s">
        <v>61</v>
      </c>
      <c r="Y147" s="7">
        <v>1</v>
      </c>
      <c r="AA147" s="59">
        <v>3.3199999332427979</v>
      </c>
      <c r="AB147" s="60">
        <v>-12.630000114440918</v>
      </c>
      <c r="AC147" s="59">
        <v>0.82999998331069946</v>
      </c>
      <c r="AD147" s="60">
        <v>7.4099998474121094</v>
      </c>
      <c r="AE147" s="19" t="s">
        <v>83</v>
      </c>
      <c r="AF147" s="114">
        <v>1</v>
      </c>
      <c r="AG147" s="117" t="str">
        <f t="shared" si="93"/>
        <v/>
      </c>
      <c r="AH147" s="118" t="str">
        <f t="shared" si="94"/>
        <v/>
      </c>
      <c r="AI147" s="118" t="str">
        <f t="shared" si="95"/>
        <v/>
      </c>
      <c r="AJ147" s="118" t="str">
        <f t="shared" si="96"/>
        <v/>
      </c>
      <c r="AK147" s="113" t="str">
        <f t="shared" si="97"/>
        <v/>
      </c>
      <c r="AL147" s="118" t="str">
        <f t="shared" si="98"/>
        <v/>
      </c>
      <c r="AM147" s="118"/>
      <c r="AN147" s="117" t="str">
        <f t="shared" si="69"/>
        <v/>
      </c>
      <c r="AO147" s="118" t="str">
        <f t="shared" si="70"/>
        <v/>
      </c>
      <c r="AP147" s="99" t="str">
        <f t="shared" si="71"/>
        <v/>
      </c>
      <c r="AQ147" s="99" t="str">
        <f t="shared" si="72"/>
        <v/>
      </c>
      <c r="AR147" s="99" t="str">
        <f t="shared" si="73"/>
        <v/>
      </c>
      <c r="AS147" s="99" t="str">
        <f t="shared" si="74"/>
        <v/>
      </c>
      <c r="AT147" s="118" t="str">
        <f t="shared" si="75"/>
        <v/>
      </c>
      <c r="AU147" s="118" t="str">
        <f t="shared" si="76"/>
        <v/>
      </c>
      <c r="AV147" s="118" t="str">
        <f t="shared" si="77"/>
        <v/>
      </c>
      <c r="AW147" s="118" t="str">
        <f t="shared" si="78"/>
        <v/>
      </c>
      <c r="AX147" s="118"/>
      <c r="AY147" s="117">
        <f t="shared" si="83"/>
        <v>6.1746697436627786E-2</v>
      </c>
      <c r="AZ147" s="118">
        <f t="shared" si="84"/>
        <v>6.928553936363814</v>
      </c>
      <c r="BA147" s="99">
        <f t="shared" si="85"/>
        <v>0.30449971127509912</v>
      </c>
      <c r="BB147" s="99">
        <f t="shared" si="86"/>
        <v>0.19198815379495138</v>
      </c>
      <c r="BC147" s="99">
        <f t="shared" si="87"/>
        <v>34.055998689472688</v>
      </c>
      <c r="BD147" s="99">
        <f t="shared" si="88"/>
        <v>21.472428616288898</v>
      </c>
      <c r="BE147" s="84">
        <f t="shared" si="89"/>
        <v>7.5900001525878906</v>
      </c>
      <c r="BF147" s="84">
        <f t="shared" si="80"/>
        <v>2.7200002670288086</v>
      </c>
      <c r="BI147" s="117">
        <f t="shared" si="90"/>
        <v>2.8799999356269836</v>
      </c>
      <c r="BJ147" s="118">
        <f t="shared" si="91"/>
        <v>5.0000190734863281E-2</v>
      </c>
      <c r="BK147" s="118">
        <f t="shared" si="92"/>
        <v>2.8804339340253846</v>
      </c>
      <c r="BL147" s="118">
        <v>2.8799999356269836</v>
      </c>
      <c r="BM147" s="118">
        <v>5.0000190734863281E-2</v>
      </c>
      <c r="BN147" s="118">
        <v>2.8804339340253846</v>
      </c>
      <c r="BO147" s="118"/>
      <c r="BP147" s="119" t="s">
        <v>184</v>
      </c>
      <c r="BX147" s="117"/>
      <c r="EX147" s="81" t="str">
        <f t="shared" si="99"/>
        <v/>
      </c>
      <c r="EY147" s="81">
        <f t="shared" si="81"/>
        <v>1.7173733923636212</v>
      </c>
      <c r="FA147" s="81" t="str">
        <f t="shared" si="82"/>
        <v/>
      </c>
    </row>
    <row r="148" spans="2:157" s="82" customFormat="1" x14ac:dyDescent="0.15">
      <c r="B148" s="30"/>
      <c r="C148" s="16"/>
      <c r="D148" s="13" t="s">
        <v>28</v>
      </c>
      <c r="E148" s="16">
        <v>28</v>
      </c>
      <c r="F148" s="10">
        <v>1</v>
      </c>
      <c r="G148" s="16">
        <v>1</v>
      </c>
      <c r="K148" s="16">
        <v>1</v>
      </c>
      <c r="M148" s="16">
        <v>1</v>
      </c>
      <c r="O148" s="20" t="s">
        <v>85</v>
      </c>
      <c r="P148" s="16">
        <v>114</v>
      </c>
      <c r="Q148" s="32"/>
      <c r="R148" s="10"/>
      <c r="S148" s="32"/>
      <c r="T148" s="10"/>
      <c r="U148" s="32"/>
      <c r="V148" s="10"/>
      <c r="W148" s="32"/>
      <c r="X148" s="10"/>
      <c r="Y148" s="32"/>
      <c r="Z148" s="10"/>
      <c r="AA148" s="57">
        <v>1.0700000524520874</v>
      </c>
      <c r="AB148" s="58">
        <v>12.039999961853027</v>
      </c>
      <c r="AC148" s="57">
        <v>-3.7999999523162842</v>
      </c>
      <c r="AD148" s="58">
        <v>-12.819999694824219</v>
      </c>
      <c r="AE148" s="16"/>
      <c r="AF148" s="112"/>
      <c r="AG148" s="117">
        <f t="shared" si="93"/>
        <v>2.4096342513588227</v>
      </c>
      <c r="AH148" s="118">
        <f t="shared" si="94"/>
        <v>0.83000016212463379</v>
      </c>
      <c r="AI148" s="118">
        <f t="shared" si="95"/>
        <v>0.57999992370605469</v>
      </c>
      <c r="AJ148" s="118">
        <f t="shared" si="96"/>
        <v>1.0125710743577201</v>
      </c>
      <c r="AK148" s="113">
        <f t="shared" si="97"/>
        <v>114</v>
      </c>
      <c r="AL148" s="118">
        <f t="shared" si="98"/>
        <v>6.130000114440918</v>
      </c>
      <c r="AM148" s="99"/>
      <c r="AN148" s="117" t="str">
        <f t="shared" si="69"/>
        <v/>
      </c>
      <c r="AO148" s="118" t="str">
        <f t="shared" si="70"/>
        <v/>
      </c>
      <c r="AP148" s="99" t="str">
        <f t="shared" si="71"/>
        <v/>
      </c>
      <c r="AQ148" s="99" t="str">
        <f t="shared" si="72"/>
        <v/>
      </c>
      <c r="AR148" s="99" t="str">
        <f t="shared" si="73"/>
        <v/>
      </c>
      <c r="AS148" s="99" t="str">
        <f t="shared" si="74"/>
        <v/>
      </c>
      <c r="AT148" s="118" t="str">
        <f t="shared" si="75"/>
        <v/>
      </c>
      <c r="AU148" s="118" t="str">
        <f t="shared" si="76"/>
        <v/>
      </c>
      <c r="AV148" s="118" t="str">
        <f t="shared" si="77"/>
        <v/>
      </c>
      <c r="AW148" s="118" t="str">
        <f t="shared" si="78"/>
        <v/>
      </c>
      <c r="AX148" s="99"/>
      <c r="AY148" s="117" t="str">
        <f t="shared" si="83"/>
        <v/>
      </c>
      <c r="AZ148" s="118" t="str">
        <f t="shared" si="84"/>
        <v/>
      </c>
      <c r="BA148" s="99" t="str">
        <f t="shared" si="85"/>
        <v/>
      </c>
      <c r="BB148" s="99" t="str">
        <f t="shared" si="86"/>
        <v/>
      </c>
      <c r="BC148" s="99" t="str">
        <f t="shared" si="87"/>
        <v/>
      </c>
      <c r="BD148" s="99" t="str">
        <f t="shared" si="88"/>
        <v/>
      </c>
      <c r="BE148" s="84" t="str">
        <f t="shared" si="89"/>
        <v/>
      </c>
      <c r="BF148" s="84" t="str">
        <f t="shared" si="80"/>
        <v/>
      </c>
      <c r="BG148" s="89"/>
      <c r="BH148" s="89"/>
      <c r="BI148" s="117" t="str">
        <f t="shared" si="90"/>
        <v/>
      </c>
      <c r="BJ148" s="118" t="str">
        <f t="shared" si="91"/>
        <v/>
      </c>
      <c r="BK148" s="118" t="str">
        <f t="shared" si="92"/>
        <v/>
      </c>
      <c r="BL148" s="118" t="s">
        <v>152</v>
      </c>
      <c r="BM148" s="118" t="s">
        <v>152</v>
      </c>
      <c r="BN148" s="118" t="s">
        <v>152</v>
      </c>
      <c r="BO148" s="118"/>
      <c r="BP148" s="121"/>
      <c r="BX148" s="94"/>
      <c r="CE148" s="95"/>
      <c r="CF148" s="95"/>
      <c r="CG148" s="95"/>
      <c r="CH148" s="95"/>
      <c r="CI148" s="95"/>
      <c r="CJ148" s="95"/>
      <c r="CK148" s="95"/>
      <c r="CL148" s="95"/>
      <c r="CM148" s="95"/>
      <c r="CN148" s="95"/>
      <c r="CO148" s="95"/>
      <c r="CP148" s="95"/>
      <c r="CQ148" s="95"/>
      <c r="EX148" s="81" t="str">
        <f t="shared" si="99"/>
        <v/>
      </c>
      <c r="EY148" s="81">
        <f t="shared" si="81"/>
        <v>18.42276105525691</v>
      </c>
      <c r="FA148" s="81">
        <f t="shared" si="82"/>
        <v>2.4096342513588227</v>
      </c>
    </row>
    <row r="149" spans="2:157" x14ac:dyDescent="0.15">
      <c r="F149" s="6">
        <v>2</v>
      </c>
      <c r="H149" s="81">
        <v>1</v>
      </c>
      <c r="Q149" s="7">
        <v>-3.2899999618530273</v>
      </c>
      <c r="R149" s="6">
        <v>-6.130000114440918</v>
      </c>
      <c r="AA149" s="59">
        <v>-4.630000114440918</v>
      </c>
      <c r="AB149" s="60">
        <v>-12.239999771118164</v>
      </c>
      <c r="AC149" s="59">
        <v>0.54000002145767212</v>
      </c>
      <c r="AD149" s="60">
        <v>11.600000381469727</v>
      </c>
      <c r="AE149" s="19" t="s">
        <v>95</v>
      </c>
      <c r="AF149" s="138">
        <v>1</v>
      </c>
      <c r="AG149" s="117" t="str">
        <f t="shared" si="93"/>
        <v/>
      </c>
      <c r="AH149" s="118" t="str">
        <f t="shared" si="94"/>
        <v/>
      </c>
      <c r="AI149" s="118" t="str">
        <f t="shared" si="95"/>
        <v/>
      </c>
      <c r="AJ149" s="118" t="str">
        <f t="shared" si="96"/>
        <v/>
      </c>
      <c r="AK149" s="113" t="str">
        <f t="shared" si="97"/>
        <v/>
      </c>
      <c r="AL149" s="118" t="str">
        <f t="shared" si="98"/>
        <v/>
      </c>
      <c r="AM149" s="118"/>
      <c r="AN149" s="117">
        <f t="shared" si="69"/>
        <v>2.345864441411972</v>
      </c>
      <c r="AO149" s="118">
        <f t="shared" si="70"/>
        <v>1.3701191221605926</v>
      </c>
      <c r="AP149" s="99">
        <f t="shared" si="71"/>
        <v>12.26579957215187</v>
      </c>
      <c r="AQ149" s="99">
        <f t="shared" si="72"/>
        <v>8.5488162969744543</v>
      </c>
      <c r="AR149" s="99">
        <f t="shared" si="73"/>
        <v>7.0083984324693205</v>
      </c>
      <c r="AS149" s="99">
        <f t="shared" si="74"/>
        <v>4.8845988704406107</v>
      </c>
      <c r="AT149" s="118">
        <f t="shared" si="75"/>
        <v>0.83000016212463379</v>
      </c>
      <c r="AU149" s="118">
        <f t="shared" si="76"/>
        <v>0.57999992370605469</v>
      </c>
      <c r="AV149" s="118">
        <f t="shared" si="77"/>
        <v>1.0125710743577201</v>
      </c>
      <c r="AW149" s="118">
        <f t="shared" si="78"/>
        <v>8.0299997329711914</v>
      </c>
      <c r="AX149" s="118"/>
      <c r="AY149" s="117"/>
      <c r="AZ149" s="118" t="str">
        <f t="shared" si="84"/>
        <v/>
      </c>
      <c r="BA149" s="99" t="str">
        <f t="shared" si="85"/>
        <v/>
      </c>
      <c r="BB149" s="99" t="str">
        <f t="shared" si="86"/>
        <v/>
      </c>
      <c r="BC149" s="99" t="str">
        <f t="shared" si="87"/>
        <v/>
      </c>
      <c r="BD149" s="99" t="str">
        <f t="shared" si="88"/>
        <v/>
      </c>
      <c r="BE149" s="84" t="str">
        <f t="shared" si="89"/>
        <v/>
      </c>
      <c r="BF149" s="84" t="str">
        <f t="shared" si="80"/>
        <v/>
      </c>
      <c r="BI149" s="117">
        <f t="shared" si="90"/>
        <v>0.83000016212463379</v>
      </c>
      <c r="BJ149" s="118">
        <f t="shared" si="91"/>
        <v>0.57999992370605469</v>
      </c>
      <c r="BK149" s="118">
        <f t="shared" si="92"/>
        <v>1.0125710743577201</v>
      </c>
      <c r="BL149" s="118">
        <v>0.83000016212463379</v>
      </c>
      <c r="BM149" s="118">
        <v>0.57999992370605469</v>
      </c>
      <c r="BN149" s="118">
        <v>1.0125710743577201</v>
      </c>
      <c r="BO149" s="118"/>
      <c r="BP149" s="119"/>
      <c r="BX149" s="117"/>
      <c r="EX149" s="81">
        <f t="shared" si="99"/>
        <v>2.345864441411972</v>
      </c>
      <c r="EY149" s="81">
        <f t="shared" si="81"/>
        <v>2.345864441411972</v>
      </c>
      <c r="FA149" s="81" t="str">
        <f t="shared" si="82"/>
        <v/>
      </c>
    </row>
    <row r="150" spans="2:157" x14ac:dyDescent="0.15">
      <c r="F150" s="6">
        <v>3</v>
      </c>
      <c r="I150" s="6">
        <v>1</v>
      </c>
      <c r="J150" s="81">
        <v>1</v>
      </c>
      <c r="Q150" s="7">
        <v>-1.6399999856948853</v>
      </c>
      <c r="R150" s="6">
        <v>8.0299997329711914</v>
      </c>
      <c r="W150" s="7" t="s">
        <v>60</v>
      </c>
      <c r="Z150" s="6">
        <v>1</v>
      </c>
      <c r="AA150" s="59">
        <v>-0.10000000149011612</v>
      </c>
      <c r="AB150" s="60">
        <v>11.359999656677246</v>
      </c>
      <c r="AC150" s="59">
        <v>-3.559999942779541</v>
      </c>
      <c r="AD150" s="60">
        <v>-11.899999618530273</v>
      </c>
      <c r="AE150" s="19" t="s">
        <v>78</v>
      </c>
      <c r="AF150" s="114"/>
      <c r="AG150" s="117" t="str">
        <f t="shared" si="93"/>
        <v/>
      </c>
      <c r="AH150" s="118" t="str">
        <f t="shared" si="94"/>
        <v/>
      </c>
      <c r="AI150" s="118" t="str">
        <f t="shared" si="95"/>
        <v/>
      </c>
      <c r="AJ150" s="118" t="str">
        <f t="shared" si="96"/>
        <v/>
      </c>
      <c r="AK150" s="113" t="str">
        <f t="shared" si="97"/>
        <v/>
      </c>
      <c r="AL150" s="118" t="str">
        <f t="shared" si="98"/>
        <v/>
      </c>
      <c r="AM150" s="118"/>
      <c r="AN150" s="117" t="str">
        <f t="shared" si="69"/>
        <v/>
      </c>
      <c r="AO150" s="118" t="str">
        <f t="shared" si="70"/>
        <v/>
      </c>
      <c r="AP150" s="99" t="str">
        <f t="shared" si="71"/>
        <v/>
      </c>
      <c r="AQ150" s="99" t="str">
        <f t="shared" si="72"/>
        <v/>
      </c>
      <c r="AR150" s="99" t="str">
        <f t="shared" si="73"/>
        <v/>
      </c>
      <c r="AS150" s="99" t="str">
        <f t="shared" si="74"/>
        <v/>
      </c>
      <c r="AT150" s="118" t="str">
        <f t="shared" si="75"/>
        <v/>
      </c>
      <c r="AU150" s="118" t="str">
        <f t="shared" si="76"/>
        <v/>
      </c>
      <c r="AV150" s="118" t="str">
        <f t="shared" si="77"/>
        <v/>
      </c>
      <c r="AW150" s="118" t="str">
        <f t="shared" si="78"/>
        <v/>
      </c>
      <c r="AX150" s="118"/>
      <c r="AY150" s="117">
        <f t="shared" si="83"/>
        <v>2.345864441411972</v>
      </c>
      <c r="AZ150" s="118">
        <f t="shared" si="84"/>
        <v>1.3701191221605926</v>
      </c>
      <c r="BA150" s="99">
        <f t="shared" si="85"/>
        <v>12.26579957215187</v>
      </c>
      <c r="BB150" s="99">
        <f t="shared" si="86"/>
        <v>8.5488162969744543</v>
      </c>
      <c r="BC150" s="99">
        <f t="shared" si="87"/>
        <v>7.0083984324693205</v>
      </c>
      <c r="BD150" s="99">
        <f t="shared" si="88"/>
        <v>4.8845988704406107</v>
      </c>
      <c r="BE150" s="84">
        <f t="shared" si="89"/>
        <v>8.0299997329711914</v>
      </c>
      <c r="BF150" s="84" t="str">
        <f t="shared" si="80"/>
        <v/>
      </c>
      <c r="BI150" s="117">
        <f t="shared" si="90"/>
        <v>0.64000002294778824</v>
      </c>
      <c r="BJ150" s="118">
        <f t="shared" si="91"/>
        <v>0.24000072479248047</v>
      </c>
      <c r="BK150" s="118">
        <f t="shared" si="92"/>
        <v>0.68352057560404533</v>
      </c>
      <c r="BL150" s="118"/>
      <c r="BM150" s="118"/>
      <c r="BN150" s="118"/>
      <c r="BO150" s="118"/>
      <c r="BP150" s="119" t="s">
        <v>184</v>
      </c>
      <c r="BX150" s="117"/>
      <c r="EX150" s="81" t="str">
        <f t="shared" si="99"/>
        <v/>
      </c>
      <c r="EY150" s="81" t="str">
        <f t="shared" si="81"/>
        <v/>
      </c>
      <c r="FA150" s="81" t="str">
        <f t="shared" si="82"/>
        <v/>
      </c>
    </row>
    <row r="151" spans="2:157" x14ac:dyDescent="0.15">
      <c r="U151" s="7">
        <v>3.9200000762939453</v>
      </c>
      <c r="V151" s="6">
        <v>-12.390000343322754</v>
      </c>
      <c r="AG151" s="117" t="str">
        <f t="shared" si="93"/>
        <v/>
      </c>
      <c r="AH151" s="118" t="str">
        <f t="shared" si="94"/>
        <v/>
      </c>
      <c r="AI151" s="118" t="str">
        <f t="shared" si="95"/>
        <v/>
      </c>
      <c r="AJ151" s="118" t="str">
        <f t="shared" si="96"/>
        <v/>
      </c>
      <c r="AK151" s="113" t="str">
        <f t="shared" si="97"/>
        <v/>
      </c>
      <c r="AL151" s="118" t="str">
        <f t="shared" si="98"/>
        <v/>
      </c>
      <c r="AN151" s="117" t="str">
        <f t="shared" si="69"/>
        <v/>
      </c>
      <c r="AO151" s="118" t="str">
        <f t="shared" si="70"/>
        <v/>
      </c>
      <c r="AP151" s="99" t="str">
        <f t="shared" si="71"/>
        <v/>
      </c>
      <c r="AQ151" s="99" t="str">
        <f t="shared" si="72"/>
        <v/>
      </c>
      <c r="AR151" s="99" t="str">
        <f t="shared" si="73"/>
        <v/>
      </c>
      <c r="AS151" s="99" t="str">
        <f t="shared" si="74"/>
        <v/>
      </c>
      <c r="AT151" s="118" t="str">
        <f t="shared" si="75"/>
        <v/>
      </c>
      <c r="AU151" s="118" t="str">
        <f t="shared" si="76"/>
        <v/>
      </c>
      <c r="AV151" s="118" t="str">
        <f t="shared" si="77"/>
        <v/>
      </c>
      <c r="AW151" s="118" t="str">
        <f t="shared" si="78"/>
        <v/>
      </c>
      <c r="AY151" s="117" t="str">
        <f t="shared" si="83"/>
        <v/>
      </c>
      <c r="AZ151" s="118" t="str">
        <f t="shared" si="84"/>
        <v/>
      </c>
      <c r="BA151" s="99" t="str">
        <f t="shared" si="85"/>
        <v/>
      </c>
      <c r="BB151" s="99" t="str">
        <f t="shared" si="86"/>
        <v/>
      </c>
      <c r="BC151" s="99" t="str">
        <f t="shared" si="87"/>
        <v/>
      </c>
      <c r="BD151" s="99" t="str">
        <f t="shared" si="88"/>
        <v/>
      </c>
      <c r="BE151" s="84" t="str">
        <f t="shared" si="89"/>
        <v/>
      </c>
      <c r="BF151" s="84" t="str">
        <f t="shared" si="80"/>
        <v/>
      </c>
      <c r="BI151" s="117" t="str">
        <f t="shared" si="90"/>
        <v/>
      </c>
      <c r="BJ151" s="118" t="str">
        <f t="shared" si="91"/>
        <v/>
      </c>
      <c r="BK151" s="118" t="str">
        <f t="shared" si="92"/>
        <v/>
      </c>
      <c r="BL151" s="118" t="s">
        <v>152</v>
      </c>
      <c r="BM151" s="118" t="s">
        <v>152</v>
      </c>
      <c r="BN151" s="118" t="s">
        <v>152</v>
      </c>
      <c r="BO151" s="118"/>
      <c r="EX151" s="81" t="str">
        <f t="shared" si="99"/>
        <v/>
      </c>
      <c r="EY151" s="81" t="str">
        <f t="shared" si="81"/>
        <v/>
      </c>
      <c r="FA151" s="81" t="str">
        <f t="shared" si="82"/>
        <v/>
      </c>
    </row>
    <row r="152" spans="2:157" s="82" customFormat="1" x14ac:dyDescent="0.15">
      <c r="B152" s="30"/>
      <c r="C152" s="16"/>
      <c r="D152" s="13" t="s">
        <v>32</v>
      </c>
      <c r="E152" s="16">
        <v>29</v>
      </c>
      <c r="F152" s="10">
        <v>1</v>
      </c>
      <c r="G152" s="16">
        <v>1</v>
      </c>
      <c r="K152" s="16">
        <v>1</v>
      </c>
      <c r="M152" s="16">
        <v>1</v>
      </c>
      <c r="O152" s="20" t="s">
        <v>85</v>
      </c>
      <c r="P152" s="16">
        <v>119</v>
      </c>
      <c r="Q152" s="32"/>
      <c r="R152" s="10"/>
      <c r="S152" s="32"/>
      <c r="T152" s="10"/>
      <c r="U152" s="32"/>
      <c r="V152" s="10"/>
      <c r="W152" s="32"/>
      <c r="X152" s="10"/>
      <c r="Y152" s="32"/>
      <c r="Z152" s="10"/>
      <c r="AA152" s="57">
        <v>-0.93000000715255704</v>
      </c>
      <c r="AB152" s="58">
        <v>11.989999771118164</v>
      </c>
      <c r="AC152" s="57">
        <v>3.2699999809265137</v>
      </c>
      <c r="AD152" s="58">
        <v>-12.729999542236328</v>
      </c>
      <c r="AE152" s="16"/>
      <c r="AF152" s="112"/>
      <c r="AG152" s="117">
        <f t="shared" si="93"/>
        <v>2.1847084651471858</v>
      </c>
      <c r="AH152" s="118">
        <f t="shared" si="94"/>
        <v>0.3900001049041748</v>
      </c>
      <c r="AI152" s="118">
        <f t="shared" si="95"/>
        <v>0.58999919891357422</v>
      </c>
      <c r="AJ152" s="118">
        <f t="shared" si="96"/>
        <v>0.70724757796964333</v>
      </c>
      <c r="AK152" s="113">
        <f t="shared" si="97"/>
        <v>119</v>
      </c>
      <c r="AL152" s="118">
        <f t="shared" si="98"/>
        <v>5.440000057220459</v>
      </c>
      <c r="AM152" s="99"/>
      <c r="AN152" s="117" t="str">
        <f t="shared" si="69"/>
        <v/>
      </c>
      <c r="AO152" s="118" t="str">
        <f t="shared" si="70"/>
        <v/>
      </c>
      <c r="AP152" s="99" t="str">
        <f t="shared" si="71"/>
        <v/>
      </c>
      <c r="AQ152" s="99" t="str">
        <f t="shared" si="72"/>
        <v/>
      </c>
      <c r="AR152" s="99" t="str">
        <f t="shared" si="73"/>
        <v/>
      </c>
      <c r="AS152" s="99" t="str">
        <f t="shared" si="74"/>
        <v/>
      </c>
      <c r="AT152" s="118" t="str">
        <f t="shared" si="75"/>
        <v/>
      </c>
      <c r="AU152" s="118" t="str">
        <f t="shared" si="76"/>
        <v/>
      </c>
      <c r="AV152" s="118" t="str">
        <f t="shared" si="77"/>
        <v/>
      </c>
      <c r="AW152" s="118" t="str">
        <f t="shared" si="78"/>
        <v/>
      </c>
      <c r="AX152" s="99"/>
      <c r="AY152" s="117" t="str">
        <f t="shared" si="83"/>
        <v/>
      </c>
      <c r="AZ152" s="118" t="str">
        <f t="shared" si="84"/>
        <v/>
      </c>
      <c r="BA152" s="99" t="str">
        <f t="shared" si="85"/>
        <v/>
      </c>
      <c r="BB152" s="99" t="str">
        <f t="shared" si="86"/>
        <v/>
      </c>
      <c r="BC152" s="99" t="str">
        <f t="shared" si="87"/>
        <v/>
      </c>
      <c r="BD152" s="99" t="str">
        <f t="shared" si="88"/>
        <v/>
      </c>
      <c r="BE152" s="84" t="str">
        <f t="shared" si="89"/>
        <v/>
      </c>
      <c r="BF152" s="84" t="str">
        <f t="shared" si="80"/>
        <v/>
      </c>
      <c r="BG152" s="89"/>
      <c r="BH152" s="89"/>
      <c r="BI152" s="117" t="str">
        <f t="shared" si="90"/>
        <v/>
      </c>
      <c r="BJ152" s="118" t="str">
        <f t="shared" si="91"/>
        <v/>
      </c>
      <c r="BK152" s="118" t="str">
        <f t="shared" si="92"/>
        <v/>
      </c>
      <c r="BL152" s="118" t="s">
        <v>152</v>
      </c>
      <c r="BM152" s="118" t="s">
        <v>152</v>
      </c>
      <c r="BN152" s="118" t="s">
        <v>152</v>
      </c>
      <c r="BO152" s="118"/>
      <c r="BP152" s="121"/>
      <c r="BX152" s="94"/>
      <c r="CE152" s="95"/>
      <c r="CF152" s="95"/>
      <c r="CG152" s="95"/>
      <c r="CH152" s="95"/>
      <c r="CI152" s="95"/>
      <c r="CJ152" s="95"/>
      <c r="CK152" s="95"/>
      <c r="CL152" s="95"/>
      <c r="CM152" s="95"/>
      <c r="CN152" s="95"/>
      <c r="CO152" s="95"/>
      <c r="CP152" s="95"/>
      <c r="CQ152" s="95"/>
      <c r="EX152" s="81" t="str">
        <f t="shared" si="99"/>
        <v/>
      </c>
      <c r="EY152" s="81" t="str">
        <f t="shared" si="81"/>
        <v/>
      </c>
      <c r="FA152" s="81">
        <f t="shared" si="82"/>
        <v>2.1847084651471858</v>
      </c>
    </row>
    <row r="153" spans="2:157" x14ac:dyDescent="0.15">
      <c r="E153" s="1" t="s">
        <v>152</v>
      </c>
      <c r="F153" s="6">
        <v>2</v>
      </c>
      <c r="H153" s="81">
        <v>1</v>
      </c>
      <c r="Q153" s="7">
        <v>2.7200000286102295</v>
      </c>
      <c r="R153" s="6">
        <v>-5.440000057220459</v>
      </c>
      <c r="AA153" s="59">
        <v>3.6600000858306885</v>
      </c>
      <c r="AB153" s="60">
        <v>-12.140000343322754</v>
      </c>
      <c r="AC153" s="59">
        <v>-0.82999998331069946</v>
      </c>
      <c r="AD153" s="60">
        <v>11.210000038146973</v>
      </c>
      <c r="AE153" s="19" t="s">
        <v>106</v>
      </c>
      <c r="AF153" s="114"/>
      <c r="AG153" s="117" t="str">
        <f t="shared" si="93"/>
        <v/>
      </c>
      <c r="AH153" s="118" t="str">
        <f t="shared" si="94"/>
        <v/>
      </c>
      <c r="AI153" s="118" t="str">
        <f t="shared" si="95"/>
        <v/>
      </c>
      <c r="AJ153" s="118" t="str">
        <f t="shared" si="96"/>
        <v/>
      </c>
      <c r="AK153" s="113" t="str">
        <f t="shared" si="97"/>
        <v/>
      </c>
      <c r="AL153" s="118" t="str">
        <f t="shared" si="98"/>
        <v/>
      </c>
      <c r="AM153" s="118"/>
      <c r="AN153" s="117">
        <f t="shared" si="69"/>
        <v>1.598651558298436</v>
      </c>
      <c r="AO153" s="118">
        <f t="shared" si="70"/>
        <v>1.7131555596782151</v>
      </c>
      <c r="AP153" s="99">
        <f t="shared" si="71"/>
        <v>7.5451515096485888</v>
      </c>
      <c r="AQ153" s="99">
        <f t="shared" si="72"/>
        <v>4.6927876555399441</v>
      </c>
      <c r="AR153" s="99">
        <f t="shared" si="73"/>
        <v>7.8270507767617801</v>
      </c>
      <c r="AS153" s="99">
        <f t="shared" si="74"/>
        <v>4.8681179188385473</v>
      </c>
      <c r="AT153" s="118">
        <f t="shared" si="75"/>
        <v>0.3900001049041748</v>
      </c>
      <c r="AU153" s="118">
        <f t="shared" si="76"/>
        <v>0.58999919891357422</v>
      </c>
      <c r="AV153" s="118">
        <f t="shared" si="77"/>
        <v>0.70724757796964333</v>
      </c>
      <c r="AW153" s="118">
        <f t="shared" si="78"/>
        <v>6.8899998664855957</v>
      </c>
      <c r="AX153" s="118"/>
      <c r="AY153" s="117" t="str">
        <f t="shared" si="83"/>
        <v/>
      </c>
      <c r="AZ153" s="118" t="str">
        <f t="shared" si="84"/>
        <v/>
      </c>
      <c r="BA153" s="99" t="str">
        <f t="shared" si="85"/>
        <v/>
      </c>
      <c r="BB153" s="99" t="str">
        <f t="shared" si="86"/>
        <v/>
      </c>
      <c r="BC153" s="99" t="str">
        <f t="shared" si="87"/>
        <v/>
      </c>
      <c r="BD153" s="99" t="str">
        <f t="shared" si="88"/>
        <v/>
      </c>
      <c r="BE153" s="84" t="str">
        <f t="shared" si="89"/>
        <v/>
      </c>
      <c r="BF153" s="84" t="str">
        <f t="shared" si="80"/>
        <v/>
      </c>
      <c r="BI153" s="117">
        <f t="shared" si="90"/>
        <v>0.3900001049041748</v>
      </c>
      <c r="BJ153" s="118">
        <f t="shared" si="91"/>
        <v>0.58999919891357422</v>
      </c>
      <c r="BK153" s="118">
        <f t="shared" si="92"/>
        <v>0.70724757796964333</v>
      </c>
      <c r="BL153" s="118">
        <v>0.3900001049041748</v>
      </c>
      <c r="BM153" s="118">
        <v>0.58999919891357422</v>
      </c>
      <c r="BN153" s="118">
        <v>0.70724757796964333</v>
      </c>
      <c r="BO153" s="118"/>
      <c r="BP153" s="119"/>
      <c r="BX153" s="117"/>
      <c r="EX153" s="81">
        <f t="shared" si="99"/>
        <v>1.598651558298436</v>
      </c>
      <c r="EY153" s="81">
        <f t="shared" si="81"/>
        <v>1.598651558298436</v>
      </c>
      <c r="FA153" s="81" t="str">
        <f t="shared" si="82"/>
        <v/>
      </c>
    </row>
    <row r="154" spans="2:157" x14ac:dyDescent="0.15">
      <c r="E154" s="1" t="s">
        <v>152</v>
      </c>
      <c r="F154" s="6">
        <v>3</v>
      </c>
      <c r="I154" s="81">
        <v>1</v>
      </c>
      <c r="Q154" s="7">
        <v>2.1500000953674316</v>
      </c>
      <c r="R154" s="6">
        <v>6.8899998664855957</v>
      </c>
      <c r="AA154" s="59">
        <v>0.15000000596046448</v>
      </c>
      <c r="AB154" s="60">
        <v>9.6000003814697266</v>
      </c>
      <c r="AC154" s="59">
        <v>0.38999998569488525</v>
      </c>
      <c r="AD154" s="60">
        <v>-13.159999847412109</v>
      </c>
      <c r="AE154" s="19" t="s">
        <v>81</v>
      </c>
      <c r="AF154" s="114"/>
      <c r="AG154" s="117" t="str">
        <f t="shared" si="93"/>
        <v/>
      </c>
      <c r="AH154" s="118" t="str">
        <f t="shared" si="94"/>
        <v/>
      </c>
      <c r="AI154" s="118" t="str">
        <f t="shared" si="95"/>
        <v/>
      </c>
      <c r="AJ154" s="118" t="str">
        <f t="shared" si="96"/>
        <v/>
      </c>
      <c r="AK154" s="113" t="str">
        <f t="shared" si="97"/>
        <v/>
      </c>
      <c r="AL154" s="118" t="str">
        <f t="shared" si="98"/>
        <v/>
      </c>
      <c r="AM154" s="118"/>
      <c r="AN154" s="117" t="str">
        <f t="shared" si="69"/>
        <v/>
      </c>
      <c r="AO154" s="118" t="str">
        <f t="shared" si="70"/>
        <v/>
      </c>
      <c r="AP154" s="99" t="str">
        <f t="shared" si="71"/>
        <v/>
      </c>
      <c r="AQ154" s="99" t="str">
        <f t="shared" si="72"/>
        <v/>
      </c>
      <c r="AR154" s="99" t="str">
        <f t="shared" si="73"/>
        <v/>
      </c>
      <c r="AS154" s="99" t="str">
        <f t="shared" si="74"/>
        <v/>
      </c>
      <c r="AT154" s="118" t="str">
        <f t="shared" si="75"/>
        <v/>
      </c>
      <c r="AU154" s="118" t="str">
        <f t="shared" si="76"/>
        <v/>
      </c>
      <c r="AV154" s="118" t="str">
        <f t="shared" si="77"/>
        <v/>
      </c>
      <c r="AW154" s="118" t="str">
        <f t="shared" si="78"/>
        <v/>
      </c>
      <c r="AX154" s="118"/>
      <c r="AY154" s="117">
        <f t="shared" si="83"/>
        <v>1.598651558298436</v>
      </c>
      <c r="AZ154" s="118">
        <f t="shared" si="84"/>
        <v>1.7131555596782151</v>
      </c>
      <c r="BA154" s="99">
        <f t="shared" si="85"/>
        <v>7.5451515096485888</v>
      </c>
      <c r="BB154" s="99">
        <f t="shared" si="86"/>
        <v>4.6927876555399441</v>
      </c>
      <c r="BC154" s="99">
        <f t="shared" si="87"/>
        <v>7.8270507767617801</v>
      </c>
      <c r="BD154" s="99">
        <f t="shared" si="88"/>
        <v>4.8681179188385473</v>
      </c>
      <c r="BE154" s="84">
        <f t="shared" si="89"/>
        <v>6.8899998664855957</v>
      </c>
      <c r="BF154" s="84" t="str">
        <f t="shared" si="80"/>
        <v/>
      </c>
      <c r="BI154" s="117">
        <f t="shared" si="90"/>
        <v>0.97999998927116394</v>
      </c>
      <c r="BJ154" s="118">
        <f t="shared" si="91"/>
        <v>1.6099996566772461</v>
      </c>
      <c r="BK154" s="118">
        <f t="shared" si="92"/>
        <v>1.884807383652858</v>
      </c>
      <c r="BL154" s="118">
        <v>0.97999998927116394</v>
      </c>
      <c r="BM154" s="118">
        <v>1.6099996566772461</v>
      </c>
      <c r="BN154" s="118">
        <v>1.884807383652858</v>
      </c>
      <c r="BO154" s="118"/>
      <c r="BP154" s="119"/>
      <c r="BX154" s="117"/>
      <c r="EX154" s="81" t="str">
        <f t="shared" si="99"/>
        <v/>
      </c>
      <c r="EY154" s="81">
        <f t="shared" si="81"/>
        <v>17.70222654559673</v>
      </c>
      <c r="FA154" s="81" t="str">
        <f t="shared" si="82"/>
        <v/>
      </c>
    </row>
    <row r="155" spans="2:157" x14ac:dyDescent="0.15">
      <c r="E155" s="1" t="s">
        <v>152</v>
      </c>
      <c r="F155" s="6">
        <v>4</v>
      </c>
      <c r="I155" s="81">
        <v>1</v>
      </c>
      <c r="Q155" s="7">
        <v>-2.9100000858306885</v>
      </c>
      <c r="R155" s="6">
        <v>-10.239999771118164</v>
      </c>
      <c r="AA155" s="59">
        <v>-3.3599998950958252</v>
      </c>
      <c r="AB155" s="60">
        <v>-13.800000190734863</v>
      </c>
      <c r="AC155" s="59">
        <v>5.000000074505806E-2</v>
      </c>
      <c r="AD155" s="60">
        <v>6.8299999237060547</v>
      </c>
      <c r="AE155" s="19" t="s">
        <v>108</v>
      </c>
      <c r="AF155" s="114"/>
      <c r="AG155" s="117" t="str">
        <f t="shared" si="93"/>
        <v/>
      </c>
      <c r="AH155" s="118" t="str">
        <f t="shared" si="94"/>
        <v/>
      </c>
      <c r="AI155" s="118" t="str">
        <f t="shared" si="95"/>
        <v/>
      </c>
      <c r="AJ155" s="118" t="str">
        <f t="shared" si="96"/>
        <v/>
      </c>
      <c r="AK155" s="113" t="str">
        <f t="shared" si="97"/>
        <v/>
      </c>
      <c r="AL155" s="118" t="str">
        <f t="shared" si="98"/>
        <v/>
      </c>
      <c r="AM155" s="118"/>
      <c r="AN155" s="117" t="str">
        <f t="shared" si="69"/>
        <v/>
      </c>
      <c r="AO155" s="118" t="str">
        <f t="shared" si="70"/>
        <v/>
      </c>
      <c r="AP155" s="99" t="str">
        <f t="shared" si="71"/>
        <v/>
      </c>
      <c r="AQ155" s="99" t="str">
        <f t="shared" si="72"/>
        <v/>
      </c>
      <c r="AR155" s="99" t="str">
        <f t="shared" si="73"/>
        <v/>
      </c>
      <c r="AS155" s="99" t="str">
        <f t="shared" si="74"/>
        <v/>
      </c>
      <c r="AT155" s="118" t="str">
        <f t="shared" si="75"/>
        <v/>
      </c>
      <c r="AU155" s="118" t="str">
        <f t="shared" si="76"/>
        <v/>
      </c>
      <c r="AV155" s="118" t="str">
        <f t="shared" si="77"/>
        <v/>
      </c>
      <c r="AW155" s="118" t="str">
        <f t="shared" si="78"/>
        <v/>
      </c>
      <c r="AX155" s="118"/>
      <c r="AY155" s="117">
        <f t="shared" si="83"/>
        <v>17.70222654559673</v>
      </c>
      <c r="AZ155" s="118">
        <f t="shared" si="84"/>
        <v>9.1349161405033978</v>
      </c>
      <c r="BA155" s="99">
        <f t="shared" si="85"/>
        <v>79.220702135193335</v>
      </c>
      <c r="BB155" s="99">
        <f t="shared" si="86"/>
        <v>65.978573428204513</v>
      </c>
      <c r="BC155" s="99">
        <f t="shared" si="87"/>
        <v>42.751799107265455</v>
      </c>
      <c r="BD155" s="99">
        <f t="shared" si="88"/>
        <v>35.60562631435554</v>
      </c>
      <c r="BE155" s="84">
        <f t="shared" si="89"/>
        <v>10.239999771118164</v>
      </c>
      <c r="BF155" s="84" t="str">
        <f t="shared" si="80"/>
        <v/>
      </c>
      <c r="BI155" s="117">
        <f t="shared" si="90"/>
        <v>3.7499998807907104</v>
      </c>
      <c r="BJ155" s="118">
        <f t="shared" si="91"/>
        <v>0.64000034332275391</v>
      </c>
      <c r="BK155" s="118">
        <f t="shared" si="92"/>
        <v>3.8042212797606272</v>
      </c>
      <c r="BL155" s="118">
        <v>3.7499998807907104</v>
      </c>
      <c r="BM155" s="118">
        <v>0.64000034332275391</v>
      </c>
      <c r="BN155" s="118">
        <v>3.8042212797606272</v>
      </c>
      <c r="BO155" s="118"/>
      <c r="BP155" s="119"/>
      <c r="BX155" s="117"/>
      <c r="EX155" s="81" t="str">
        <f t="shared" si="99"/>
        <v/>
      </c>
      <c r="EY155" s="81">
        <f t="shared" si="81"/>
        <v>4.1760817643441142</v>
      </c>
      <c r="FA155" s="81" t="str">
        <f t="shared" si="82"/>
        <v/>
      </c>
    </row>
    <row r="156" spans="2:157" x14ac:dyDescent="0.15">
      <c r="E156" s="1" t="s">
        <v>152</v>
      </c>
      <c r="F156" s="6">
        <v>5</v>
      </c>
      <c r="I156" s="81">
        <v>1</v>
      </c>
      <c r="Q156" s="7">
        <v>-3.3599998950958252</v>
      </c>
      <c r="R156" s="6">
        <v>-13.800000190734863</v>
      </c>
      <c r="AA156" s="59">
        <v>1.1699999570846558</v>
      </c>
      <c r="AB156" s="60">
        <v>6.2899999618530273</v>
      </c>
      <c r="AC156" s="59">
        <v>-5.000000074505806E-2</v>
      </c>
      <c r="AD156" s="60">
        <v>-14.920000076293945</v>
      </c>
      <c r="AE156" s="19" t="s">
        <v>109</v>
      </c>
      <c r="AF156" s="114"/>
      <c r="AG156" s="117" t="str">
        <f t="shared" si="93"/>
        <v/>
      </c>
      <c r="AH156" s="118" t="str">
        <f t="shared" si="94"/>
        <v/>
      </c>
      <c r="AI156" s="118" t="str">
        <f t="shared" si="95"/>
        <v/>
      </c>
      <c r="AJ156" s="118" t="str">
        <f t="shared" si="96"/>
        <v/>
      </c>
      <c r="AK156" s="113" t="str">
        <f t="shared" si="97"/>
        <v/>
      </c>
      <c r="AL156" s="118" t="str">
        <f t="shared" si="98"/>
        <v/>
      </c>
      <c r="AM156" s="118"/>
      <c r="AN156" s="117" t="str">
        <f t="shared" si="69"/>
        <v/>
      </c>
      <c r="AO156" s="118" t="str">
        <f t="shared" si="70"/>
        <v/>
      </c>
      <c r="AP156" s="99" t="str">
        <f t="shared" si="71"/>
        <v/>
      </c>
      <c r="AQ156" s="99" t="str">
        <f t="shared" si="72"/>
        <v/>
      </c>
      <c r="AR156" s="99" t="str">
        <f t="shared" si="73"/>
        <v/>
      </c>
      <c r="AS156" s="99" t="str">
        <f t="shared" si="74"/>
        <v/>
      </c>
      <c r="AT156" s="118" t="str">
        <f t="shared" si="75"/>
        <v/>
      </c>
      <c r="AU156" s="118" t="str">
        <f t="shared" si="76"/>
        <v/>
      </c>
      <c r="AV156" s="118" t="str">
        <f t="shared" si="77"/>
        <v/>
      </c>
      <c r="AW156" s="118" t="str">
        <f t="shared" si="78"/>
        <v/>
      </c>
      <c r="AX156" s="118"/>
      <c r="AY156" s="117">
        <f t="shared" si="83"/>
        <v>4.1760817643441142</v>
      </c>
      <c r="AZ156" s="118">
        <f t="shared" si="84"/>
        <v>3.3211055794962006</v>
      </c>
      <c r="BA156" s="99">
        <f t="shared" si="85"/>
        <v>17.743050292652811</v>
      </c>
      <c r="BB156" s="99">
        <f t="shared" si="86"/>
        <v>0</v>
      </c>
      <c r="BC156" s="99">
        <f t="shared" si="87"/>
        <v>12.473499520566314</v>
      </c>
      <c r="BD156" s="99">
        <f t="shared" si="88"/>
        <v>0</v>
      </c>
      <c r="BE156" s="84">
        <f t="shared" si="89"/>
        <v>13.800000190734863</v>
      </c>
      <c r="BF156" s="84">
        <f t="shared" si="80"/>
        <v>6.9100003242492676</v>
      </c>
      <c r="BI156" s="117">
        <f t="shared" si="90"/>
        <v>1.1199999563395977</v>
      </c>
      <c r="BJ156" s="118">
        <f t="shared" si="91"/>
        <v>0.53999996185302734</v>
      </c>
      <c r="BK156" s="118">
        <f t="shared" si="92"/>
        <v>1.2433824274944423</v>
      </c>
      <c r="BL156" s="118">
        <v>1.1199999563395977</v>
      </c>
      <c r="BM156" s="118">
        <v>0.53999996185302734</v>
      </c>
      <c r="BN156" s="118">
        <v>1.2433824274944423</v>
      </c>
      <c r="BO156" s="118"/>
      <c r="BP156" s="119"/>
      <c r="BX156" s="117"/>
      <c r="EX156" s="81" t="str">
        <f t="shared" si="99"/>
        <v/>
      </c>
      <c r="EY156" s="81">
        <f t="shared" si="81"/>
        <v>11.677217993413075</v>
      </c>
      <c r="FA156" s="81" t="str">
        <f t="shared" si="82"/>
        <v/>
      </c>
    </row>
    <row r="157" spans="2:157" x14ac:dyDescent="0.15">
      <c r="E157" s="1" t="s">
        <v>152</v>
      </c>
      <c r="F157" s="6">
        <v>6</v>
      </c>
      <c r="I157" s="6">
        <v>1</v>
      </c>
      <c r="Q157" s="7">
        <v>1.4500000476837158</v>
      </c>
      <c r="R157" s="6">
        <v>-6.6999998092651367</v>
      </c>
      <c r="AA157" s="59">
        <v>0.77999997138977051</v>
      </c>
      <c r="AB157" s="60">
        <v>-15.409999847412109</v>
      </c>
      <c r="AC157" s="59">
        <v>0.62999999523162842</v>
      </c>
      <c r="AD157" s="60">
        <v>5.8000001907348633</v>
      </c>
      <c r="AE157" s="19" t="s">
        <v>110</v>
      </c>
      <c r="AF157" s="114"/>
      <c r="AG157" s="117" t="str">
        <f t="shared" si="93"/>
        <v/>
      </c>
      <c r="AH157" s="118" t="str">
        <f t="shared" si="94"/>
        <v/>
      </c>
      <c r="AI157" s="118" t="str">
        <f t="shared" si="95"/>
        <v/>
      </c>
      <c r="AJ157" s="118" t="str">
        <f t="shared" si="96"/>
        <v/>
      </c>
      <c r="AK157" s="113" t="str">
        <f t="shared" si="97"/>
        <v/>
      </c>
      <c r="AL157" s="118" t="str">
        <f t="shared" si="98"/>
        <v/>
      </c>
      <c r="AM157" s="118"/>
      <c r="AN157" s="117" t="str">
        <f t="shared" si="69"/>
        <v/>
      </c>
      <c r="AO157" s="118" t="str">
        <f t="shared" si="70"/>
        <v/>
      </c>
      <c r="AP157" s="99" t="str">
        <f t="shared" si="71"/>
        <v/>
      </c>
      <c r="AQ157" s="99" t="str">
        <f t="shared" si="72"/>
        <v/>
      </c>
      <c r="AR157" s="99" t="str">
        <f t="shared" si="73"/>
        <v/>
      </c>
      <c r="AS157" s="99" t="str">
        <f t="shared" si="74"/>
        <v/>
      </c>
      <c r="AT157" s="118" t="str">
        <f t="shared" si="75"/>
        <v/>
      </c>
      <c r="AU157" s="118" t="str">
        <f t="shared" si="76"/>
        <v/>
      </c>
      <c r="AV157" s="118" t="str">
        <f t="shared" si="77"/>
        <v/>
      </c>
      <c r="AW157" s="118" t="str">
        <f t="shared" si="78"/>
        <v/>
      </c>
      <c r="AX157" s="118"/>
      <c r="AY157" s="117">
        <f t="shared" si="83"/>
        <v>11.677217993413075</v>
      </c>
      <c r="AZ157" s="118">
        <f t="shared" si="84"/>
        <v>2.2623989202520893</v>
      </c>
      <c r="BA157" s="99">
        <f t="shared" si="85"/>
        <v>45.232948078084007</v>
      </c>
      <c r="BB157" s="99">
        <f t="shared" si="86"/>
        <v>18.910948013870602</v>
      </c>
      <c r="BC157" s="99">
        <f t="shared" si="87"/>
        <v>9.1010495703712149</v>
      </c>
      <c r="BD157" s="99">
        <f t="shared" si="88"/>
        <v>3.8049581689843217</v>
      </c>
      <c r="BE157" s="84">
        <f t="shared" si="89"/>
        <v>6.6999998092651367</v>
      </c>
      <c r="BF157" s="84">
        <f t="shared" si="80"/>
        <v>3.5399999618530273</v>
      </c>
      <c r="BI157" s="117">
        <f t="shared" si="90"/>
        <v>0.82999997213482857</v>
      </c>
      <c r="BJ157" s="118">
        <f t="shared" si="91"/>
        <v>0.48999977111816406</v>
      </c>
      <c r="BK157" s="118">
        <f t="shared" si="92"/>
        <v>0.96384632044723262</v>
      </c>
      <c r="BL157" s="118">
        <v>0.82999997213482857</v>
      </c>
      <c r="BM157" s="118">
        <v>0.48999977111816406</v>
      </c>
      <c r="BN157" s="118">
        <v>0.96384632044723262</v>
      </c>
      <c r="BO157" s="118"/>
      <c r="BP157" s="119"/>
      <c r="BX157" s="117"/>
      <c r="EX157" s="81" t="str">
        <f t="shared" si="99"/>
        <v/>
      </c>
      <c r="EY157" s="81">
        <f t="shared" si="81"/>
        <v>2.5642498762931192</v>
      </c>
      <c r="FA157" s="81" t="str">
        <f t="shared" si="82"/>
        <v/>
      </c>
    </row>
    <row r="158" spans="2:157" x14ac:dyDescent="0.15">
      <c r="E158" s="1" t="s">
        <v>152</v>
      </c>
      <c r="F158" s="6">
        <v>7</v>
      </c>
      <c r="I158" s="6">
        <v>1</v>
      </c>
      <c r="J158" s="81">
        <v>1</v>
      </c>
      <c r="Q158" s="7">
        <v>0.28999999165534973</v>
      </c>
      <c r="R158" s="6">
        <v>2.880000114440918</v>
      </c>
      <c r="W158" s="7" t="s">
        <v>85</v>
      </c>
      <c r="Y158" s="7">
        <v>1</v>
      </c>
      <c r="AA158" s="59">
        <v>0.28999999165534973</v>
      </c>
      <c r="AB158" s="60">
        <v>2.880000114440918</v>
      </c>
      <c r="AC158" s="59">
        <v>0.93000000715255737</v>
      </c>
      <c r="AD158" s="60">
        <v>-14.039999961853027</v>
      </c>
      <c r="AE158" s="19" t="s">
        <v>111</v>
      </c>
      <c r="AG158" s="117" t="str">
        <f t="shared" si="93"/>
        <v/>
      </c>
      <c r="AH158" s="118" t="str">
        <f t="shared" si="94"/>
        <v/>
      </c>
      <c r="AI158" s="118" t="str">
        <f t="shared" si="95"/>
        <v/>
      </c>
      <c r="AJ158" s="118" t="str">
        <f t="shared" si="96"/>
        <v/>
      </c>
      <c r="AK158" s="113" t="str">
        <f t="shared" si="97"/>
        <v/>
      </c>
      <c r="AL158" s="118" t="str">
        <f t="shared" si="98"/>
        <v/>
      </c>
      <c r="AM158" s="118"/>
      <c r="AN158" s="117" t="str">
        <f t="shared" si="69"/>
        <v/>
      </c>
      <c r="AO158" s="118" t="str">
        <f t="shared" si="70"/>
        <v/>
      </c>
      <c r="AP158" s="99" t="str">
        <f t="shared" si="71"/>
        <v/>
      </c>
      <c r="AQ158" s="99" t="str">
        <f t="shared" si="72"/>
        <v/>
      </c>
      <c r="AR158" s="99" t="str">
        <f t="shared" si="73"/>
        <v/>
      </c>
      <c r="AS158" s="99" t="str">
        <f t="shared" si="74"/>
        <v/>
      </c>
      <c r="AT158" s="118" t="str">
        <f t="shared" si="75"/>
        <v/>
      </c>
      <c r="AU158" s="118" t="str">
        <f t="shared" si="76"/>
        <v/>
      </c>
      <c r="AV158" s="118" t="str">
        <f t="shared" si="77"/>
        <v/>
      </c>
      <c r="AW158" s="118" t="str">
        <f t="shared" si="78"/>
        <v/>
      </c>
      <c r="AX158" s="118"/>
      <c r="AY158" s="117">
        <f t="shared" si="83"/>
        <v>2.5642498762931192</v>
      </c>
      <c r="AZ158" s="118">
        <f t="shared" si="84"/>
        <v>1.1294242256219267</v>
      </c>
      <c r="BA158" s="99">
        <f t="shared" si="85"/>
        <v>8.8830495951294921</v>
      </c>
      <c r="BB158" s="99">
        <f t="shared" si="86"/>
        <v>6.3105910316823532</v>
      </c>
      <c r="BC158" s="99">
        <f t="shared" si="87"/>
        <v>3.8247000153243533</v>
      </c>
      <c r="BD158" s="99">
        <f t="shared" si="88"/>
        <v>2.7170981493579491</v>
      </c>
      <c r="BE158" s="84">
        <f t="shared" si="89"/>
        <v>2.880000114440918</v>
      </c>
      <c r="BF158" s="84">
        <f t="shared" si="80"/>
        <v>10.920000076293945</v>
      </c>
      <c r="BI158" s="117"/>
      <c r="BJ158" s="118"/>
      <c r="BK158" s="118"/>
      <c r="BO158" s="118"/>
      <c r="BP158" s="119" t="s">
        <v>185</v>
      </c>
      <c r="BX158" s="117"/>
      <c r="EX158" s="81" t="str">
        <f t="shared" si="99"/>
        <v/>
      </c>
      <c r="EY158" s="81" t="str">
        <f t="shared" si="81"/>
        <v/>
      </c>
      <c r="FA158" s="81" t="str">
        <f t="shared" si="82"/>
        <v/>
      </c>
    </row>
    <row r="159" spans="2:157" x14ac:dyDescent="0.15">
      <c r="E159" s="1" t="s">
        <v>152</v>
      </c>
      <c r="S159" s="7">
        <v>-1.0700000524520801</v>
      </c>
      <c r="T159" s="6">
        <v>-6.0100002288818359</v>
      </c>
      <c r="AF159" s="141">
        <v>1</v>
      </c>
      <c r="AG159" s="117" t="str">
        <f t="shared" si="93"/>
        <v/>
      </c>
      <c r="AH159" s="118" t="str">
        <f t="shared" si="94"/>
        <v/>
      </c>
      <c r="AI159" s="118" t="str">
        <f t="shared" si="95"/>
        <v/>
      </c>
      <c r="AJ159" s="118" t="str">
        <f t="shared" si="96"/>
        <v/>
      </c>
      <c r="AK159" s="113" t="str">
        <f t="shared" si="97"/>
        <v/>
      </c>
      <c r="AL159" s="118" t="str">
        <f t="shared" si="98"/>
        <v/>
      </c>
      <c r="AN159" s="117" t="str">
        <f t="shared" si="69"/>
        <v/>
      </c>
      <c r="AO159" s="118" t="str">
        <f t="shared" si="70"/>
        <v/>
      </c>
      <c r="AP159" s="99" t="str">
        <f t="shared" si="71"/>
        <v/>
      </c>
      <c r="AQ159" s="99" t="str">
        <f t="shared" si="72"/>
        <v/>
      </c>
      <c r="AR159" s="99" t="str">
        <f t="shared" si="73"/>
        <v/>
      </c>
      <c r="AS159" s="99" t="str">
        <f t="shared" si="74"/>
        <v/>
      </c>
      <c r="AT159" s="118" t="str">
        <f t="shared" si="75"/>
        <v/>
      </c>
      <c r="AU159" s="118" t="str">
        <f t="shared" si="76"/>
        <v/>
      </c>
      <c r="AV159" s="118" t="str">
        <f t="shared" si="77"/>
        <v/>
      </c>
      <c r="AW159" s="118" t="str">
        <f t="shared" si="78"/>
        <v/>
      </c>
      <c r="AY159" s="117" t="str">
        <f t="shared" si="83"/>
        <v/>
      </c>
      <c r="AZ159" s="118" t="str">
        <f t="shared" si="84"/>
        <v/>
      </c>
      <c r="BA159" s="99" t="str">
        <f t="shared" si="85"/>
        <v/>
      </c>
      <c r="BB159" s="99" t="str">
        <f t="shared" si="86"/>
        <v/>
      </c>
      <c r="BC159" s="99" t="str">
        <f t="shared" si="87"/>
        <v/>
      </c>
      <c r="BD159" s="99" t="str">
        <f t="shared" si="88"/>
        <v/>
      </c>
      <c r="BE159" s="84" t="str">
        <f t="shared" si="89"/>
        <v/>
      </c>
      <c r="BF159" s="84" t="str">
        <f t="shared" si="80"/>
        <v/>
      </c>
      <c r="BI159" s="117" t="str">
        <f t="shared" si="90"/>
        <v/>
      </c>
      <c r="BJ159" s="118" t="str">
        <f t="shared" si="91"/>
        <v/>
      </c>
      <c r="BK159" s="118" t="str">
        <f t="shared" si="92"/>
        <v/>
      </c>
      <c r="BL159" s="118">
        <v>0.34000000357627869</v>
      </c>
      <c r="BM159" s="118">
        <v>2.9200000762939453</v>
      </c>
      <c r="BN159" s="118">
        <v>2.9397279547584865</v>
      </c>
      <c r="BO159" s="118"/>
      <c r="EX159" s="81" t="str">
        <f t="shared" si="99"/>
        <v/>
      </c>
      <c r="EY159" s="81" t="str">
        <f t="shared" si="81"/>
        <v/>
      </c>
      <c r="FA159" s="81" t="str">
        <f t="shared" si="82"/>
        <v/>
      </c>
    </row>
    <row r="160" spans="2:157" s="82" customFormat="1" x14ac:dyDescent="0.15">
      <c r="B160" s="30"/>
      <c r="C160" s="16"/>
      <c r="D160" s="13" t="s">
        <v>31</v>
      </c>
      <c r="E160" s="16">
        <v>30</v>
      </c>
      <c r="F160" s="82">
        <v>1</v>
      </c>
      <c r="G160" s="16">
        <v>1</v>
      </c>
      <c r="K160" s="16">
        <v>1</v>
      </c>
      <c r="M160" s="16"/>
      <c r="O160" s="20" t="s">
        <v>87</v>
      </c>
      <c r="P160" s="16"/>
      <c r="Q160" s="32"/>
      <c r="R160" s="10"/>
      <c r="S160" s="32"/>
      <c r="T160" s="10"/>
      <c r="U160" s="32"/>
      <c r="V160" s="10"/>
      <c r="W160" s="32"/>
      <c r="X160" s="10"/>
      <c r="Y160" s="32"/>
      <c r="Z160" s="10"/>
      <c r="AA160" s="57">
        <v>0.93000000715255737</v>
      </c>
      <c r="AB160" s="58">
        <v>11.989999771118164</v>
      </c>
      <c r="AC160" s="57">
        <v>-3.8499999046325684</v>
      </c>
      <c r="AD160" s="58">
        <v>-12.770000457763672</v>
      </c>
      <c r="AE160" s="16"/>
      <c r="AF160" s="114">
        <v>1</v>
      </c>
      <c r="AG160" s="117">
        <f t="shared" si="93"/>
        <v>5.6775306685401841</v>
      </c>
      <c r="AH160" s="118">
        <f t="shared" si="94"/>
        <v>1.0699999332427979</v>
      </c>
      <c r="AI160" s="118">
        <f t="shared" si="95"/>
        <v>0.73000049591064453</v>
      </c>
      <c r="AJ160" s="118">
        <f t="shared" si="96"/>
        <v>1.2952994175747083</v>
      </c>
      <c r="AK160" s="113">
        <f t="shared" si="97"/>
        <v>0</v>
      </c>
      <c r="AL160" s="118">
        <f t="shared" si="98"/>
        <v>4.9899997711181641</v>
      </c>
      <c r="AM160" s="99"/>
      <c r="AN160" s="117" t="str">
        <f t="shared" si="69"/>
        <v/>
      </c>
      <c r="AO160" s="118" t="str">
        <f t="shared" si="70"/>
        <v/>
      </c>
      <c r="AP160" s="99" t="str">
        <f t="shared" si="71"/>
        <v/>
      </c>
      <c r="AQ160" s="99" t="str">
        <f t="shared" si="72"/>
        <v/>
      </c>
      <c r="AR160" s="99" t="str">
        <f t="shared" si="73"/>
        <v/>
      </c>
      <c r="AS160" s="99" t="str">
        <f t="shared" si="74"/>
        <v/>
      </c>
      <c r="AT160" s="118" t="str">
        <f t="shared" si="75"/>
        <v/>
      </c>
      <c r="AU160" s="118" t="str">
        <f t="shared" si="76"/>
        <v/>
      </c>
      <c r="AV160" s="118" t="str">
        <f t="shared" si="77"/>
        <v/>
      </c>
      <c r="AW160" s="118" t="str">
        <f t="shared" si="78"/>
        <v/>
      </c>
      <c r="AX160" s="99"/>
      <c r="AY160" s="117" t="str">
        <f t="shared" si="83"/>
        <v/>
      </c>
      <c r="AZ160" s="118" t="str">
        <f t="shared" si="84"/>
        <v/>
      </c>
      <c r="BA160" s="99" t="str">
        <f t="shared" si="85"/>
        <v/>
      </c>
      <c r="BB160" s="99" t="str">
        <f t="shared" si="86"/>
        <v/>
      </c>
      <c r="BC160" s="99" t="str">
        <f t="shared" si="87"/>
        <v/>
      </c>
      <c r="BD160" s="99" t="str">
        <f t="shared" si="88"/>
        <v/>
      </c>
      <c r="BE160" s="84" t="str">
        <f t="shared" si="89"/>
        <v/>
      </c>
      <c r="BF160" s="84" t="str">
        <f t="shared" si="80"/>
        <v/>
      </c>
      <c r="BG160" s="89"/>
      <c r="BH160" s="89"/>
      <c r="BI160" s="117" t="str">
        <f t="shared" si="90"/>
        <v/>
      </c>
      <c r="BJ160" s="118" t="str">
        <f t="shared" si="91"/>
        <v/>
      </c>
      <c r="BK160" s="118" t="str">
        <f t="shared" si="92"/>
        <v/>
      </c>
      <c r="BL160" s="118" t="s">
        <v>152</v>
      </c>
      <c r="BM160" s="118" t="s">
        <v>152</v>
      </c>
      <c r="BN160" s="118" t="s">
        <v>152</v>
      </c>
      <c r="BO160" s="118"/>
      <c r="BP160" s="121"/>
      <c r="BX160" s="94"/>
      <c r="CE160" s="95"/>
      <c r="CF160" s="95"/>
      <c r="CG160" s="95"/>
      <c r="CH160" s="95"/>
      <c r="CI160" s="95"/>
      <c r="CJ160" s="95"/>
      <c r="CK160" s="95"/>
      <c r="CL160" s="95"/>
      <c r="CM160" s="95"/>
      <c r="CN160" s="95"/>
      <c r="CO160" s="95"/>
      <c r="CP160" s="95"/>
      <c r="CQ160" s="95"/>
      <c r="EX160" s="81" t="s">
        <v>139</v>
      </c>
      <c r="EY160" s="81" t="str">
        <f t="shared" si="81"/>
        <v/>
      </c>
      <c r="FA160" s="81">
        <f t="shared" si="82"/>
        <v>5.6775306685401841</v>
      </c>
    </row>
    <row r="161" spans="1:157" x14ac:dyDescent="0.15">
      <c r="B161" s="26"/>
      <c r="C161" s="22"/>
      <c r="D161" s="12"/>
      <c r="E161" s="1" t="s">
        <v>152</v>
      </c>
      <c r="F161" s="81">
        <v>2</v>
      </c>
      <c r="H161" s="81">
        <v>1</v>
      </c>
      <c r="J161" s="81">
        <v>1</v>
      </c>
      <c r="M161" s="1">
        <v>1</v>
      </c>
      <c r="P161" s="1">
        <v>127</v>
      </c>
      <c r="Q161" s="7">
        <v>-0.62999999523162842</v>
      </c>
      <c r="R161" s="6">
        <v>-4.9899997711181641</v>
      </c>
      <c r="W161" s="7" t="s">
        <v>62</v>
      </c>
      <c r="Y161" s="7">
        <v>1</v>
      </c>
      <c r="AA161" s="59">
        <v>-2.7799999713897705</v>
      </c>
      <c r="AB161" s="60">
        <v>-12.039999961853027</v>
      </c>
      <c r="AC161" s="59">
        <v>0.5899999737739563</v>
      </c>
      <c r="AD161" s="60">
        <v>11.119999885559082</v>
      </c>
      <c r="AE161" s="19" t="s">
        <v>106</v>
      </c>
      <c r="AF161" s="114"/>
      <c r="AG161" s="117" t="str">
        <f t="shared" si="93"/>
        <v/>
      </c>
      <c r="AH161" s="118" t="str">
        <f t="shared" si="94"/>
        <v/>
      </c>
      <c r="AI161" s="118" t="str">
        <f t="shared" si="95"/>
        <v/>
      </c>
      <c r="AJ161" s="118" t="str">
        <f t="shared" si="96"/>
        <v/>
      </c>
      <c r="AK161" s="113" t="str">
        <f t="shared" si="97"/>
        <v/>
      </c>
      <c r="AL161" s="118" t="str">
        <f t="shared" si="98"/>
        <v/>
      </c>
      <c r="AM161" s="118"/>
      <c r="AN161" s="117"/>
      <c r="AO161" s="118"/>
      <c r="AT161" s="118"/>
      <c r="AU161" s="118"/>
      <c r="AV161" s="118"/>
      <c r="AW161" s="118"/>
      <c r="AX161" s="118"/>
      <c r="AY161" s="117" t="str">
        <f t="shared" si="83"/>
        <v/>
      </c>
      <c r="AZ161" s="118" t="str">
        <f t="shared" si="84"/>
        <v/>
      </c>
      <c r="BA161" s="99" t="str">
        <f t="shared" si="85"/>
        <v/>
      </c>
      <c r="BB161" s="99" t="str">
        <f t="shared" si="86"/>
        <v/>
      </c>
      <c r="BC161" s="99" t="str">
        <f t="shared" si="87"/>
        <v/>
      </c>
      <c r="BD161" s="99" t="str">
        <f t="shared" si="88"/>
        <v/>
      </c>
      <c r="BE161" s="84" t="str">
        <f t="shared" si="89"/>
        <v/>
      </c>
      <c r="BF161" s="84" t="str">
        <f t="shared" si="80"/>
        <v/>
      </c>
      <c r="BI161" s="142"/>
      <c r="BJ161" s="148"/>
      <c r="BK161" s="148"/>
      <c r="BL161" s="148"/>
      <c r="BM161" s="148"/>
      <c r="BN161" s="148"/>
      <c r="BO161" s="148"/>
      <c r="BP161" s="119" t="s">
        <v>184</v>
      </c>
      <c r="BX161" s="117"/>
      <c r="EX161" s="81" t="str">
        <f>IF(AND(ISNUMBER(AA160),ISNUMBER(AA161),ISNUMBER(AA162),F161=2,F162=3),DEGREES(ACOS(((AA160-AA161)*(AA162-AA161)+(AB160-AB161)*(AB162-AB161))/(SQRT((AA160-AA161)^2+(AB160-AB161)^2)*SQRT((AA162-AA161)^2+(AB162-AB161)^2)))),"")</f>
        <v/>
      </c>
      <c r="EY161" s="81">
        <f t="shared" si="81"/>
        <v>4.3833721349361978</v>
      </c>
      <c r="FA161" s="81" t="str">
        <f t="shared" si="82"/>
        <v/>
      </c>
    </row>
    <row r="162" spans="1:157" s="82" customFormat="1" x14ac:dyDescent="0.15">
      <c r="B162" s="28"/>
      <c r="C162" s="24"/>
      <c r="D162" s="13" t="s">
        <v>33</v>
      </c>
      <c r="E162" s="16">
        <v>31</v>
      </c>
      <c r="F162" s="82">
        <v>1</v>
      </c>
      <c r="G162" s="16">
        <v>1</v>
      </c>
      <c r="K162" s="16">
        <v>1</v>
      </c>
      <c r="M162" s="16">
        <v>1</v>
      </c>
      <c r="O162" s="20" t="s">
        <v>85</v>
      </c>
      <c r="P162" s="16">
        <v>128</v>
      </c>
      <c r="Q162" s="32"/>
      <c r="R162" s="10"/>
      <c r="S162" s="32"/>
      <c r="T162" s="10"/>
      <c r="U162" s="32"/>
      <c r="V162" s="10"/>
      <c r="W162" s="32"/>
      <c r="X162" s="10"/>
      <c r="Y162" s="32"/>
      <c r="Z162" s="10"/>
      <c r="AA162" s="57">
        <v>-0.93000000715255737</v>
      </c>
      <c r="AB162" s="58">
        <v>12.039999961853027</v>
      </c>
      <c r="AC162" s="57">
        <v>3.559999942779541</v>
      </c>
      <c r="AD162" s="58">
        <v>-13.069999694824219</v>
      </c>
      <c r="AE162" s="16"/>
      <c r="AF162" s="114">
        <v>1</v>
      </c>
      <c r="AG162" s="117">
        <f t="shared" si="93"/>
        <v>3.2679426126617295</v>
      </c>
      <c r="AH162" s="118">
        <f t="shared" si="94"/>
        <v>0.97000026702880859</v>
      </c>
      <c r="AI162" s="118">
        <f t="shared" si="95"/>
        <v>0.77999973297119141</v>
      </c>
      <c r="AJ162" s="118">
        <f t="shared" si="96"/>
        <v>1.2447088420474444</v>
      </c>
      <c r="AK162" s="113">
        <f t="shared" si="97"/>
        <v>128</v>
      </c>
      <c r="AL162" s="118">
        <f t="shared" si="98"/>
        <v>5.119999885559082</v>
      </c>
      <c r="AM162" s="99"/>
      <c r="AN162" s="117"/>
      <c r="AO162" s="118"/>
      <c r="AP162" s="99"/>
      <c r="AQ162" s="99"/>
      <c r="AR162" s="99"/>
      <c r="AS162" s="99"/>
      <c r="AT162" s="118"/>
      <c r="AU162" s="118"/>
      <c r="AV162" s="118"/>
      <c r="AW162" s="118"/>
      <c r="AX162" s="99"/>
      <c r="AY162" s="117" t="str">
        <f t="shared" si="83"/>
        <v/>
      </c>
      <c r="AZ162" s="118" t="str">
        <f t="shared" si="84"/>
        <v/>
      </c>
      <c r="BA162" s="99" t="str">
        <f t="shared" si="85"/>
        <v/>
      </c>
      <c r="BB162" s="99" t="str">
        <f t="shared" si="86"/>
        <v/>
      </c>
      <c r="BC162" s="99" t="str">
        <f t="shared" si="87"/>
        <v/>
      </c>
      <c r="BD162" s="99" t="str">
        <f t="shared" si="88"/>
        <v/>
      </c>
      <c r="BE162" s="84" t="str">
        <f t="shared" si="89"/>
        <v/>
      </c>
      <c r="BF162" s="84" t="str">
        <f t="shared" si="80"/>
        <v/>
      </c>
      <c r="BG162" s="89"/>
      <c r="BH162" s="89"/>
      <c r="BI162" s="117" t="str">
        <f t="shared" si="90"/>
        <v/>
      </c>
      <c r="BJ162" s="118" t="str">
        <f t="shared" si="91"/>
        <v/>
      </c>
      <c r="BK162" s="118" t="str">
        <f t="shared" si="92"/>
        <v/>
      </c>
      <c r="BL162" s="118" t="s">
        <v>152</v>
      </c>
      <c r="BM162" s="118" t="s">
        <v>152</v>
      </c>
      <c r="BN162" s="118" t="s">
        <v>152</v>
      </c>
      <c r="BO162" s="118"/>
      <c r="BP162" s="121"/>
      <c r="BX162" s="94"/>
      <c r="CE162" s="95"/>
      <c r="CF162" s="95"/>
      <c r="CG162" s="95"/>
      <c r="CH162" s="95"/>
      <c r="CI162" s="95"/>
      <c r="CJ162" s="95"/>
      <c r="CK162" s="95"/>
      <c r="CL162" s="95"/>
      <c r="CM162" s="95"/>
      <c r="CN162" s="95"/>
      <c r="CO162" s="95"/>
      <c r="CP162" s="95"/>
      <c r="CQ162" s="95"/>
      <c r="EX162" s="81" t="s">
        <v>139</v>
      </c>
      <c r="EY162" s="81">
        <f t="shared" si="81"/>
        <v>17.041685712864584</v>
      </c>
      <c r="FA162" s="81">
        <f t="shared" si="82"/>
        <v>3.2679426126617295</v>
      </c>
    </row>
    <row r="163" spans="1:157" x14ac:dyDescent="0.15">
      <c r="B163" s="26"/>
      <c r="C163" s="22"/>
      <c r="D163" s="12"/>
      <c r="E163" s="1" t="s">
        <v>152</v>
      </c>
      <c r="F163" s="81">
        <v>2</v>
      </c>
      <c r="H163" s="81">
        <v>1</v>
      </c>
      <c r="J163" s="81">
        <v>1</v>
      </c>
      <c r="Q163" s="7">
        <v>3.1600000858306885</v>
      </c>
      <c r="R163" s="6">
        <v>-5.119999885559082</v>
      </c>
      <c r="W163" s="7" t="s">
        <v>62</v>
      </c>
      <c r="Y163" s="7">
        <v>1</v>
      </c>
      <c r="AA163" s="59">
        <v>4.5300002098083496</v>
      </c>
      <c r="AB163" s="60">
        <v>-12.289999961853027</v>
      </c>
      <c r="AC163" s="59">
        <v>-1.0700000524520874</v>
      </c>
      <c r="AD163" s="60">
        <v>10.680000305175781</v>
      </c>
      <c r="AE163" s="19" t="s">
        <v>106</v>
      </c>
      <c r="AF163" s="114"/>
      <c r="AG163" s="117" t="str">
        <f t="shared" si="93"/>
        <v/>
      </c>
      <c r="AH163" s="118" t="str">
        <f t="shared" si="94"/>
        <v/>
      </c>
      <c r="AI163" s="118" t="str">
        <f t="shared" si="95"/>
        <v/>
      </c>
      <c r="AJ163" s="118" t="str">
        <f t="shared" si="96"/>
        <v/>
      </c>
      <c r="AK163" s="113" t="str">
        <f t="shared" si="97"/>
        <v/>
      </c>
      <c r="AL163" s="118" t="str">
        <f t="shared" si="98"/>
        <v/>
      </c>
      <c r="AM163" s="118"/>
      <c r="AN163" s="117"/>
      <c r="AO163" s="118"/>
      <c r="AT163" s="118"/>
      <c r="AU163" s="118"/>
      <c r="AV163" s="118"/>
      <c r="AW163" s="118"/>
      <c r="AX163" s="118"/>
      <c r="AY163" s="117"/>
      <c r="AZ163" s="118" t="str">
        <f t="shared" si="84"/>
        <v/>
      </c>
      <c r="BA163" s="99" t="str">
        <f t="shared" si="85"/>
        <v/>
      </c>
      <c r="BB163" s="99" t="str">
        <f t="shared" si="86"/>
        <v/>
      </c>
      <c r="BC163" s="99" t="str">
        <f t="shared" si="87"/>
        <v/>
      </c>
      <c r="BD163" s="99" t="str">
        <f t="shared" si="88"/>
        <v/>
      </c>
      <c r="BE163" s="84" t="str">
        <f t="shared" si="89"/>
        <v/>
      </c>
      <c r="BF163" s="84" t="str">
        <f t="shared" si="80"/>
        <v/>
      </c>
      <c r="BI163" s="142"/>
      <c r="BJ163" s="148"/>
      <c r="BK163" s="148"/>
      <c r="BL163" s="148"/>
      <c r="BM163" s="148"/>
      <c r="BN163" s="148"/>
      <c r="BO163" s="148"/>
      <c r="BP163" s="119" t="s">
        <v>184</v>
      </c>
      <c r="BX163" s="117"/>
      <c r="EX163" s="81" t="str">
        <f>IF(AND(ISNUMBER(AA162),ISNUMBER(AA163),ISNUMBER(AA164),F163=2,F164=3),DEGREES(ACOS(((AA162-AA163)*(AA164-AA163)+(AB162-AB163)*(AB164-AB163))/(SQRT((AA162-AA163)^2+(AB162-AB163)^2)*SQRT((AA164-AA163)^2+(AB164-AB163)^2)))),"")</f>
        <v/>
      </c>
      <c r="EY163" s="81">
        <f t="shared" si="81"/>
        <v>3.8863504214560463</v>
      </c>
      <c r="FA163" s="81" t="str">
        <f t="shared" si="82"/>
        <v/>
      </c>
    </row>
    <row r="164" spans="1:157" s="82" customFormat="1" x14ac:dyDescent="0.15">
      <c r="A164" s="15">
        <v>0.19649305555555555</v>
      </c>
      <c r="B164" s="30"/>
      <c r="C164" s="24" t="s">
        <v>65</v>
      </c>
      <c r="D164" s="13" t="s">
        <v>11</v>
      </c>
      <c r="E164" s="16">
        <v>32</v>
      </c>
      <c r="F164" s="10">
        <v>1</v>
      </c>
      <c r="G164" s="16">
        <v>1</v>
      </c>
      <c r="K164" s="16"/>
      <c r="L164" s="82">
        <v>1</v>
      </c>
      <c r="M164" s="16">
        <v>1</v>
      </c>
      <c r="O164" s="20" t="s">
        <v>85</v>
      </c>
      <c r="P164" s="16">
        <v>111</v>
      </c>
      <c r="Q164" s="32"/>
      <c r="R164" s="10"/>
      <c r="S164" s="32"/>
      <c r="T164" s="10"/>
      <c r="U164" s="32"/>
      <c r="V164" s="10"/>
      <c r="W164" s="32"/>
      <c r="X164" s="10"/>
      <c r="Y164" s="32"/>
      <c r="Z164" s="10"/>
      <c r="AA164" s="57">
        <v>0.77999997138977051</v>
      </c>
      <c r="AB164" s="58">
        <v>12.039999961853027</v>
      </c>
      <c r="AC164" s="57">
        <v>-3.8499999046325684</v>
      </c>
      <c r="AD164" s="58">
        <v>-12.869999885559082</v>
      </c>
      <c r="AE164" s="16"/>
      <c r="AF164" s="114">
        <v>1</v>
      </c>
      <c r="AG164" s="117">
        <f t="shared" si="93"/>
        <v>5.2044603969192771</v>
      </c>
      <c r="AH164" s="118">
        <f t="shared" si="94"/>
        <v>1.119999885559082</v>
      </c>
      <c r="AI164" s="118">
        <f t="shared" si="95"/>
        <v>0.77999973297119141</v>
      </c>
      <c r="AJ164" s="118">
        <f t="shared" si="96"/>
        <v>1.3648440669495863</v>
      </c>
      <c r="AK164" s="113">
        <f t="shared" si="97"/>
        <v>111</v>
      </c>
      <c r="AL164" s="118">
        <f t="shared" si="98"/>
        <v>4.429999828338623</v>
      </c>
      <c r="AM164" s="99"/>
      <c r="AN164" s="117"/>
      <c r="AO164" s="118"/>
      <c r="AP164" s="99"/>
      <c r="AQ164" s="99"/>
      <c r="AR164" s="99"/>
      <c r="AS164" s="99"/>
      <c r="AT164" s="118"/>
      <c r="AU164" s="118"/>
      <c r="AV164" s="118"/>
      <c r="AW164" s="118"/>
      <c r="AX164" s="99"/>
      <c r="AY164" s="117" t="str">
        <f t="shared" si="83"/>
        <v/>
      </c>
      <c r="AZ164" s="118" t="str">
        <f t="shared" si="84"/>
        <v/>
      </c>
      <c r="BA164" s="99" t="str">
        <f t="shared" si="85"/>
        <v/>
      </c>
      <c r="BB164" s="99" t="str">
        <f t="shared" si="86"/>
        <v/>
      </c>
      <c r="BC164" s="99" t="str">
        <f t="shared" si="87"/>
        <v/>
      </c>
      <c r="BD164" s="99" t="str">
        <f t="shared" si="88"/>
        <v/>
      </c>
      <c r="BE164" s="84" t="str">
        <f t="shared" si="89"/>
        <v/>
      </c>
      <c r="BF164" s="84" t="str">
        <f t="shared" si="80"/>
        <v/>
      </c>
      <c r="BG164" s="89"/>
      <c r="BH164" s="89"/>
      <c r="BI164" s="117" t="str">
        <f t="shared" si="90"/>
        <v/>
      </c>
      <c r="BJ164" s="118" t="str">
        <f t="shared" si="91"/>
        <v/>
      </c>
      <c r="BK164" s="118" t="str">
        <f t="shared" si="92"/>
        <v/>
      </c>
      <c r="BL164" s="118" t="s">
        <v>152</v>
      </c>
      <c r="BM164" s="118" t="s">
        <v>152</v>
      </c>
      <c r="BN164" s="118" t="s">
        <v>152</v>
      </c>
      <c r="BO164" s="118"/>
      <c r="BP164" s="121"/>
      <c r="BX164" s="94"/>
      <c r="CE164" s="95"/>
      <c r="CF164" s="95"/>
      <c r="CG164" s="95"/>
      <c r="CH164" s="95"/>
      <c r="CI164" s="95"/>
      <c r="CJ164" s="95"/>
      <c r="CK164" s="95"/>
      <c r="CL164" s="95"/>
      <c r="CM164" s="95"/>
      <c r="CN164" s="95"/>
      <c r="CO164" s="95"/>
      <c r="CP164" s="95"/>
      <c r="CQ164" s="95"/>
      <c r="EX164" s="81" t="s">
        <v>139</v>
      </c>
      <c r="EY164" s="81">
        <f t="shared" si="81"/>
        <v>22.165285702477295</v>
      </c>
      <c r="FA164" s="81">
        <f t="shared" si="82"/>
        <v>5.2044603969192771</v>
      </c>
    </row>
    <row r="165" spans="1:157" x14ac:dyDescent="0.15">
      <c r="E165" s="1" t="s">
        <v>152</v>
      </c>
      <c r="F165" s="6">
        <v>2</v>
      </c>
      <c r="H165" s="81">
        <v>1</v>
      </c>
      <c r="J165" s="81">
        <v>1</v>
      </c>
      <c r="Q165" s="7">
        <v>-3.8599998950958252</v>
      </c>
      <c r="R165" s="6">
        <v>-4.429999828338623</v>
      </c>
      <c r="X165" s="6" t="s">
        <v>62</v>
      </c>
      <c r="Z165" s="6">
        <v>1</v>
      </c>
      <c r="AA165" s="59">
        <v>-4.9699997901916504</v>
      </c>
      <c r="AB165" s="60">
        <v>-12.090000152587891</v>
      </c>
      <c r="AC165" s="59">
        <v>0.38999998569488525</v>
      </c>
      <c r="AD165" s="60">
        <v>11.600000381469727</v>
      </c>
      <c r="AE165" s="19" t="s">
        <v>95</v>
      </c>
      <c r="AF165" s="114"/>
      <c r="AG165" s="117" t="str">
        <f t="shared" si="93"/>
        <v/>
      </c>
      <c r="AH165" s="118" t="str">
        <f t="shared" si="94"/>
        <v/>
      </c>
      <c r="AI165" s="118" t="str">
        <f t="shared" si="95"/>
        <v/>
      </c>
      <c r="AJ165" s="118" t="str">
        <f t="shared" si="96"/>
        <v/>
      </c>
      <c r="AK165" s="113" t="str">
        <f t="shared" si="97"/>
        <v/>
      </c>
      <c r="AL165" s="118" t="str">
        <f t="shared" si="98"/>
        <v/>
      </c>
      <c r="AM165" s="118"/>
      <c r="AN165" s="117"/>
      <c r="AO165" s="118"/>
      <c r="AT165" s="118"/>
      <c r="AU165" s="118"/>
      <c r="AV165" s="118"/>
      <c r="AW165" s="118"/>
      <c r="AX165" s="118"/>
      <c r="AY165" s="117"/>
      <c r="AZ165" s="118" t="str">
        <f t="shared" si="84"/>
        <v/>
      </c>
      <c r="BA165" s="99" t="str">
        <f t="shared" si="85"/>
        <v/>
      </c>
      <c r="BB165" s="99" t="str">
        <f t="shared" si="86"/>
        <v/>
      </c>
      <c r="BC165" s="99" t="str">
        <f t="shared" si="87"/>
        <v/>
      </c>
      <c r="BD165" s="99" t="str">
        <f t="shared" si="88"/>
        <v/>
      </c>
      <c r="BE165" s="84" t="str">
        <f t="shared" si="89"/>
        <v/>
      </c>
      <c r="BF165" s="84" t="str">
        <f t="shared" si="80"/>
        <v/>
      </c>
      <c r="BI165" s="142"/>
      <c r="BJ165" s="148"/>
      <c r="BK165" s="148"/>
      <c r="BL165" s="148"/>
      <c r="BM165" s="148"/>
      <c r="BN165" s="148"/>
      <c r="BO165" s="148"/>
      <c r="BP165" s="119" t="s">
        <v>184</v>
      </c>
      <c r="BX165" s="117"/>
      <c r="EX165" s="81" t="str">
        <f t="shared" ref="EX165:EX170" si="100">IF(AND(ISNUMBER(AA164),ISNUMBER(AA165),ISNUMBER(AA166),F165=2,F166=3),DEGREES(ACOS(((AA164-AA165)*(AA166-AA165)+(AB164-AB165)*(AB166-AB165))/(SQRT((AA164-AA165)^2+(AB164-AB165)^2)*SQRT((AA166-AA165)^2+(AB166-AB165)^2)))),"")</f>
        <v/>
      </c>
      <c r="EY165" s="81">
        <f t="shared" si="81"/>
        <v>3.6478836476280962</v>
      </c>
      <c r="FA165" s="81" t="str">
        <f t="shared" si="82"/>
        <v/>
      </c>
    </row>
    <row r="166" spans="1:157" s="82" customFormat="1" x14ac:dyDescent="0.15">
      <c r="B166" s="30"/>
      <c r="C166" s="16"/>
      <c r="D166" s="13" t="s">
        <v>12</v>
      </c>
      <c r="E166" s="16">
        <v>33</v>
      </c>
      <c r="F166" s="10">
        <v>1</v>
      </c>
      <c r="G166" s="16">
        <v>1</v>
      </c>
      <c r="K166" s="16"/>
      <c r="L166" s="82">
        <v>1</v>
      </c>
      <c r="M166" s="16"/>
      <c r="N166" s="82">
        <v>1</v>
      </c>
      <c r="O166" s="20" t="s">
        <v>91</v>
      </c>
      <c r="P166" s="16">
        <v>92</v>
      </c>
      <c r="Q166" s="32"/>
      <c r="R166" s="10"/>
      <c r="S166" s="32"/>
      <c r="T166" s="10"/>
      <c r="U166" s="32"/>
      <c r="V166" s="10"/>
      <c r="W166" s="32"/>
      <c r="X166" s="10"/>
      <c r="Y166" s="32"/>
      <c r="Z166" s="10"/>
      <c r="AA166" s="57">
        <v>-0.82999998331069946</v>
      </c>
      <c r="AB166" s="58">
        <v>11.989999771118164</v>
      </c>
      <c r="AC166" s="57">
        <v>3.559999942779541</v>
      </c>
      <c r="AD166" s="58">
        <v>-12.430000305175781</v>
      </c>
      <c r="AE166" s="16"/>
      <c r="AF166" s="112"/>
      <c r="AG166" s="117">
        <f t="shared" si="93"/>
        <v>2.0019404297554437E-2</v>
      </c>
      <c r="AH166" s="118">
        <f t="shared" si="94"/>
        <v>0.53999996185302734</v>
      </c>
      <c r="AI166" s="118">
        <f t="shared" si="95"/>
        <v>0.53000068664550781</v>
      </c>
      <c r="AJ166" s="118">
        <f t="shared" si="96"/>
        <v>0.75663775126937771</v>
      </c>
      <c r="AK166" s="113">
        <f t="shared" si="97"/>
        <v>92</v>
      </c>
      <c r="AL166" s="118">
        <f t="shared" si="98"/>
        <v>4.619999885559082</v>
      </c>
      <c r="AM166" s="99"/>
      <c r="AN166" s="117"/>
      <c r="AO166" s="118"/>
      <c r="AP166" s="99"/>
      <c r="AQ166" s="99"/>
      <c r="AR166" s="99"/>
      <c r="AS166" s="99"/>
      <c r="AT166" s="118"/>
      <c r="AU166" s="118"/>
      <c r="AV166" s="118"/>
      <c r="AW166" s="118"/>
      <c r="AX166" s="99"/>
      <c r="AY166" s="117" t="str">
        <f t="shared" si="83"/>
        <v/>
      </c>
      <c r="AZ166" s="118" t="str">
        <f t="shared" si="84"/>
        <v/>
      </c>
      <c r="BA166" s="99" t="str">
        <f t="shared" si="85"/>
        <v/>
      </c>
      <c r="BB166" s="99" t="str">
        <f t="shared" si="86"/>
        <v/>
      </c>
      <c r="BC166" s="99" t="str">
        <f t="shared" si="87"/>
        <v/>
      </c>
      <c r="BD166" s="99" t="str">
        <f t="shared" si="88"/>
        <v/>
      </c>
      <c r="BE166" s="84" t="str">
        <f t="shared" si="89"/>
        <v/>
      </c>
      <c r="BF166" s="84" t="str">
        <f t="shared" si="80"/>
        <v/>
      </c>
      <c r="BG166" s="89"/>
      <c r="BH166" s="89"/>
      <c r="BI166" s="117" t="str">
        <f t="shared" si="90"/>
        <v/>
      </c>
      <c r="BJ166" s="118" t="str">
        <f t="shared" si="91"/>
        <v/>
      </c>
      <c r="BK166" s="118" t="str">
        <f t="shared" si="92"/>
        <v/>
      </c>
      <c r="BL166" s="118" t="s">
        <v>152</v>
      </c>
      <c r="BM166" s="118" t="s">
        <v>152</v>
      </c>
      <c r="BN166" s="118" t="s">
        <v>152</v>
      </c>
      <c r="BO166" s="118"/>
      <c r="BP166" s="121"/>
      <c r="BX166" s="94"/>
      <c r="CE166" s="95"/>
      <c r="CF166" s="95"/>
      <c r="CG166" s="95"/>
      <c r="CH166" s="95"/>
      <c r="CI166" s="95"/>
      <c r="CJ166" s="95"/>
      <c r="CK166" s="95"/>
      <c r="CL166" s="95"/>
      <c r="CM166" s="95"/>
      <c r="CN166" s="95"/>
      <c r="CO166" s="95"/>
      <c r="CP166" s="95"/>
      <c r="CQ166" s="95"/>
      <c r="EX166" s="81" t="str">
        <f t="shared" si="100"/>
        <v/>
      </c>
      <c r="EY166" s="81">
        <f t="shared" si="81"/>
        <v>18.910120086887105</v>
      </c>
      <c r="FA166" s="81">
        <f t="shared" si="82"/>
        <v>2.0019404297554437E-2</v>
      </c>
    </row>
    <row r="167" spans="1:157" x14ac:dyDescent="0.15">
      <c r="E167" s="1" t="s">
        <v>152</v>
      </c>
      <c r="F167" s="6">
        <v>2</v>
      </c>
      <c r="H167" s="81">
        <v>1</v>
      </c>
      <c r="Q167" s="7">
        <v>2.1500000953674316</v>
      </c>
      <c r="R167" s="6">
        <v>-4.619999885559082</v>
      </c>
      <c r="AA167" s="59">
        <v>3.0199999809265137</v>
      </c>
      <c r="AB167" s="60">
        <v>-11.899999618530273</v>
      </c>
      <c r="AC167" s="59">
        <v>-0.98000001907348633</v>
      </c>
      <c r="AD167" s="60">
        <v>11.560000419616699</v>
      </c>
      <c r="AE167" s="19" t="s">
        <v>88</v>
      </c>
      <c r="AF167" s="114"/>
      <c r="AG167" s="117" t="str">
        <f t="shared" si="93"/>
        <v/>
      </c>
      <c r="AH167" s="118" t="str">
        <f t="shared" si="94"/>
        <v/>
      </c>
      <c r="AI167" s="118" t="str">
        <f t="shared" si="95"/>
        <v/>
      </c>
      <c r="AJ167" s="118" t="str">
        <f t="shared" si="96"/>
        <v/>
      </c>
      <c r="AK167" s="113" t="str">
        <f t="shared" si="97"/>
        <v/>
      </c>
      <c r="AL167" s="118" t="str">
        <f t="shared" si="98"/>
        <v/>
      </c>
      <c r="AM167" s="118"/>
      <c r="AN167" s="117"/>
      <c r="AO167" s="118"/>
      <c r="AT167" s="118"/>
      <c r="AU167" s="118"/>
      <c r="AV167" s="118"/>
      <c r="AW167" s="118"/>
      <c r="AX167" s="118"/>
      <c r="AY167" s="117"/>
      <c r="AZ167" s="118" t="str">
        <f t="shared" si="84"/>
        <v/>
      </c>
      <c r="BA167" s="99" t="str">
        <f t="shared" si="85"/>
        <v/>
      </c>
      <c r="BB167" s="99" t="str">
        <f t="shared" si="86"/>
        <v/>
      </c>
      <c r="BC167" s="99" t="str">
        <f t="shared" si="87"/>
        <v/>
      </c>
      <c r="BD167" s="99" t="str">
        <f t="shared" si="88"/>
        <v/>
      </c>
      <c r="BE167" s="84" t="str">
        <f t="shared" si="89"/>
        <v/>
      </c>
      <c r="BF167" s="84" t="str">
        <f t="shared" si="80"/>
        <v/>
      </c>
      <c r="BI167" s="117">
        <f t="shared" si="90"/>
        <v>0.53999996185302734</v>
      </c>
      <c r="BJ167" s="118">
        <f t="shared" si="91"/>
        <v>0.53000068664550781</v>
      </c>
      <c r="BK167" s="118">
        <f t="shared" si="92"/>
        <v>0.75663775126937771</v>
      </c>
      <c r="BL167" s="118">
        <v>0.53999996185302734</v>
      </c>
      <c r="BM167" s="118">
        <v>0.53000068664550781</v>
      </c>
      <c r="BN167" s="118">
        <v>0.75663775126937771</v>
      </c>
      <c r="BO167" s="118"/>
      <c r="BP167" s="119"/>
      <c r="BX167" s="117"/>
      <c r="EX167" s="81">
        <f t="shared" si="100"/>
        <v>1.5258208467040415</v>
      </c>
      <c r="EY167" s="81">
        <f t="shared" si="81"/>
        <v>1.5258208467040415</v>
      </c>
      <c r="FA167" s="81" t="str">
        <f t="shared" si="82"/>
        <v/>
      </c>
    </row>
    <row r="168" spans="1:157" x14ac:dyDescent="0.15">
      <c r="E168" s="1" t="s">
        <v>152</v>
      </c>
      <c r="F168" s="6">
        <v>3</v>
      </c>
      <c r="I168" s="81">
        <v>1</v>
      </c>
      <c r="Q168" s="7">
        <v>1.5199999809265137</v>
      </c>
      <c r="R168" s="6">
        <v>9.2899999618530273</v>
      </c>
      <c r="AA168" s="59">
        <v>-0.20000000298023224</v>
      </c>
      <c r="AB168" s="60">
        <v>12.140000343322754</v>
      </c>
      <c r="AC168" s="59">
        <v>0.87999999523162842</v>
      </c>
      <c r="AD168" s="60">
        <v>-12.039999961853027</v>
      </c>
      <c r="AE168" s="19" t="s">
        <v>93</v>
      </c>
      <c r="AF168" s="114"/>
      <c r="AG168" s="117" t="str">
        <f t="shared" si="93"/>
        <v/>
      </c>
      <c r="AH168" s="118" t="str">
        <f t="shared" si="94"/>
        <v/>
      </c>
      <c r="AI168" s="118" t="str">
        <f t="shared" si="95"/>
        <v/>
      </c>
      <c r="AJ168" s="118" t="str">
        <f t="shared" si="96"/>
        <v/>
      </c>
      <c r="AK168" s="113" t="str">
        <f t="shared" si="97"/>
        <v/>
      </c>
      <c r="AL168" s="118" t="str">
        <f t="shared" si="98"/>
        <v/>
      </c>
      <c r="AM168" s="118"/>
      <c r="AN168" s="117" t="str">
        <f t="shared" ref="AN168:AN231" si="101">IF(H168=1,DEGREES(ACOS(((AA167-AA168)*(AA169-AA168)+(AB167-AB168)*(AB169-AB168))/(SQRT((AA167-AA168)^2+(AB167-AB168)^2)*SQRT((AA169-AA168)^2+(AB169-AB168)^2)))),"")</f>
        <v/>
      </c>
      <c r="AO168" s="118" t="str">
        <f t="shared" ref="AO168:AO231" si="102">IF(H168=1,DEGREES(ACOS((((AA169-AA168)*(AC168-AA168)+(AB169-AB168)*(AD168-AB168))/(SQRT((AA169-AA168)^2+(AB169-AB168)^2)*SQRT((AC168-AA168)^2+(AD168-AB168)^2))))),"")</f>
        <v/>
      </c>
      <c r="AP168" s="99" t="str">
        <f t="shared" ref="AP168:AP231" si="103">IF(AND(ISNUMBER(AA167),ISNUMBER(AA168),ISNUMBER(AA169),H168=1),ABS((AA167*AB168+AA168*AB169+AA169*AB167-AB167*AA168-AB168*AA169-AB169*AA167)/2),"")</f>
        <v/>
      </c>
      <c r="AQ168" s="99" t="str">
        <f t="shared" ref="AQ168:AQ231" si="104">IF(ISNUMBER(AP168),AP168*(((ABS(AB168-R169))/(ABS(AB167-AB168))))^2,"")</f>
        <v/>
      </c>
      <c r="AR168" s="99" t="str">
        <f t="shared" ref="AR168:AR231" si="105">IF(AND(ISNUMBER(AC168),ISNUMBER(AA168),ISNUMBER(AA169),H168=1),ABS((AC168*AB168+AA168*AB169+AA169*AD168-AD168*AA168-AB168*AA169-AB169*AC168)/2),"")</f>
        <v/>
      </c>
      <c r="AS168" s="99" t="str">
        <f t="shared" ref="AS168:AS231" si="106">IF(ISNUMBER(AR168),AR168*(((ABS(AB168-R169))/(ABS(AB167-AB168))))^2,"")</f>
        <v/>
      </c>
      <c r="AT168" s="118" t="str">
        <f t="shared" ref="AT168:AT231" si="107">IF(AND(ISNUMBER(AC167),ISNUMBER(AA168),$G167=1),ABS(AC167-AA168),"")</f>
        <v/>
      </c>
      <c r="AU168" s="118" t="str">
        <f t="shared" ref="AU168:AU231" si="108">IF(AND(ISNUMBER(AD167),ISNUMBER(AB168),$G167=1),ABS(AD167-AB168),"")</f>
        <v/>
      </c>
      <c r="AV168" s="118" t="str">
        <f t="shared" ref="AV168:AV231" si="109">IF(AND(ISNUMBER(AT168),ISNUMBER(AU168)),SQRT(AT168^2+AU168^2),"")</f>
        <v/>
      </c>
      <c r="AW168" s="118" t="str">
        <f t="shared" ref="AW168:AW231" si="110">IF(H168=1,ABS(R169),"")</f>
        <v/>
      </c>
      <c r="AX168" s="118"/>
      <c r="AY168" s="117">
        <f t="shared" si="83"/>
        <v>1.5258208467040415</v>
      </c>
      <c r="AZ168" s="118">
        <f t="shared" si="84"/>
        <v>2.0470665093374376</v>
      </c>
      <c r="BA168" s="99">
        <f t="shared" si="85"/>
        <v>7.814100671598311</v>
      </c>
      <c r="BB168" s="99">
        <f t="shared" si="86"/>
        <v>6.1476427362132835</v>
      </c>
      <c r="BC168" s="99">
        <f t="shared" si="87"/>
        <v>10.309400051063299</v>
      </c>
      <c r="BD168" s="99">
        <f t="shared" si="88"/>
        <v>8.110787280869852</v>
      </c>
      <c r="BE168" s="84">
        <f t="shared" si="89"/>
        <v>9.2899999618530273</v>
      </c>
      <c r="BF168" s="84" t="str">
        <f t="shared" si="80"/>
        <v/>
      </c>
      <c r="BI168" s="117">
        <f t="shared" si="90"/>
        <v>0.78000001609325409</v>
      </c>
      <c r="BJ168" s="118">
        <f t="shared" si="91"/>
        <v>0.57999992370605469</v>
      </c>
      <c r="BK168" s="118">
        <f t="shared" si="92"/>
        <v>0.972008197807254</v>
      </c>
      <c r="BL168" s="118">
        <v>0.78000001609325409</v>
      </c>
      <c r="BM168" s="118">
        <v>0.57999992370605469</v>
      </c>
      <c r="BN168" s="118">
        <v>0.972008197807254</v>
      </c>
      <c r="BO168" s="118"/>
      <c r="BP168" s="119"/>
      <c r="BX168" s="117"/>
      <c r="EX168" s="81" t="str">
        <f t="shared" si="100"/>
        <v/>
      </c>
      <c r="EY168" s="81">
        <f t="shared" si="81"/>
        <v>7.2725971194083736E-2</v>
      </c>
      <c r="FA168" s="81" t="str">
        <f t="shared" si="82"/>
        <v/>
      </c>
    </row>
    <row r="169" spans="1:157" x14ac:dyDescent="0.15">
      <c r="E169" s="1" t="s">
        <v>152</v>
      </c>
      <c r="F169" s="6">
        <v>4</v>
      </c>
      <c r="I169" s="81">
        <v>1</v>
      </c>
      <c r="Q169" s="7">
        <v>2.7799999713897705</v>
      </c>
      <c r="R169" s="6">
        <v>-11.380000114440918</v>
      </c>
      <c r="AA169" s="59">
        <v>3.0699999332427979</v>
      </c>
      <c r="AB169" s="60">
        <v>-12.039999961853027</v>
      </c>
      <c r="AC169" s="59">
        <v>-0.93000000715255737</v>
      </c>
      <c r="AD169" s="60">
        <v>12.239999771118164</v>
      </c>
      <c r="AE169" s="19" t="s">
        <v>106</v>
      </c>
      <c r="AF169" s="114"/>
      <c r="AG169" s="117" t="str">
        <f t="shared" si="93"/>
        <v/>
      </c>
      <c r="AH169" s="118" t="str">
        <f t="shared" si="94"/>
        <v/>
      </c>
      <c r="AI169" s="118" t="str">
        <f t="shared" si="95"/>
        <v/>
      </c>
      <c r="AJ169" s="118" t="str">
        <f t="shared" si="96"/>
        <v/>
      </c>
      <c r="AK169" s="113" t="str">
        <f t="shared" si="97"/>
        <v/>
      </c>
      <c r="AL169" s="118" t="str">
        <f t="shared" si="98"/>
        <v/>
      </c>
      <c r="AM169" s="118"/>
      <c r="AN169" s="117" t="str">
        <f t="shared" si="101"/>
        <v/>
      </c>
      <c r="AO169" s="118" t="str">
        <f t="shared" si="102"/>
        <v/>
      </c>
      <c r="AP169" s="99" t="str">
        <f t="shared" si="103"/>
        <v/>
      </c>
      <c r="AQ169" s="99" t="str">
        <f t="shared" si="104"/>
        <v/>
      </c>
      <c r="AR169" s="99" t="str">
        <f t="shared" si="105"/>
        <v/>
      </c>
      <c r="AS169" s="99" t="str">
        <f t="shared" si="106"/>
        <v/>
      </c>
      <c r="AT169" s="118" t="str">
        <f t="shared" si="107"/>
        <v/>
      </c>
      <c r="AU169" s="118" t="str">
        <f t="shared" si="108"/>
        <v/>
      </c>
      <c r="AV169" s="118" t="str">
        <f t="shared" si="109"/>
        <v/>
      </c>
      <c r="AW169" s="118" t="str">
        <f t="shared" si="110"/>
        <v/>
      </c>
      <c r="AX169" s="118"/>
      <c r="AY169" s="117">
        <f t="shared" si="83"/>
        <v>7.2725971194083736E-2</v>
      </c>
      <c r="AZ169" s="118">
        <f t="shared" si="84"/>
        <v>5.1442948916391602</v>
      </c>
      <c r="BA169" s="99">
        <f t="shared" si="85"/>
        <v>0.37559887426495919</v>
      </c>
      <c r="BB169" s="99">
        <f t="shared" si="86"/>
        <v>0.35952575616041682</v>
      </c>
      <c r="BC169" s="99">
        <f t="shared" si="87"/>
        <v>26.477099584722509</v>
      </c>
      <c r="BD169" s="99">
        <f t="shared" si="88"/>
        <v>25.344056921791722</v>
      </c>
      <c r="BE169" s="84">
        <f t="shared" si="89"/>
        <v>11.380000114440918</v>
      </c>
      <c r="BF169" s="84" t="str">
        <f t="shared" si="80"/>
        <v/>
      </c>
      <c r="BI169" s="117">
        <f t="shared" si="90"/>
        <v>2.1899999380111694</v>
      </c>
      <c r="BJ169" s="118">
        <f t="shared" si="91"/>
        <v>0</v>
      </c>
      <c r="BK169" s="118">
        <f t="shared" si="92"/>
        <v>2.1899999380111694</v>
      </c>
      <c r="BL169" s="118">
        <v>2.1899999380111694</v>
      </c>
      <c r="BM169" s="118">
        <v>0</v>
      </c>
      <c r="BN169" s="118">
        <v>2.1899999380111694</v>
      </c>
      <c r="BO169" s="118"/>
      <c r="BP169" s="119"/>
      <c r="BX169" s="117"/>
      <c r="EX169" s="81" t="str">
        <f t="shared" si="100"/>
        <v/>
      </c>
      <c r="EY169" s="81">
        <f t="shared" si="81"/>
        <v>2.2446392905678021</v>
      </c>
      <c r="FA169" s="81" t="str">
        <f t="shared" si="82"/>
        <v/>
      </c>
    </row>
    <row r="170" spans="1:157" x14ac:dyDescent="0.15">
      <c r="E170" s="1" t="s">
        <v>152</v>
      </c>
      <c r="F170" s="6">
        <v>5</v>
      </c>
      <c r="I170" s="81">
        <v>1</v>
      </c>
      <c r="J170" s="81">
        <v>1</v>
      </c>
      <c r="Q170" s="7">
        <v>0.94999998807907104</v>
      </c>
      <c r="R170" s="6">
        <v>6.2600002288818359</v>
      </c>
      <c r="X170" s="6" t="s">
        <v>61</v>
      </c>
      <c r="Y170" s="7">
        <v>1</v>
      </c>
      <c r="AA170" s="59">
        <v>-0.93000000715255737</v>
      </c>
      <c r="AB170" s="60">
        <v>10.770000457763672</v>
      </c>
      <c r="AC170" s="59">
        <v>0.62999999523162842</v>
      </c>
      <c r="AD170" s="60">
        <v>-13.069999694824219</v>
      </c>
      <c r="AE170" s="19" t="s">
        <v>93</v>
      </c>
      <c r="AF170" s="114">
        <v>1</v>
      </c>
      <c r="AG170" s="117" t="str">
        <f t="shared" si="93"/>
        <v/>
      </c>
      <c r="AH170" s="118" t="str">
        <f t="shared" si="94"/>
        <v/>
      </c>
      <c r="AI170" s="118" t="str">
        <f t="shared" si="95"/>
        <v/>
      </c>
      <c r="AJ170" s="118" t="str">
        <f t="shared" si="96"/>
        <v/>
      </c>
      <c r="AK170" s="113" t="str">
        <f t="shared" si="97"/>
        <v/>
      </c>
      <c r="AL170" s="118" t="str">
        <f t="shared" si="98"/>
        <v/>
      </c>
      <c r="AM170" s="118"/>
      <c r="AN170" s="117" t="str">
        <f t="shared" si="101"/>
        <v/>
      </c>
      <c r="AO170" s="118" t="str">
        <f t="shared" si="102"/>
        <v/>
      </c>
      <c r="AP170" s="99" t="str">
        <f t="shared" si="103"/>
        <v/>
      </c>
      <c r="AQ170" s="99" t="str">
        <f t="shared" si="104"/>
        <v/>
      </c>
      <c r="AR170" s="99" t="str">
        <f t="shared" si="105"/>
        <v/>
      </c>
      <c r="AS170" s="99" t="str">
        <f t="shared" si="106"/>
        <v/>
      </c>
      <c r="AT170" s="118" t="str">
        <f t="shared" si="107"/>
        <v/>
      </c>
      <c r="AU170" s="118" t="str">
        <f t="shared" si="108"/>
        <v/>
      </c>
      <c r="AV170" s="118" t="str">
        <f t="shared" si="109"/>
        <v/>
      </c>
      <c r="AW170" s="118" t="str">
        <f t="shared" si="110"/>
        <v/>
      </c>
      <c r="AX170" s="118"/>
      <c r="AY170" s="117">
        <f t="shared" si="83"/>
        <v>2.2446392905678021</v>
      </c>
      <c r="AZ170" s="118">
        <f t="shared" si="84"/>
        <v>0.59120957822857978</v>
      </c>
      <c r="BA170" s="99">
        <f t="shared" si="85"/>
        <v>11.06564993103445</v>
      </c>
      <c r="BB170" s="99">
        <f t="shared" si="86"/>
        <v>6.3382083524228152</v>
      </c>
      <c r="BC170" s="99">
        <f t="shared" si="87"/>
        <v>2.9399985828995909</v>
      </c>
      <c r="BD170" s="99">
        <f t="shared" si="88"/>
        <v>1.6839791327560492</v>
      </c>
      <c r="BE170" s="84">
        <f t="shared" si="89"/>
        <v>6.2600002288818359</v>
      </c>
      <c r="BF170" s="84">
        <f t="shared" si="80"/>
        <v>3.0299997329711914</v>
      </c>
      <c r="BI170" s="117">
        <f t="shared" si="90"/>
        <v>0</v>
      </c>
      <c r="BJ170" s="118">
        <f t="shared" si="91"/>
        <v>1.4699993133544922</v>
      </c>
      <c r="BK170" s="118">
        <f t="shared" si="92"/>
        <v>1.4699993133544922</v>
      </c>
      <c r="BL170" s="118"/>
      <c r="BM170" s="118"/>
      <c r="BN170" s="118"/>
      <c r="BO170" s="118"/>
      <c r="BP170" s="119" t="s">
        <v>184</v>
      </c>
      <c r="BX170" s="117"/>
      <c r="EX170" s="81" t="str">
        <f t="shared" si="100"/>
        <v/>
      </c>
      <c r="EY170" s="81">
        <f t="shared" si="81"/>
        <v>110.8114402398509</v>
      </c>
      <c r="FA170" s="81" t="str">
        <f t="shared" si="82"/>
        <v/>
      </c>
    </row>
    <row r="171" spans="1:157" s="82" customFormat="1" x14ac:dyDescent="0.15">
      <c r="B171" s="30"/>
      <c r="C171" s="16"/>
      <c r="D171" s="13" t="s">
        <v>22</v>
      </c>
      <c r="E171" s="16">
        <v>34</v>
      </c>
      <c r="F171" s="10">
        <v>1</v>
      </c>
      <c r="G171" s="16">
        <v>1</v>
      </c>
      <c r="K171" s="16"/>
      <c r="L171" s="82">
        <v>1</v>
      </c>
      <c r="M171" s="16">
        <v>1</v>
      </c>
      <c r="O171" s="20" t="s">
        <v>87</v>
      </c>
      <c r="P171" s="16">
        <v>126</v>
      </c>
      <c r="Q171" s="32"/>
      <c r="R171" s="10"/>
      <c r="S171" s="32"/>
      <c r="T171" s="10"/>
      <c r="U171" s="32"/>
      <c r="V171" s="10"/>
      <c r="W171" s="32"/>
      <c r="X171" s="10"/>
      <c r="Y171" s="32"/>
      <c r="Z171" s="10"/>
      <c r="AA171" s="57">
        <v>1.1200000047683716</v>
      </c>
      <c r="AB171" s="58">
        <v>11.989999771118164</v>
      </c>
      <c r="AC171" s="57">
        <v>-4</v>
      </c>
      <c r="AD171" s="58">
        <v>-13.260000228881836</v>
      </c>
      <c r="AE171" s="16"/>
      <c r="AF171" s="114">
        <v>1</v>
      </c>
      <c r="AG171" s="117">
        <f t="shared" si="93"/>
        <v>3.4493290609938354</v>
      </c>
      <c r="AH171" s="118">
        <f t="shared" si="94"/>
        <v>0.6400001049041748</v>
      </c>
      <c r="AI171" s="118">
        <f t="shared" si="95"/>
        <v>0.14000034332275391</v>
      </c>
      <c r="AJ171" s="118">
        <f t="shared" si="96"/>
        <v>0.65513375001433383</v>
      </c>
      <c r="AK171" s="113">
        <f t="shared" si="97"/>
        <v>126</v>
      </c>
      <c r="AL171" s="118">
        <f t="shared" si="98"/>
        <v>4.4899997711181641</v>
      </c>
      <c r="AM171" s="99"/>
      <c r="AN171" s="117"/>
      <c r="AO171" s="118"/>
      <c r="AP171" s="99"/>
      <c r="AQ171" s="99"/>
      <c r="AR171" s="99"/>
      <c r="AS171" s="99"/>
      <c r="AT171" s="118"/>
      <c r="AU171" s="118"/>
      <c r="AV171" s="118"/>
      <c r="AW171" s="118"/>
      <c r="AX171" s="99"/>
      <c r="AY171" s="117" t="str">
        <f t="shared" si="83"/>
        <v/>
      </c>
      <c r="AZ171" s="118" t="str">
        <f t="shared" si="84"/>
        <v/>
      </c>
      <c r="BA171" s="99" t="str">
        <f t="shared" si="85"/>
        <v/>
      </c>
      <c r="BB171" s="99" t="str">
        <f t="shared" si="86"/>
        <v/>
      </c>
      <c r="BC171" s="99" t="str">
        <f t="shared" si="87"/>
        <v/>
      </c>
      <c r="BD171" s="99" t="str">
        <f t="shared" si="88"/>
        <v/>
      </c>
      <c r="BE171" s="84" t="str">
        <f t="shared" si="89"/>
        <v/>
      </c>
      <c r="BF171" s="84" t="str">
        <f t="shared" si="80"/>
        <v/>
      </c>
      <c r="BG171" s="89"/>
      <c r="BH171" s="89"/>
      <c r="BI171" s="117" t="str">
        <f t="shared" si="90"/>
        <v/>
      </c>
      <c r="BJ171" s="118" t="str">
        <f t="shared" si="91"/>
        <v/>
      </c>
      <c r="BK171" s="118" t="str">
        <f t="shared" si="92"/>
        <v/>
      </c>
      <c r="BL171" s="118" t="s">
        <v>152</v>
      </c>
      <c r="BM171" s="118" t="s">
        <v>152</v>
      </c>
      <c r="BN171" s="118" t="s">
        <v>152</v>
      </c>
      <c r="BO171" s="118"/>
      <c r="BP171" s="121"/>
      <c r="BX171" s="94"/>
      <c r="CE171" s="95"/>
      <c r="CF171" s="95"/>
      <c r="CG171" s="95"/>
      <c r="CH171" s="95"/>
      <c r="CI171" s="95"/>
      <c r="CJ171" s="95"/>
      <c r="CK171" s="95"/>
      <c r="CL171" s="95"/>
      <c r="CM171" s="95"/>
      <c r="CN171" s="95"/>
      <c r="CO171" s="95"/>
      <c r="CP171" s="95"/>
      <c r="CQ171" s="95"/>
      <c r="EX171" s="81" t="s">
        <v>139</v>
      </c>
      <c r="EY171" s="81">
        <f t="shared" si="81"/>
        <v>49.126224490434083</v>
      </c>
      <c r="FA171" s="81">
        <f t="shared" si="82"/>
        <v>3.4493290609938354</v>
      </c>
    </row>
    <row r="172" spans="1:157" x14ac:dyDescent="0.15">
      <c r="E172" s="1" t="s">
        <v>152</v>
      </c>
      <c r="F172" s="6">
        <v>2</v>
      </c>
      <c r="H172" s="81">
        <v>1</v>
      </c>
      <c r="J172" s="81">
        <v>1</v>
      </c>
      <c r="Q172" s="7">
        <v>-1.2000000476837158</v>
      </c>
      <c r="R172" s="6">
        <v>-4.4899997711181641</v>
      </c>
      <c r="X172" s="6" t="s">
        <v>62</v>
      </c>
      <c r="Z172" s="6">
        <v>1</v>
      </c>
      <c r="AA172" s="59">
        <v>-3.3599998950958252</v>
      </c>
      <c r="AB172" s="60">
        <v>-13.119999885559082</v>
      </c>
      <c r="AC172" s="59">
        <v>0.20000000298023224</v>
      </c>
      <c r="AD172" s="60">
        <v>11.020000457763672</v>
      </c>
      <c r="AE172" s="19" t="s">
        <v>106</v>
      </c>
      <c r="AF172" s="114"/>
      <c r="AG172" s="117" t="str">
        <f t="shared" si="93"/>
        <v/>
      </c>
      <c r="AH172" s="118" t="str">
        <f t="shared" si="94"/>
        <v/>
      </c>
      <c r="AI172" s="118" t="str">
        <f t="shared" si="95"/>
        <v/>
      </c>
      <c r="AJ172" s="118" t="str">
        <f t="shared" si="96"/>
        <v/>
      </c>
      <c r="AK172" s="113" t="str">
        <f t="shared" si="97"/>
        <v/>
      </c>
      <c r="AL172" s="118" t="str">
        <f t="shared" si="98"/>
        <v/>
      </c>
      <c r="AM172" s="118"/>
      <c r="AN172" s="117"/>
      <c r="AO172" s="118"/>
      <c r="AT172" s="118"/>
      <c r="AU172" s="118"/>
      <c r="AV172" s="118"/>
      <c r="AW172" s="118"/>
      <c r="AX172" s="118"/>
      <c r="AY172" s="117"/>
      <c r="AZ172" s="118" t="str">
        <f t="shared" si="84"/>
        <v/>
      </c>
      <c r="BA172" s="99" t="str">
        <f t="shared" si="85"/>
        <v/>
      </c>
      <c r="BB172" s="99" t="str">
        <f t="shared" si="86"/>
        <v/>
      </c>
      <c r="BC172" s="99" t="str">
        <f t="shared" si="87"/>
        <v/>
      </c>
      <c r="BD172" s="99" t="str">
        <f t="shared" si="88"/>
        <v/>
      </c>
      <c r="BE172" s="84" t="str">
        <f t="shared" si="89"/>
        <v/>
      </c>
      <c r="BF172" s="84" t="str">
        <f t="shared" si="80"/>
        <v/>
      </c>
      <c r="BI172" s="117"/>
      <c r="BJ172" s="118"/>
      <c r="BK172" s="118"/>
      <c r="BL172" s="118"/>
      <c r="BM172" s="118"/>
      <c r="BN172" s="118"/>
      <c r="BO172" s="118"/>
      <c r="BP172" s="119"/>
      <c r="BX172" s="117"/>
      <c r="EX172" s="81" t="str">
        <f t="shared" ref="EX172:EX179" si="111">IF(AND(ISNUMBER(AA171),ISNUMBER(AA172),ISNUMBER(AA173),F172=2,F173=3),DEGREES(ACOS(((AA171-AA172)*(AA173-AA172)+(AB171-AB172)*(AB173-AB172))/(SQRT((AA171-AA172)^2+(AB171-AB172)^2)*SQRT((AA173-AA172)^2+(AB173-AB172)^2)))),"")</f>
        <v/>
      </c>
      <c r="EY172" s="81" t="str">
        <f t="shared" si="81"/>
        <v/>
      </c>
      <c r="FA172" s="81" t="str">
        <f t="shared" si="82"/>
        <v/>
      </c>
    </row>
    <row r="173" spans="1:157" x14ac:dyDescent="0.15">
      <c r="E173" s="1" t="s">
        <v>152</v>
      </c>
      <c r="U173" s="7">
        <v>-0.50999999046325684</v>
      </c>
      <c r="V173" s="6">
        <v>12.520000457763672</v>
      </c>
      <c r="AG173" s="117" t="str">
        <f t="shared" si="93"/>
        <v/>
      </c>
      <c r="AH173" s="118" t="str">
        <f t="shared" si="94"/>
        <v/>
      </c>
      <c r="AI173" s="118" t="str">
        <f t="shared" si="95"/>
        <v/>
      </c>
      <c r="AJ173" s="118" t="str">
        <f t="shared" si="96"/>
        <v/>
      </c>
      <c r="AK173" s="113" t="str">
        <f t="shared" si="97"/>
        <v/>
      </c>
      <c r="AL173" s="118" t="str">
        <f t="shared" si="98"/>
        <v/>
      </c>
      <c r="AN173" s="117" t="str">
        <f t="shared" si="101"/>
        <v/>
      </c>
      <c r="AO173" s="118" t="str">
        <f t="shared" si="102"/>
        <v/>
      </c>
      <c r="AP173" s="99" t="str">
        <f t="shared" si="103"/>
        <v/>
      </c>
      <c r="AQ173" s="99" t="str">
        <f t="shared" si="104"/>
        <v/>
      </c>
      <c r="AR173" s="99" t="str">
        <f t="shared" si="105"/>
        <v/>
      </c>
      <c r="AS173" s="99" t="str">
        <f t="shared" si="106"/>
        <v/>
      </c>
      <c r="AT173" s="118" t="str">
        <f t="shared" si="107"/>
        <v/>
      </c>
      <c r="AU173" s="118" t="str">
        <f t="shared" si="108"/>
        <v/>
      </c>
      <c r="AV173" s="118" t="str">
        <f t="shared" si="109"/>
        <v/>
      </c>
      <c r="AW173" s="118" t="str">
        <f t="shared" si="110"/>
        <v/>
      </c>
      <c r="AY173" s="117" t="str">
        <f t="shared" si="83"/>
        <v/>
      </c>
      <c r="AZ173" s="118" t="str">
        <f t="shared" si="84"/>
        <v/>
      </c>
      <c r="BA173" s="99" t="str">
        <f t="shared" si="85"/>
        <v/>
      </c>
      <c r="BB173" s="99" t="str">
        <f t="shared" si="86"/>
        <v/>
      </c>
      <c r="BC173" s="99" t="str">
        <f t="shared" si="87"/>
        <v/>
      </c>
      <c r="BD173" s="99" t="str">
        <f t="shared" si="88"/>
        <v/>
      </c>
      <c r="BE173" s="84" t="str">
        <f t="shared" si="89"/>
        <v/>
      </c>
      <c r="BF173" s="84" t="str">
        <f t="shared" si="80"/>
        <v/>
      </c>
      <c r="BI173" s="117" t="str">
        <f t="shared" si="90"/>
        <v/>
      </c>
      <c r="BJ173" s="118" t="str">
        <f t="shared" si="91"/>
        <v/>
      </c>
      <c r="BK173" s="118" t="str">
        <f t="shared" si="92"/>
        <v/>
      </c>
      <c r="BL173" s="118" t="s">
        <v>152</v>
      </c>
      <c r="BM173" s="118" t="s">
        <v>152</v>
      </c>
      <c r="BN173" s="118" t="s">
        <v>152</v>
      </c>
      <c r="BO173" s="118"/>
      <c r="EX173" s="81" t="str">
        <f t="shared" si="111"/>
        <v/>
      </c>
      <c r="EY173" s="81" t="str">
        <f t="shared" si="81"/>
        <v/>
      </c>
      <c r="FA173" s="81" t="str">
        <f t="shared" si="82"/>
        <v/>
      </c>
    </row>
    <row r="174" spans="1:157" s="82" customFormat="1" x14ac:dyDescent="0.15">
      <c r="A174" s="75"/>
      <c r="B174" s="30"/>
      <c r="C174" s="16"/>
      <c r="D174" s="13" t="s">
        <v>23</v>
      </c>
      <c r="E174" s="16">
        <v>35</v>
      </c>
      <c r="F174" s="82">
        <v>1</v>
      </c>
      <c r="G174" s="16">
        <v>1</v>
      </c>
      <c r="K174" s="16"/>
      <c r="L174" s="82">
        <v>1</v>
      </c>
      <c r="M174" s="16"/>
      <c r="N174" s="82">
        <v>1</v>
      </c>
      <c r="O174" s="20" t="s">
        <v>91</v>
      </c>
      <c r="P174" s="16">
        <v>85</v>
      </c>
      <c r="Q174" s="32"/>
      <c r="R174" s="10"/>
      <c r="S174" s="32"/>
      <c r="T174" s="10"/>
      <c r="U174" s="32"/>
      <c r="V174" s="10"/>
      <c r="W174" s="32"/>
      <c r="X174" s="10"/>
      <c r="Y174" s="32"/>
      <c r="Z174" s="10"/>
      <c r="AA174" s="57">
        <v>-0.77999997138977051</v>
      </c>
      <c r="AB174" s="58">
        <v>11.989999771118164</v>
      </c>
      <c r="AC174" s="57">
        <v>3.6600000858306885</v>
      </c>
      <c r="AD174" s="58">
        <v>-12.039999961853027</v>
      </c>
      <c r="AE174" s="16"/>
      <c r="AF174" s="112"/>
      <c r="AG174" s="117">
        <f t="shared" si="93"/>
        <v>0.58941134655438376</v>
      </c>
      <c r="AH174" s="118">
        <f t="shared" si="94"/>
        <v>0.25</v>
      </c>
      <c r="AI174" s="118">
        <f t="shared" si="95"/>
        <v>0.34000015258789063</v>
      </c>
      <c r="AJ174" s="118">
        <f t="shared" si="96"/>
        <v>0.42201907985278214</v>
      </c>
      <c r="AK174" s="113">
        <f t="shared" si="97"/>
        <v>85</v>
      </c>
      <c r="AL174" s="118">
        <f t="shared" si="98"/>
        <v>4.4899997711181641</v>
      </c>
      <c r="AM174" s="99"/>
      <c r="AN174" s="117" t="str">
        <f t="shared" si="101"/>
        <v/>
      </c>
      <c r="AO174" s="118" t="str">
        <f t="shared" si="102"/>
        <v/>
      </c>
      <c r="AP174" s="99" t="str">
        <f t="shared" si="103"/>
        <v/>
      </c>
      <c r="AQ174" s="99" t="str">
        <f t="shared" si="104"/>
        <v/>
      </c>
      <c r="AR174" s="99" t="str">
        <f t="shared" si="105"/>
        <v/>
      </c>
      <c r="AS174" s="99" t="str">
        <f t="shared" si="106"/>
        <v/>
      </c>
      <c r="AT174" s="118" t="str">
        <f t="shared" si="107"/>
        <v/>
      </c>
      <c r="AU174" s="118" t="str">
        <f t="shared" si="108"/>
        <v/>
      </c>
      <c r="AV174" s="118" t="str">
        <f t="shared" si="109"/>
        <v/>
      </c>
      <c r="AW174" s="118" t="str">
        <f t="shared" si="110"/>
        <v/>
      </c>
      <c r="AX174" s="99"/>
      <c r="AY174" s="117" t="str">
        <f t="shared" si="83"/>
        <v/>
      </c>
      <c r="AZ174" s="118" t="str">
        <f t="shared" si="84"/>
        <v/>
      </c>
      <c r="BA174" s="99" t="str">
        <f t="shared" si="85"/>
        <v/>
      </c>
      <c r="BB174" s="99" t="str">
        <f t="shared" si="86"/>
        <v/>
      </c>
      <c r="BC174" s="99" t="str">
        <f t="shared" si="87"/>
        <v/>
      </c>
      <c r="BD174" s="99" t="str">
        <f t="shared" si="88"/>
        <v/>
      </c>
      <c r="BE174" s="84" t="str">
        <f t="shared" si="89"/>
        <v/>
      </c>
      <c r="BF174" s="84" t="str">
        <f t="shared" si="80"/>
        <v/>
      </c>
      <c r="BG174" s="89"/>
      <c r="BH174" s="89"/>
      <c r="BI174" s="117" t="str">
        <f t="shared" si="90"/>
        <v/>
      </c>
      <c r="BJ174" s="118" t="str">
        <f t="shared" si="91"/>
        <v/>
      </c>
      <c r="BK174" s="118" t="str">
        <f t="shared" si="92"/>
        <v/>
      </c>
      <c r="BL174" s="118" t="s">
        <v>152</v>
      </c>
      <c r="BM174" s="118" t="s">
        <v>152</v>
      </c>
      <c r="BN174" s="118" t="s">
        <v>152</v>
      </c>
      <c r="BO174" s="118"/>
      <c r="BP174" s="121"/>
      <c r="BX174" s="94"/>
      <c r="CE174" s="95"/>
      <c r="CF174" s="95"/>
      <c r="CG174" s="95"/>
      <c r="CH174" s="95"/>
      <c r="CI174" s="95"/>
      <c r="CJ174" s="95"/>
      <c r="CK174" s="95"/>
      <c r="CL174" s="95"/>
      <c r="CM174" s="95"/>
      <c r="CN174" s="95"/>
      <c r="CO174" s="95"/>
      <c r="CP174" s="95"/>
      <c r="CQ174" s="95"/>
      <c r="EX174" s="81" t="str">
        <f t="shared" si="111"/>
        <v/>
      </c>
      <c r="EY174" s="81" t="str">
        <f t="shared" si="81"/>
        <v/>
      </c>
      <c r="FA174" s="81">
        <f t="shared" si="82"/>
        <v>0.58941134655438376</v>
      </c>
    </row>
    <row r="175" spans="1:157" x14ac:dyDescent="0.15">
      <c r="A175" s="109"/>
      <c r="E175" s="1" t="s">
        <v>152</v>
      </c>
      <c r="F175" s="6">
        <v>2</v>
      </c>
      <c r="H175" s="81">
        <v>1</v>
      </c>
      <c r="Q175" s="7">
        <v>2.0899999141693115</v>
      </c>
      <c r="R175" s="6">
        <v>-4.4899997711181641</v>
      </c>
      <c r="AA175" s="59">
        <v>3.4100000858306885</v>
      </c>
      <c r="AB175" s="60">
        <v>-11.699999809265137</v>
      </c>
      <c r="AC175" s="59">
        <v>-0.98000001907348633</v>
      </c>
      <c r="AD175" s="60">
        <v>11.510000228881836</v>
      </c>
      <c r="AE175" s="19" t="s">
        <v>88</v>
      </c>
      <c r="AF175" s="114"/>
      <c r="AG175" s="117" t="str">
        <f t="shared" si="93"/>
        <v/>
      </c>
      <c r="AH175" s="118" t="str">
        <f t="shared" si="94"/>
        <v/>
      </c>
      <c r="AI175" s="118" t="str">
        <f t="shared" si="95"/>
        <v/>
      </c>
      <c r="AJ175" s="118" t="str">
        <f t="shared" si="96"/>
        <v/>
      </c>
      <c r="AK175" s="113" t="str">
        <f t="shared" si="97"/>
        <v/>
      </c>
      <c r="AL175" s="118" t="str">
        <f t="shared" si="98"/>
        <v/>
      </c>
      <c r="AM175" s="118"/>
      <c r="AN175" s="117">
        <f t="shared" si="101"/>
        <v>3.2538525080174971</v>
      </c>
      <c r="AO175" s="118">
        <f t="shared" si="102"/>
        <v>2.5733598816982597</v>
      </c>
      <c r="AP175" s="99">
        <f t="shared" si="103"/>
        <v>16.520949906396822</v>
      </c>
      <c r="AQ175" s="99">
        <f t="shared" si="104"/>
        <v>12.969695382884836</v>
      </c>
      <c r="AR175" s="99">
        <f t="shared" si="105"/>
        <v>12.831550554943078</v>
      </c>
      <c r="AS175" s="99">
        <f t="shared" si="106"/>
        <v>10.0733494702542</v>
      </c>
      <c r="AT175" s="118">
        <f t="shared" si="107"/>
        <v>0.25</v>
      </c>
      <c r="AU175" s="118">
        <f t="shared" si="108"/>
        <v>0.34000015258789063</v>
      </c>
      <c r="AV175" s="118">
        <f t="shared" si="109"/>
        <v>0.42201907985278214</v>
      </c>
      <c r="AW175" s="118">
        <f t="shared" si="110"/>
        <v>9.2899999618530273</v>
      </c>
      <c r="AX175" s="118"/>
      <c r="AY175" s="117" t="str">
        <f t="shared" si="83"/>
        <v/>
      </c>
      <c r="AZ175" s="118" t="str">
        <f t="shared" si="84"/>
        <v/>
      </c>
      <c r="BA175" s="99" t="str">
        <f t="shared" si="85"/>
        <v/>
      </c>
      <c r="BB175" s="99" t="str">
        <f t="shared" si="86"/>
        <v/>
      </c>
      <c r="BC175" s="99" t="str">
        <f t="shared" si="87"/>
        <v/>
      </c>
      <c r="BD175" s="99" t="str">
        <f t="shared" si="88"/>
        <v/>
      </c>
      <c r="BE175" s="84" t="str">
        <f t="shared" si="89"/>
        <v/>
      </c>
      <c r="BF175" s="84" t="str">
        <f t="shared" si="80"/>
        <v/>
      </c>
      <c r="BI175" s="117">
        <f t="shared" si="90"/>
        <v>0.25</v>
      </c>
      <c r="BJ175" s="118">
        <f t="shared" si="91"/>
        <v>0.34000015258789063</v>
      </c>
      <c r="BK175" s="118">
        <f t="shared" si="92"/>
        <v>0.42201907985278214</v>
      </c>
      <c r="BL175" s="118">
        <v>0.25</v>
      </c>
      <c r="BM175" s="118">
        <v>0.34000015258789063</v>
      </c>
      <c r="BN175" s="118">
        <v>0.42201907985278214</v>
      </c>
      <c r="BO175" s="118"/>
      <c r="BP175" s="119"/>
      <c r="BX175" s="117"/>
      <c r="EX175" s="81">
        <f t="shared" si="111"/>
        <v>3.2538525080174971</v>
      </c>
      <c r="EY175" s="81">
        <f t="shared" si="81"/>
        <v>3.2538525080174971</v>
      </c>
      <c r="FA175" s="81" t="str">
        <f t="shared" si="82"/>
        <v/>
      </c>
    </row>
    <row r="176" spans="1:157" x14ac:dyDescent="0.15">
      <c r="A176" s="109"/>
      <c r="E176" s="1" t="s">
        <v>152</v>
      </c>
      <c r="F176" s="6">
        <v>3</v>
      </c>
      <c r="I176" s="81">
        <v>1</v>
      </c>
      <c r="Q176" s="7">
        <v>-0.75999999046325684</v>
      </c>
      <c r="R176" s="6">
        <v>9.2899999618530273</v>
      </c>
      <c r="AA176" s="59">
        <v>-2.1500000953674316</v>
      </c>
      <c r="AB176" s="60">
        <v>11.850000381469727</v>
      </c>
      <c r="AC176" s="59">
        <v>0.68000000715255737</v>
      </c>
      <c r="AD176" s="60">
        <v>-11.949999809265137</v>
      </c>
      <c r="AE176" s="19" t="s">
        <v>95</v>
      </c>
      <c r="AF176" s="114"/>
      <c r="AG176" s="117" t="str">
        <f t="shared" si="93"/>
        <v/>
      </c>
      <c r="AH176" s="118" t="str">
        <f t="shared" si="94"/>
        <v/>
      </c>
      <c r="AI176" s="118" t="str">
        <f t="shared" si="95"/>
        <v/>
      </c>
      <c r="AJ176" s="118" t="str">
        <f t="shared" si="96"/>
        <v/>
      </c>
      <c r="AK176" s="113" t="str">
        <f t="shared" si="97"/>
        <v/>
      </c>
      <c r="AL176" s="118" t="str">
        <f t="shared" si="98"/>
        <v/>
      </c>
      <c r="AM176" s="118"/>
      <c r="AN176" s="117" t="str">
        <f t="shared" si="101"/>
        <v/>
      </c>
      <c r="AO176" s="118" t="str">
        <f t="shared" si="102"/>
        <v/>
      </c>
      <c r="AP176" s="99" t="str">
        <f t="shared" si="103"/>
        <v/>
      </c>
      <c r="AQ176" s="99" t="str">
        <f t="shared" si="104"/>
        <v/>
      </c>
      <c r="AR176" s="99" t="str">
        <f t="shared" si="105"/>
        <v/>
      </c>
      <c r="AS176" s="99" t="str">
        <f t="shared" si="106"/>
        <v/>
      </c>
      <c r="AT176" s="118" t="str">
        <f t="shared" si="107"/>
        <v/>
      </c>
      <c r="AU176" s="118" t="str">
        <f t="shared" si="108"/>
        <v/>
      </c>
      <c r="AV176" s="118" t="str">
        <f t="shared" si="109"/>
        <v/>
      </c>
      <c r="AW176" s="118" t="str">
        <f t="shared" si="110"/>
        <v/>
      </c>
      <c r="AX176" s="118"/>
      <c r="AY176" s="117">
        <f t="shared" si="83"/>
        <v>3.2538525080174971</v>
      </c>
      <c r="AZ176" s="118">
        <f t="shared" si="84"/>
        <v>2.5733598816982597</v>
      </c>
      <c r="BA176" s="99">
        <f t="shared" si="85"/>
        <v>16.520949906396822</v>
      </c>
      <c r="BB176" s="99">
        <f t="shared" si="86"/>
        <v>12.969695382884836</v>
      </c>
      <c r="BC176" s="99">
        <f t="shared" si="87"/>
        <v>12.831550554943078</v>
      </c>
      <c r="BD176" s="99">
        <f t="shared" si="88"/>
        <v>10.0733494702542</v>
      </c>
      <c r="BE176" s="84">
        <f t="shared" si="89"/>
        <v>9.2899999618530273</v>
      </c>
      <c r="BF176" s="84" t="str">
        <f t="shared" si="80"/>
        <v/>
      </c>
      <c r="BI176" s="117">
        <f t="shared" si="90"/>
        <v>1.1700000762939453</v>
      </c>
      <c r="BJ176" s="118">
        <f t="shared" si="91"/>
        <v>0.34000015258789063</v>
      </c>
      <c r="BK176" s="118">
        <f t="shared" si="92"/>
        <v>1.2184007067823077</v>
      </c>
      <c r="BL176" s="118">
        <v>1.1700000762939453</v>
      </c>
      <c r="BM176" s="118">
        <v>0.34000015258789063</v>
      </c>
      <c r="BN176" s="118">
        <v>1.2184007067823077</v>
      </c>
      <c r="BO176" s="118"/>
      <c r="BP176" s="119"/>
      <c r="BX176" s="117"/>
      <c r="EX176" s="81" t="str">
        <f t="shared" si="111"/>
        <v/>
      </c>
      <c r="EY176" s="81">
        <f t="shared" si="81"/>
        <v>5.7448115064408691</v>
      </c>
      <c r="FA176" s="81" t="str">
        <f t="shared" si="82"/>
        <v/>
      </c>
    </row>
    <row r="177" spans="1:157" x14ac:dyDescent="0.15">
      <c r="A177" s="109"/>
      <c r="E177" s="1" t="s">
        <v>152</v>
      </c>
      <c r="F177" s="6">
        <v>4</v>
      </c>
      <c r="I177" s="81">
        <v>1</v>
      </c>
      <c r="Q177" s="7">
        <v>1.8300000429153442</v>
      </c>
      <c r="R177" s="6">
        <v>-6.8899998664855957</v>
      </c>
      <c r="AA177" s="59">
        <v>0.98000001907348633</v>
      </c>
      <c r="AB177" s="60">
        <v>-11.800000190734863</v>
      </c>
      <c r="AC177" s="59">
        <v>-1.5099999904632568</v>
      </c>
      <c r="AD177" s="60">
        <v>12.380000114440918</v>
      </c>
      <c r="AE177" s="19" t="s">
        <v>106</v>
      </c>
      <c r="AF177" s="114"/>
      <c r="AG177" s="117" t="str">
        <f t="shared" si="93"/>
        <v/>
      </c>
      <c r="AH177" s="118" t="str">
        <f t="shared" si="94"/>
        <v/>
      </c>
      <c r="AI177" s="118" t="str">
        <f t="shared" si="95"/>
        <v/>
      </c>
      <c r="AJ177" s="118" t="str">
        <f t="shared" si="96"/>
        <v/>
      </c>
      <c r="AK177" s="113" t="str">
        <f t="shared" si="97"/>
        <v/>
      </c>
      <c r="AL177" s="118" t="str">
        <f t="shared" si="98"/>
        <v/>
      </c>
      <c r="AM177" s="118"/>
      <c r="AN177" s="117" t="str">
        <f t="shared" si="101"/>
        <v/>
      </c>
      <c r="AO177" s="118" t="str">
        <f t="shared" si="102"/>
        <v/>
      </c>
      <c r="AP177" s="99" t="str">
        <f t="shared" si="103"/>
        <v/>
      </c>
      <c r="AQ177" s="99" t="str">
        <f t="shared" si="104"/>
        <v/>
      </c>
      <c r="AR177" s="99" t="str">
        <f t="shared" si="105"/>
        <v/>
      </c>
      <c r="AS177" s="99" t="str">
        <f t="shared" si="106"/>
        <v/>
      </c>
      <c r="AT177" s="118" t="str">
        <f t="shared" si="107"/>
        <v/>
      </c>
      <c r="AU177" s="118" t="str">
        <f t="shared" si="108"/>
        <v/>
      </c>
      <c r="AV177" s="118" t="str">
        <f t="shared" si="109"/>
        <v/>
      </c>
      <c r="AW177" s="118" t="str">
        <f t="shared" si="110"/>
        <v/>
      </c>
      <c r="AX177" s="118"/>
      <c r="AY177" s="117">
        <f t="shared" si="83"/>
        <v>5.7448115064408691</v>
      </c>
      <c r="AZ177" s="118">
        <f t="shared" si="84"/>
        <v>0.75803293888543766</v>
      </c>
      <c r="BA177" s="99">
        <f t="shared" si="85"/>
        <v>28.891252087354701</v>
      </c>
      <c r="BB177" s="99">
        <f t="shared" si="86"/>
        <v>18.294633698366237</v>
      </c>
      <c r="BC177" s="99">
        <f t="shared" si="87"/>
        <v>3.7822496383786017</v>
      </c>
      <c r="BD177" s="99">
        <f t="shared" si="88"/>
        <v>2.3950111778021661</v>
      </c>
      <c r="BE177" s="84">
        <f t="shared" si="89"/>
        <v>6.8899998664855957</v>
      </c>
      <c r="BF177" s="84" t="str">
        <f t="shared" si="80"/>
        <v/>
      </c>
      <c r="BI177" s="117">
        <f t="shared" si="90"/>
        <v>0.30000001192092896</v>
      </c>
      <c r="BJ177" s="118">
        <f t="shared" si="91"/>
        <v>0.14999961853027344</v>
      </c>
      <c r="BK177" s="118">
        <f t="shared" si="92"/>
        <v>0.33541003668910246</v>
      </c>
      <c r="BL177" s="118">
        <v>0.30000001192092896</v>
      </c>
      <c r="BM177" s="118">
        <v>0.14999961853027344</v>
      </c>
      <c r="BN177" s="118">
        <v>0.33541003668910246</v>
      </c>
      <c r="BO177" s="118"/>
      <c r="BP177" s="119"/>
      <c r="BX177" s="117"/>
      <c r="EX177" s="81" t="str">
        <f t="shared" si="111"/>
        <v/>
      </c>
      <c r="EY177" s="81">
        <f t="shared" si="81"/>
        <v>3.8159214349025285E-2</v>
      </c>
      <c r="FA177" s="81" t="str">
        <f t="shared" si="82"/>
        <v/>
      </c>
    </row>
    <row r="178" spans="1:157" x14ac:dyDescent="0.15">
      <c r="A178" s="109"/>
      <c r="E178" s="1" t="s">
        <v>152</v>
      </c>
      <c r="F178" s="6">
        <v>5</v>
      </c>
      <c r="I178" s="81">
        <v>1</v>
      </c>
      <c r="J178" s="81">
        <v>1</v>
      </c>
      <c r="Q178" s="7">
        <v>-0.81999999284744263</v>
      </c>
      <c r="R178" s="6">
        <v>5.940000057220459</v>
      </c>
      <c r="X178" s="6" t="s">
        <v>85</v>
      </c>
      <c r="Z178" s="6">
        <v>1</v>
      </c>
      <c r="AA178" s="59">
        <v>-1.7100000381469727</v>
      </c>
      <c r="AB178" s="60">
        <v>8.630000114440918</v>
      </c>
      <c r="AC178" s="59">
        <v>0.28999999165534973</v>
      </c>
      <c r="AD178" s="60">
        <v>-13.510000228881836</v>
      </c>
      <c r="AE178" s="19" t="s">
        <v>112</v>
      </c>
      <c r="AG178" s="117" t="str">
        <f t="shared" si="93"/>
        <v/>
      </c>
      <c r="AH178" s="118" t="str">
        <f t="shared" si="94"/>
        <v/>
      </c>
      <c r="AI178" s="118" t="str">
        <f t="shared" si="95"/>
        <v/>
      </c>
      <c r="AJ178" s="118" t="str">
        <f t="shared" si="96"/>
        <v/>
      </c>
      <c r="AK178" s="113" t="str">
        <f t="shared" si="97"/>
        <v/>
      </c>
      <c r="AL178" s="118" t="str">
        <f t="shared" si="98"/>
        <v/>
      </c>
      <c r="AM178" s="118"/>
      <c r="AN178" s="117" t="str">
        <f t="shared" si="101"/>
        <v/>
      </c>
      <c r="AO178" s="118" t="str">
        <f t="shared" si="102"/>
        <v/>
      </c>
      <c r="AP178" s="99" t="str">
        <f t="shared" si="103"/>
        <v/>
      </c>
      <c r="AQ178" s="99" t="str">
        <f t="shared" si="104"/>
        <v/>
      </c>
      <c r="AR178" s="99" t="str">
        <f t="shared" si="105"/>
        <v/>
      </c>
      <c r="AS178" s="99" t="str">
        <f t="shared" si="106"/>
        <v/>
      </c>
      <c r="AT178" s="118" t="str">
        <f t="shared" si="107"/>
        <v/>
      </c>
      <c r="AU178" s="118" t="str">
        <f t="shared" si="108"/>
        <v/>
      </c>
      <c r="AV178" s="118" t="str">
        <f t="shared" si="109"/>
        <v/>
      </c>
      <c r="AW178" s="118" t="str">
        <f t="shared" si="110"/>
        <v/>
      </c>
      <c r="AX178" s="118"/>
      <c r="AY178" s="117">
        <f t="shared" si="83"/>
        <v>3.8159214349025285E-2</v>
      </c>
      <c r="AZ178" s="118">
        <f t="shared" si="84"/>
        <v>1.6214744720130443</v>
      </c>
      <c r="BA178" s="99">
        <f t="shared" si="85"/>
        <v>0.16370020036697497</v>
      </c>
      <c r="BB178" s="99">
        <f t="shared" si="86"/>
        <v>9.2107319344823066E-2</v>
      </c>
      <c r="BC178" s="99">
        <f t="shared" si="87"/>
        <v>7.0867506248951031</v>
      </c>
      <c r="BD178" s="99">
        <f t="shared" si="88"/>
        <v>3.9874209161690333</v>
      </c>
      <c r="BE178" s="84">
        <f t="shared" si="89"/>
        <v>5.940000057220459</v>
      </c>
      <c r="BF178" s="84">
        <f t="shared" si="80"/>
        <v>3.3499999046325684</v>
      </c>
      <c r="BI178" s="117"/>
      <c r="BJ178" s="118"/>
      <c r="BK178" s="118"/>
      <c r="BO178" s="118"/>
      <c r="BP178" s="119" t="s">
        <v>185</v>
      </c>
      <c r="BX178" s="117"/>
      <c r="EX178" s="81" t="str">
        <f t="shared" si="111"/>
        <v/>
      </c>
      <c r="EY178" s="81" t="str">
        <f t="shared" si="81"/>
        <v/>
      </c>
      <c r="FA178" s="81" t="str">
        <f t="shared" si="82"/>
        <v/>
      </c>
    </row>
    <row r="179" spans="1:157" x14ac:dyDescent="0.15">
      <c r="A179" s="109"/>
      <c r="E179" s="1" t="s">
        <v>152</v>
      </c>
      <c r="F179" s="6"/>
      <c r="S179" s="7">
        <v>2.0199999809265137</v>
      </c>
      <c r="T179" s="6">
        <v>-0.69999998807907104</v>
      </c>
      <c r="AF179" s="141">
        <v>1</v>
      </c>
      <c r="AG179" s="117" t="str">
        <f t="shared" si="93"/>
        <v/>
      </c>
      <c r="AH179" s="118" t="str">
        <f t="shared" si="94"/>
        <v/>
      </c>
      <c r="AI179" s="118" t="str">
        <f t="shared" si="95"/>
        <v/>
      </c>
      <c r="AJ179" s="118" t="str">
        <f t="shared" si="96"/>
        <v/>
      </c>
      <c r="AK179" s="113" t="str">
        <f t="shared" si="97"/>
        <v/>
      </c>
      <c r="AL179" s="118" t="str">
        <f t="shared" si="98"/>
        <v/>
      </c>
      <c r="AN179" s="117" t="str">
        <f t="shared" si="101"/>
        <v/>
      </c>
      <c r="AO179" s="118" t="str">
        <f t="shared" si="102"/>
        <v/>
      </c>
      <c r="AP179" s="99" t="str">
        <f t="shared" si="103"/>
        <v/>
      </c>
      <c r="AQ179" s="99" t="str">
        <f t="shared" si="104"/>
        <v/>
      </c>
      <c r="AR179" s="99" t="str">
        <f t="shared" si="105"/>
        <v/>
      </c>
      <c r="AS179" s="99" t="str">
        <f t="shared" si="106"/>
        <v/>
      </c>
      <c r="AT179" s="118" t="str">
        <f t="shared" si="107"/>
        <v/>
      </c>
      <c r="AU179" s="118" t="str">
        <f t="shared" si="108"/>
        <v/>
      </c>
      <c r="AV179" s="118" t="str">
        <f t="shared" si="109"/>
        <v/>
      </c>
      <c r="AW179" s="118" t="str">
        <f t="shared" si="110"/>
        <v/>
      </c>
      <c r="AY179" s="117" t="str">
        <f t="shared" si="83"/>
        <v/>
      </c>
      <c r="AZ179" s="118" t="str">
        <f t="shared" si="84"/>
        <v/>
      </c>
      <c r="BA179" s="99" t="str">
        <f t="shared" si="85"/>
        <v/>
      </c>
      <c r="BB179" s="99" t="str">
        <f t="shared" si="86"/>
        <v/>
      </c>
      <c r="BC179" s="99" t="str">
        <f t="shared" si="87"/>
        <v/>
      </c>
      <c r="BD179" s="99" t="str">
        <f t="shared" si="88"/>
        <v/>
      </c>
      <c r="BE179" s="84" t="str">
        <f t="shared" si="89"/>
        <v/>
      </c>
      <c r="BF179" s="84" t="str">
        <f t="shared" si="80"/>
        <v/>
      </c>
      <c r="BI179" s="117" t="str">
        <f t="shared" si="90"/>
        <v/>
      </c>
      <c r="BJ179" s="118" t="str">
        <f t="shared" si="91"/>
        <v/>
      </c>
      <c r="BK179" s="118" t="str">
        <f t="shared" si="92"/>
        <v/>
      </c>
      <c r="BL179" s="118">
        <v>0.20000004768371582</v>
      </c>
      <c r="BM179" s="118">
        <v>3.75</v>
      </c>
      <c r="BN179" s="118">
        <v>3.7553295486646028</v>
      </c>
      <c r="BO179" s="118"/>
      <c r="EX179" s="81" t="str">
        <f t="shared" si="111"/>
        <v/>
      </c>
      <c r="EY179" s="81" t="str">
        <f t="shared" si="81"/>
        <v/>
      </c>
      <c r="FA179" s="81" t="str">
        <f t="shared" si="82"/>
        <v/>
      </c>
    </row>
    <row r="180" spans="1:157" s="82" customFormat="1" x14ac:dyDescent="0.15">
      <c r="B180" s="30"/>
      <c r="C180" s="16"/>
      <c r="D180" s="13" t="s">
        <v>15</v>
      </c>
      <c r="E180" s="16">
        <v>36</v>
      </c>
      <c r="F180" s="10">
        <v>1</v>
      </c>
      <c r="G180" s="16">
        <v>1</v>
      </c>
      <c r="K180" s="16"/>
      <c r="L180" s="82">
        <v>1</v>
      </c>
      <c r="M180" s="16">
        <v>1</v>
      </c>
      <c r="O180" s="20" t="s">
        <v>85</v>
      </c>
      <c r="P180" s="16">
        <v>109</v>
      </c>
      <c r="Q180" s="32"/>
      <c r="R180" s="10"/>
      <c r="S180" s="32"/>
      <c r="T180" s="10"/>
      <c r="U180" s="32"/>
      <c r="V180" s="10"/>
      <c r="W180" s="32"/>
      <c r="X180" s="10"/>
      <c r="Y180" s="32"/>
      <c r="Z180" s="10"/>
      <c r="AA180" s="57">
        <v>0.73000001907348633</v>
      </c>
      <c r="AB180" s="58">
        <v>11.989999771118164</v>
      </c>
      <c r="AC180" s="57">
        <v>-3.6099998950958252</v>
      </c>
      <c r="AD180" s="58">
        <v>-13.119999885559082</v>
      </c>
      <c r="AE180" s="16"/>
      <c r="AF180" s="112"/>
      <c r="AG180" s="117">
        <f t="shared" si="93"/>
        <v>2.9651496327141014</v>
      </c>
      <c r="AH180" s="118">
        <f t="shared" si="94"/>
        <v>2.0000002384185791</v>
      </c>
      <c r="AI180" s="118">
        <f t="shared" si="95"/>
        <v>0.53999996185302734</v>
      </c>
      <c r="AJ180" s="118">
        <f t="shared" si="96"/>
        <v>2.0716179455864068</v>
      </c>
      <c r="AK180" s="113">
        <f t="shared" si="97"/>
        <v>109</v>
      </c>
      <c r="AL180" s="118">
        <f t="shared" si="98"/>
        <v>6.0100002288818359</v>
      </c>
      <c r="AM180" s="99"/>
      <c r="AN180" s="117" t="str">
        <f t="shared" si="101"/>
        <v/>
      </c>
      <c r="AO180" s="118" t="str">
        <f t="shared" si="102"/>
        <v/>
      </c>
      <c r="AP180" s="99" t="str">
        <f t="shared" si="103"/>
        <v/>
      </c>
      <c r="AQ180" s="99" t="str">
        <f t="shared" si="104"/>
        <v/>
      </c>
      <c r="AR180" s="99" t="str">
        <f t="shared" si="105"/>
        <v/>
      </c>
      <c r="AS180" s="99" t="str">
        <f t="shared" si="106"/>
        <v/>
      </c>
      <c r="AT180" s="118" t="str">
        <f t="shared" si="107"/>
        <v/>
      </c>
      <c r="AU180" s="118" t="str">
        <f t="shared" si="108"/>
        <v/>
      </c>
      <c r="AV180" s="118" t="str">
        <f t="shared" si="109"/>
        <v/>
      </c>
      <c r="AW180" s="118" t="str">
        <f t="shared" si="110"/>
        <v/>
      </c>
      <c r="AX180" s="99"/>
      <c r="AY180" s="117" t="str">
        <f t="shared" si="83"/>
        <v/>
      </c>
      <c r="AZ180" s="118" t="str">
        <f t="shared" si="84"/>
        <v/>
      </c>
      <c r="BA180" s="99" t="str">
        <f t="shared" si="85"/>
        <v/>
      </c>
      <c r="BB180" s="99" t="str">
        <f t="shared" si="86"/>
        <v/>
      </c>
      <c r="BC180" s="99" t="str">
        <f t="shared" si="87"/>
        <v/>
      </c>
      <c r="BD180" s="99" t="str">
        <f t="shared" si="88"/>
        <v/>
      </c>
      <c r="BE180" s="84" t="str">
        <f t="shared" si="89"/>
        <v/>
      </c>
      <c r="BF180" s="84" t="str">
        <f t="shared" si="80"/>
        <v/>
      </c>
      <c r="BG180" s="89"/>
      <c r="BH180" s="89"/>
      <c r="BI180" s="117" t="str">
        <f t="shared" si="90"/>
        <v/>
      </c>
      <c r="BJ180" s="118" t="str">
        <f t="shared" si="91"/>
        <v/>
      </c>
      <c r="BK180" s="118" t="str">
        <f t="shared" si="92"/>
        <v/>
      </c>
      <c r="BL180" s="118" t="s">
        <v>152</v>
      </c>
      <c r="BM180" s="118" t="s">
        <v>152</v>
      </c>
      <c r="BN180" s="118" t="s">
        <v>152</v>
      </c>
      <c r="BO180" s="118"/>
      <c r="BP180" s="121"/>
      <c r="BX180" s="94"/>
      <c r="CE180" s="95"/>
      <c r="CF180" s="95"/>
      <c r="CG180" s="95"/>
      <c r="CH180" s="95"/>
      <c r="CI180" s="95"/>
      <c r="CJ180" s="95"/>
      <c r="CK180" s="95"/>
      <c r="CL180" s="95"/>
      <c r="CM180" s="95"/>
      <c r="CN180" s="95"/>
      <c r="CO180" s="95"/>
      <c r="CP180" s="95"/>
      <c r="CQ180" s="95"/>
      <c r="EX180" s="81" t="s">
        <v>149</v>
      </c>
      <c r="EY180" s="81" t="str">
        <f t="shared" si="81"/>
        <v/>
      </c>
      <c r="FA180" s="81">
        <f t="shared" si="82"/>
        <v>2.9651496327141014</v>
      </c>
    </row>
    <row r="181" spans="1:157" x14ac:dyDescent="0.15">
      <c r="E181" s="1" t="s">
        <v>152</v>
      </c>
      <c r="F181" s="6">
        <v>2</v>
      </c>
      <c r="H181" s="81">
        <v>1</v>
      </c>
      <c r="J181" s="81">
        <v>1</v>
      </c>
      <c r="Q181" s="7">
        <v>-3.3499999046325684</v>
      </c>
      <c r="R181" s="6">
        <v>-6.0100002288818359</v>
      </c>
      <c r="W181" s="7" t="s">
        <v>66</v>
      </c>
      <c r="Y181" s="7">
        <v>1</v>
      </c>
      <c r="AA181" s="59">
        <v>-5.6100001335144043</v>
      </c>
      <c r="AB181" s="60">
        <v>-12.579999923706055</v>
      </c>
      <c r="AC181" s="59">
        <v>-0.38999998569488525</v>
      </c>
      <c r="AD181" s="60">
        <v>8.4799995422363281</v>
      </c>
      <c r="AE181" s="19" t="s">
        <v>81</v>
      </c>
      <c r="AF181" s="114">
        <v>1</v>
      </c>
      <c r="AG181" s="117" t="str">
        <f t="shared" si="93"/>
        <v/>
      </c>
      <c r="AH181" s="118" t="str">
        <f t="shared" si="94"/>
        <v/>
      </c>
      <c r="AI181" s="118" t="str">
        <f t="shared" si="95"/>
        <v/>
      </c>
      <c r="AJ181" s="118" t="str">
        <f t="shared" si="96"/>
        <v/>
      </c>
      <c r="AK181" s="113" t="str">
        <f t="shared" si="97"/>
        <v/>
      </c>
      <c r="AL181" s="118" t="str">
        <f t="shared" si="98"/>
        <v/>
      </c>
      <c r="AM181" s="118"/>
      <c r="AN181" s="117">
        <f t="shared" si="101"/>
        <v>9.5654047386866967</v>
      </c>
      <c r="AO181" s="118">
        <f t="shared" si="102"/>
        <v>10.113327712828276</v>
      </c>
      <c r="AP181" s="93" t="str">
        <f t="shared" si="103"/>
        <v/>
      </c>
      <c r="AQ181" s="93" t="str">
        <f t="shared" si="104"/>
        <v/>
      </c>
      <c r="AR181" s="93" t="str">
        <f t="shared" si="105"/>
        <v/>
      </c>
      <c r="AS181" s="93" t="str">
        <f t="shared" si="106"/>
        <v/>
      </c>
      <c r="AT181" s="118">
        <f t="shared" si="107"/>
        <v>2.0000002384185791</v>
      </c>
      <c r="AU181" s="118">
        <f t="shared" si="108"/>
        <v>0.53999996185302734</v>
      </c>
      <c r="AV181" s="118">
        <f t="shared" si="109"/>
        <v>2.0716179455864068</v>
      </c>
      <c r="AW181" s="118">
        <f t="shared" si="110"/>
        <v>0</v>
      </c>
      <c r="AX181" s="118"/>
      <c r="AY181" s="117" t="str">
        <f t="shared" si="83"/>
        <v/>
      </c>
      <c r="AZ181" s="118" t="str">
        <f t="shared" si="84"/>
        <v/>
      </c>
      <c r="BA181" s="99" t="str">
        <f t="shared" si="85"/>
        <v/>
      </c>
      <c r="BB181" s="99" t="str">
        <f t="shared" si="86"/>
        <v/>
      </c>
      <c r="BC181" s="99" t="str">
        <f t="shared" si="87"/>
        <v/>
      </c>
      <c r="BD181" s="99" t="str">
        <f t="shared" si="88"/>
        <v/>
      </c>
      <c r="BE181" s="84" t="str">
        <f t="shared" si="89"/>
        <v/>
      </c>
      <c r="BF181" s="84" t="str">
        <f t="shared" si="80"/>
        <v/>
      </c>
      <c r="BI181" s="142"/>
      <c r="BJ181" s="148"/>
      <c r="BK181" s="148"/>
      <c r="BL181" s="148"/>
      <c r="BM181" s="148"/>
      <c r="BN181" s="148"/>
      <c r="BO181" s="148"/>
      <c r="BP181" s="119"/>
      <c r="BX181" s="117"/>
      <c r="EX181" s="81" t="str">
        <f t="shared" ref="EX181:EX202" si="112">IF(AND(ISNUMBER(AA180),ISNUMBER(AA181),ISNUMBER(AA182),F181=2,F182=3),DEGREES(ACOS(((AA180-AA181)*(AA182-AA181)+(AB180-AB181)*(AB182-AB181))/(SQRT((AA180-AA181)^2+(AB180-AB181)^2)*SQRT((AA182-AA181)^2+(AB182-AB181)^2)))),"")</f>
        <v/>
      </c>
      <c r="EY181" s="81" t="str">
        <f t="shared" si="81"/>
        <v/>
      </c>
      <c r="FA181" s="81" t="str">
        <f t="shared" si="82"/>
        <v/>
      </c>
    </row>
    <row r="182" spans="1:157" x14ac:dyDescent="0.15">
      <c r="E182" s="1" t="s">
        <v>152</v>
      </c>
      <c r="S182" s="7">
        <v>2.5299999713897705</v>
      </c>
      <c r="T182" s="6">
        <v>5.75</v>
      </c>
      <c r="AG182" s="117" t="str">
        <f t="shared" si="93"/>
        <v/>
      </c>
      <c r="AH182" s="118" t="str">
        <f t="shared" si="94"/>
        <v/>
      </c>
      <c r="AI182" s="118" t="str">
        <f t="shared" si="95"/>
        <v/>
      </c>
      <c r="AJ182" s="118" t="str">
        <f t="shared" si="96"/>
        <v/>
      </c>
      <c r="AK182" s="113" t="str">
        <f t="shared" si="97"/>
        <v/>
      </c>
      <c r="AL182" s="118" t="str">
        <f t="shared" si="98"/>
        <v/>
      </c>
      <c r="AN182" s="117" t="str">
        <f t="shared" si="101"/>
        <v/>
      </c>
      <c r="AO182" s="118" t="str">
        <f t="shared" si="102"/>
        <v/>
      </c>
      <c r="AP182" s="99" t="str">
        <f t="shared" si="103"/>
        <v/>
      </c>
      <c r="AQ182" s="99" t="str">
        <f t="shared" si="104"/>
        <v/>
      </c>
      <c r="AR182" s="99" t="str">
        <f t="shared" si="105"/>
        <v/>
      </c>
      <c r="AS182" s="99" t="str">
        <f t="shared" si="106"/>
        <v/>
      </c>
      <c r="AT182" s="118" t="str">
        <f t="shared" si="107"/>
        <v/>
      </c>
      <c r="AU182" s="118" t="str">
        <f t="shared" si="108"/>
        <v/>
      </c>
      <c r="AV182" s="118" t="str">
        <f t="shared" si="109"/>
        <v/>
      </c>
      <c r="AW182" s="118" t="str">
        <f t="shared" si="110"/>
        <v/>
      </c>
      <c r="AY182" s="117" t="str">
        <f t="shared" si="83"/>
        <v/>
      </c>
      <c r="AZ182" s="118" t="str">
        <f t="shared" si="84"/>
        <v/>
      </c>
      <c r="BA182" s="99" t="str">
        <f t="shared" si="85"/>
        <v/>
      </c>
      <c r="BB182" s="99" t="str">
        <f t="shared" si="86"/>
        <v/>
      </c>
      <c r="BC182" s="99" t="str">
        <f t="shared" si="87"/>
        <v/>
      </c>
      <c r="BD182" s="99" t="str">
        <f t="shared" si="88"/>
        <v/>
      </c>
      <c r="BE182" s="84" t="str">
        <f t="shared" si="89"/>
        <v/>
      </c>
      <c r="BF182" s="84" t="str">
        <f t="shared" si="80"/>
        <v/>
      </c>
      <c r="BI182" s="117" t="str">
        <f t="shared" si="90"/>
        <v/>
      </c>
      <c r="BJ182" s="118" t="str">
        <f t="shared" si="91"/>
        <v/>
      </c>
      <c r="BK182" s="118" t="str">
        <f t="shared" si="92"/>
        <v/>
      </c>
      <c r="BL182" s="118" t="s">
        <v>152</v>
      </c>
      <c r="BM182" s="118" t="s">
        <v>152</v>
      </c>
      <c r="BN182" s="118" t="s">
        <v>152</v>
      </c>
      <c r="BO182" s="118"/>
      <c r="EX182" s="81" t="str">
        <f t="shared" si="112"/>
        <v/>
      </c>
      <c r="EY182" s="81" t="str">
        <f t="shared" si="81"/>
        <v/>
      </c>
      <c r="FA182" s="81" t="str">
        <f t="shared" si="82"/>
        <v/>
      </c>
    </row>
    <row r="183" spans="1:157" s="82" customFormat="1" x14ac:dyDescent="0.15">
      <c r="B183" s="30"/>
      <c r="C183" s="16"/>
      <c r="D183" s="13" t="s">
        <v>32</v>
      </c>
      <c r="E183" s="16">
        <v>37</v>
      </c>
      <c r="F183" s="82">
        <v>1</v>
      </c>
      <c r="G183" s="16">
        <v>1</v>
      </c>
      <c r="K183" s="16"/>
      <c r="L183" s="82">
        <v>1</v>
      </c>
      <c r="M183" s="16">
        <v>1</v>
      </c>
      <c r="O183" s="20" t="s">
        <v>91</v>
      </c>
      <c r="P183" s="16">
        <v>121</v>
      </c>
      <c r="Q183" s="32"/>
      <c r="R183" s="10"/>
      <c r="S183" s="32"/>
      <c r="T183" s="10"/>
      <c r="U183" s="32"/>
      <c r="V183" s="10"/>
      <c r="W183" s="32"/>
      <c r="X183" s="10"/>
      <c r="Y183" s="32"/>
      <c r="Z183" s="10"/>
      <c r="AA183" s="57">
        <v>-0.93000000715255737</v>
      </c>
      <c r="AB183" s="58">
        <v>12.039999961853027</v>
      </c>
      <c r="AC183" s="57">
        <v>3.559999942779541</v>
      </c>
      <c r="AD183" s="58">
        <v>-13.159999847412109</v>
      </c>
      <c r="AE183" s="16"/>
      <c r="AF183" s="112"/>
      <c r="AG183" s="117">
        <f t="shared" si="93"/>
        <v>2.8024636337785438</v>
      </c>
      <c r="AH183" s="118">
        <f t="shared" si="94"/>
        <v>9.9999904632568359E-2</v>
      </c>
      <c r="AI183" s="118">
        <f t="shared" si="95"/>
        <v>0.3899993896484375</v>
      </c>
      <c r="AJ183" s="118">
        <f t="shared" si="96"/>
        <v>0.40261582787152883</v>
      </c>
      <c r="AK183" s="113">
        <f t="shared" si="97"/>
        <v>121</v>
      </c>
      <c r="AL183" s="118">
        <f t="shared" si="98"/>
        <v>6.070000171661377</v>
      </c>
      <c r="AM183" s="99"/>
      <c r="AN183" s="117" t="str">
        <f t="shared" si="101"/>
        <v/>
      </c>
      <c r="AO183" s="118" t="str">
        <f t="shared" si="102"/>
        <v/>
      </c>
      <c r="AP183" s="99" t="str">
        <f t="shared" si="103"/>
        <v/>
      </c>
      <c r="AQ183" s="99" t="str">
        <f t="shared" si="104"/>
        <v/>
      </c>
      <c r="AR183" s="99" t="str">
        <f t="shared" si="105"/>
        <v/>
      </c>
      <c r="AS183" s="99" t="str">
        <f t="shared" si="106"/>
        <v/>
      </c>
      <c r="AT183" s="118" t="str">
        <f t="shared" si="107"/>
        <v/>
      </c>
      <c r="AU183" s="118" t="str">
        <f t="shared" si="108"/>
        <v/>
      </c>
      <c r="AV183" s="118" t="str">
        <f t="shared" si="109"/>
        <v/>
      </c>
      <c r="AW183" s="118" t="str">
        <f t="shared" si="110"/>
        <v/>
      </c>
      <c r="AX183" s="99"/>
      <c r="AY183" s="117" t="str">
        <f t="shared" si="83"/>
        <v/>
      </c>
      <c r="AZ183" s="118" t="str">
        <f t="shared" si="84"/>
        <v/>
      </c>
      <c r="BA183" s="99" t="str">
        <f t="shared" si="85"/>
        <v/>
      </c>
      <c r="BB183" s="99" t="str">
        <f t="shared" si="86"/>
        <v/>
      </c>
      <c r="BC183" s="99" t="str">
        <f t="shared" si="87"/>
        <v/>
      </c>
      <c r="BD183" s="99" t="str">
        <f t="shared" si="88"/>
        <v/>
      </c>
      <c r="BE183" s="84" t="str">
        <f t="shared" si="89"/>
        <v/>
      </c>
      <c r="BF183" s="84" t="str">
        <f t="shared" si="80"/>
        <v/>
      </c>
      <c r="BG183" s="89"/>
      <c r="BH183" s="89"/>
      <c r="BI183" s="117" t="str">
        <f t="shared" si="90"/>
        <v/>
      </c>
      <c r="BJ183" s="118" t="str">
        <f t="shared" si="91"/>
        <v/>
      </c>
      <c r="BK183" s="118" t="str">
        <f t="shared" si="92"/>
        <v/>
      </c>
      <c r="BL183" s="118" t="s">
        <v>152</v>
      </c>
      <c r="BM183" s="118" t="s">
        <v>152</v>
      </c>
      <c r="BN183" s="118" t="s">
        <v>152</v>
      </c>
      <c r="BO183" s="118"/>
      <c r="BP183" s="121"/>
      <c r="BX183" s="94"/>
      <c r="CE183" s="95"/>
      <c r="CF183" s="95"/>
      <c r="CG183" s="95"/>
      <c r="CH183" s="95"/>
      <c r="CI183" s="95"/>
      <c r="CJ183" s="95"/>
      <c r="CK183" s="95"/>
      <c r="CL183" s="95"/>
      <c r="CM183" s="95"/>
      <c r="CN183" s="95"/>
      <c r="CO183" s="95"/>
      <c r="CP183" s="95"/>
      <c r="CQ183" s="95"/>
      <c r="EX183" s="81" t="str">
        <f t="shared" si="112"/>
        <v/>
      </c>
      <c r="EY183" s="81" t="str">
        <f t="shared" si="81"/>
        <v/>
      </c>
      <c r="FA183" s="81">
        <f t="shared" si="82"/>
        <v>2.8024636337785438</v>
      </c>
    </row>
    <row r="184" spans="1:157" x14ac:dyDescent="0.15">
      <c r="E184" s="1" t="s">
        <v>152</v>
      </c>
      <c r="F184" s="6">
        <v>2</v>
      </c>
      <c r="H184" s="81">
        <v>1</v>
      </c>
      <c r="Q184" s="7">
        <v>1.3899999856948853</v>
      </c>
      <c r="R184" s="6">
        <v>-6.070000171661377</v>
      </c>
      <c r="AA184" s="59">
        <v>3.4600000381469727</v>
      </c>
      <c r="AB184" s="60">
        <v>-12.770000457763672</v>
      </c>
      <c r="AC184" s="59">
        <v>-0.98000001907348633</v>
      </c>
      <c r="AD184" s="60">
        <v>11.409999847412109</v>
      </c>
      <c r="AE184" s="19" t="s">
        <v>81</v>
      </c>
      <c r="AF184" s="114"/>
      <c r="AG184" s="117" t="str">
        <f t="shared" si="93"/>
        <v/>
      </c>
      <c r="AH184" s="118" t="str">
        <f t="shared" si="94"/>
        <v/>
      </c>
      <c r="AI184" s="118" t="str">
        <f t="shared" si="95"/>
        <v/>
      </c>
      <c r="AJ184" s="118" t="str">
        <f t="shared" si="96"/>
        <v/>
      </c>
      <c r="AK184" s="113" t="str">
        <f t="shared" si="97"/>
        <v/>
      </c>
      <c r="AL184" s="118" t="str">
        <f t="shared" si="98"/>
        <v/>
      </c>
      <c r="AM184" s="118"/>
      <c r="AN184" s="117">
        <f t="shared" si="101"/>
        <v>6.0916748344811076</v>
      </c>
      <c r="AO184" s="118">
        <f t="shared" si="102"/>
        <v>5.7210966031484265</v>
      </c>
      <c r="AP184" s="99">
        <f t="shared" si="103"/>
        <v>33.788499179124813</v>
      </c>
      <c r="AQ184" s="99">
        <f t="shared" si="104"/>
        <v>21.368279258329835</v>
      </c>
      <c r="AR184" s="99">
        <f t="shared" si="105"/>
        <v>30.970198621559121</v>
      </c>
      <c r="AS184" s="99">
        <f t="shared" si="106"/>
        <v>19.585949921098521</v>
      </c>
      <c r="AT184" s="118">
        <f t="shared" si="107"/>
        <v>9.9999904632568359E-2</v>
      </c>
      <c r="AU184" s="118">
        <f t="shared" si="108"/>
        <v>0.3899993896484375</v>
      </c>
      <c r="AV184" s="118">
        <f t="shared" si="109"/>
        <v>0.40261582787152883</v>
      </c>
      <c r="AW184" s="118">
        <f t="shared" si="110"/>
        <v>6.9600000381469727</v>
      </c>
      <c r="AX184" s="118"/>
      <c r="AY184" s="117" t="str">
        <f t="shared" si="83"/>
        <v/>
      </c>
      <c r="AZ184" s="118" t="str">
        <f t="shared" si="84"/>
        <v/>
      </c>
      <c r="BA184" s="99" t="str">
        <f t="shared" si="85"/>
        <v/>
      </c>
      <c r="BB184" s="99" t="str">
        <f t="shared" si="86"/>
        <v/>
      </c>
      <c r="BC184" s="99" t="str">
        <f t="shared" si="87"/>
        <v/>
      </c>
      <c r="BD184" s="99" t="str">
        <f t="shared" si="88"/>
        <v/>
      </c>
      <c r="BE184" s="84" t="str">
        <f t="shared" si="89"/>
        <v/>
      </c>
      <c r="BF184" s="84" t="str">
        <f t="shared" si="80"/>
        <v/>
      </c>
      <c r="BI184" s="117">
        <f t="shared" si="90"/>
        <v>9.9999904632568359E-2</v>
      </c>
      <c r="BJ184" s="118">
        <f t="shared" si="91"/>
        <v>0.3899993896484375</v>
      </c>
      <c r="BK184" s="118">
        <f t="shared" si="92"/>
        <v>0.40261582787152883</v>
      </c>
      <c r="BL184" s="118">
        <v>9.9999904632568359E-2</v>
      </c>
      <c r="BM184" s="118">
        <v>0.3899993896484375</v>
      </c>
      <c r="BN184" s="118">
        <v>0.40261582787152883</v>
      </c>
      <c r="BO184" s="118"/>
      <c r="BP184" s="119"/>
      <c r="BX184" s="117"/>
      <c r="EX184" s="81">
        <f t="shared" si="112"/>
        <v>6.0916748344811076</v>
      </c>
      <c r="EY184" s="81">
        <f t="shared" si="81"/>
        <v>6.0916748344811076</v>
      </c>
      <c r="FA184" s="81" t="str">
        <f t="shared" si="82"/>
        <v/>
      </c>
    </row>
    <row r="185" spans="1:157" x14ac:dyDescent="0.15">
      <c r="C185" s="16"/>
      <c r="E185" s="1" t="s">
        <v>152</v>
      </c>
      <c r="F185" s="6">
        <v>3</v>
      </c>
      <c r="I185" s="81">
        <v>1</v>
      </c>
      <c r="Q185" s="7">
        <v>-2.5299999713897705</v>
      </c>
      <c r="R185" s="6">
        <v>6.9600000381469727</v>
      </c>
      <c r="AA185" s="59">
        <v>-3.559999942779541</v>
      </c>
      <c r="AB185" s="60">
        <v>11.510000228881836</v>
      </c>
      <c r="AC185" s="59">
        <v>1.3200000524520874</v>
      </c>
      <c r="AD185" s="60">
        <v>-12.140000343322754</v>
      </c>
      <c r="AE185" s="19" t="s">
        <v>78</v>
      </c>
      <c r="AF185" s="114"/>
      <c r="AG185" s="117" t="str">
        <f t="shared" si="93"/>
        <v/>
      </c>
      <c r="AH185" s="118" t="str">
        <f t="shared" si="94"/>
        <v/>
      </c>
      <c r="AI185" s="118" t="str">
        <f t="shared" si="95"/>
        <v/>
      </c>
      <c r="AJ185" s="118" t="str">
        <f t="shared" si="96"/>
        <v/>
      </c>
      <c r="AK185" s="113" t="str">
        <f t="shared" si="97"/>
        <v/>
      </c>
      <c r="AL185" s="118" t="str">
        <f t="shared" si="98"/>
        <v/>
      </c>
      <c r="AM185" s="118"/>
      <c r="AN185" s="117" t="str">
        <f t="shared" si="101"/>
        <v/>
      </c>
      <c r="AO185" s="118" t="str">
        <f t="shared" si="102"/>
        <v/>
      </c>
      <c r="AP185" s="99" t="str">
        <f t="shared" si="103"/>
        <v/>
      </c>
      <c r="AQ185" s="99" t="str">
        <f t="shared" si="104"/>
        <v/>
      </c>
      <c r="AR185" s="99" t="str">
        <f t="shared" si="105"/>
        <v/>
      </c>
      <c r="AS185" s="99" t="str">
        <f t="shared" si="106"/>
        <v/>
      </c>
      <c r="AT185" s="118" t="str">
        <f t="shared" si="107"/>
        <v/>
      </c>
      <c r="AU185" s="118" t="str">
        <f t="shared" si="108"/>
        <v/>
      </c>
      <c r="AV185" s="118" t="str">
        <f t="shared" si="109"/>
        <v/>
      </c>
      <c r="AW185" s="118" t="str">
        <f t="shared" si="110"/>
        <v/>
      </c>
      <c r="AX185" s="118"/>
      <c r="AY185" s="117">
        <f t="shared" si="83"/>
        <v>6.0916748344811076</v>
      </c>
      <c r="AZ185" s="118">
        <f t="shared" si="84"/>
        <v>5.7210966031484265</v>
      </c>
      <c r="BA185" s="99">
        <f t="shared" si="85"/>
        <v>33.788499179124813</v>
      </c>
      <c r="BB185" s="99">
        <f t="shared" si="86"/>
        <v>21.368279258329835</v>
      </c>
      <c r="BC185" s="99">
        <f t="shared" si="87"/>
        <v>30.970198621559121</v>
      </c>
      <c r="BD185" s="99">
        <f t="shared" si="88"/>
        <v>19.585949921098521</v>
      </c>
      <c r="BE185" s="84">
        <f t="shared" si="89"/>
        <v>6.9600000381469727</v>
      </c>
      <c r="BF185" s="84" t="str">
        <f t="shared" si="80"/>
        <v/>
      </c>
      <c r="BI185" s="117">
        <f t="shared" si="90"/>
        <v>2.5799999237060547</v>
      </c>
      <c r="BJ185" s="118">
        <f t="shared" si="91"/>
        <v>0.10000038146972656</v>
      </c>
      <c r="BK185" s="118">
        <f t="shared" si="92"/>
        <v>2.5819371957151356</v>
      </c>
      <c r="BL185" s="118">
        <v>2.5799999237060547</v>
      </c>
      <c r="BM185" s="118">
        <v>0.10000038146972656</v>
      </c>
      <c r="BN185" s="118">
        <v>2.5819371957151356</v>
      </c>
      <c r="BO185" s="118"/>
      <c r="BP185" s="119"/>
      <c r="BX185" s="117"/>
      <c r="EX185" s="81" t="str">
        <f t="shared" si="112"/>
        <v/>
      </c>
      <c r="EY185" s="81">
        <f t="shared" si="81"/>
        <v>6.1733131678256763</v>
      </c>
      <c r="FA185" s="81" t="str">
        <f t="shared" si="82"/>
        <v/>
      </c>
    </row>
    <row r="186" spans="1:157" x14ac:dyDescent="0.15">
      <c r="E186" s="1" t="s">
        <v>152</v>
      </c>
      <c r="F186" s="6">
        <v>4</v>
      </c>
      <c r="I186" s="81">
        <v>1</v>
      </c>
      <c r="J186" s="81">
        <v>1</v>
      </c>
      <c r="Q186" s="7">
        <v>1.0099999904632568</v>
      </c>
      <c r="R186" s="6">
        <v>-10.939999580383301</v>
      </c>
      <c r="W186" s="7" t="s">
        <v>60</v>
      </c>
      <c r="Z186" s="6">
        <v>1</v>
      </c>
      <c r="AA186" s="59">
        <v>0.5899999737739563</v>
      </c>
      <c r="AB186" s="60">
        <v>-12.140000343322754</v>
      </c>
      <c r="AC186" s="59">
        <v>-2.6800000667572021</v>
      </c>
      <c r="AD186" s="60">
        <v>12.239999771118164</v>
      </c>
      <c r="AE186" s="19" t="s">
        <v>113</v>
      </c>
      <c r="AF186" s="114">
        <v>1</v>
      </c>
      <c r="AG186" s="117" t="str">
        <f t="shared" si="93"/>
        <v/>
      </c>
      <c r="AH186" s="118" t="str">
        <f t="shared" si="94"/>
        <v/>
      </c>
      <c r="AI186" s="118" t="str">
        <f t="shared" si="95"/>
        <v/>
      </c>
      <c r="AJ186" s="118" t="str">
        <f t="shared" si="96"/>
        <v/>
      </c>
      <c r="AK186" s="113" t="str">
        <f t="shared" si="97"/>
        <v/>
      </c>
      <c r="AL186" s="118" t="str">
        <f t="shared" si="98"/>
        <v/>
      </c>
      <c r="AM186" s="118"/>
      <c r="AN186" s="117" t="str">
        <f t="shared" si="101"/>
        <v/>
      </c>
      <c r="AO186" s="118" t="str">
        <f t="shared" si="102"/>
        <v/>
      </c>
      <c r="AP186" s="99" t="str">
        <f t="shared" si="103"/>
        <v/>
      </c>
      <c r="AQ186" s="99" t="str">
        <f t="shared" si="104"/>
        <v/>
      </c>
      <c r="AR186" s="99" t="str">
        <f t="shared" si="105"/>
        <v/>
      </c>
      <c r="AS186" s="99" t="str">
        <f t="shared" si="106"/>
        <v/>
      </c>
      <c r="AT186" s="118" t="str">
        <f t="shared" si="107"/>
        <v/>
      </c>
      <c r="AU186" s="118" t="str">
        <f t="shared" si="108"/>
        <v/>
      </c>
      <c r="AV186" s="118" t="str">
        <f t="shared" si="109"/>
        <v/>
      </c>
      <c r="AW186" s="118" t="str">
        <f t="shared" si="110"/>
        <v/>
      </c>
      <c r="AX186" s="118"/>
      <c r="AY186" s="117">
        <f t="shared" si="83"/>
        <v>6.1733131678256763</v>
      </c>
      <c r="AZ186" s="118">
        <f t="shared" si="84"/>
        <v>1.7062356020376857</v>
      </c>
      <c r="BA186" s="99">
        <f t="shared" si="85"/>
        <v>32.630501371145272</v>
      </c>
      <c r="BB186" s="99">
        <f t="shared" si="86"/>
        <v>27.897098814347597</v>
      </c>
      <c r="BC186" s="99">
        <f t="shared" si="87"/>
        <v>8.6322511392235981</v>
      </c>
      <c r="BD186" s="99">
        <f t="shared" si="88"/>
        <v>7.3800509615869609</v>
      </c>
      <c r="BE186" s="84">
        <f t="shared" si="89"/>
        <v>10.939999580383301</v>
      </c>
      <c r="BF186" s="84" t="str">
        <f t="shared" si="80"/>
        <v/>
      </c>
      <c r="BI186" s="117">
        <f t="shared" si="90"/>
        <v>0.7300000786781311</v>
      </c>
      <c r="BJ186" s="118">
        <f t="shared" si="91"/>
        <v>0</v>
      </c>
      <c r="BK186" s="118">
        <f t="shared" si="92"/>
        <v>0.7300000786781311</v>
      </c>
      <c r="BL186" s="118"/>
      <c r="BM186" s="118"/>
      <c r="BN186" s="118"/>
      <c r="BO186" s="118"/>
      <c r="BP186" s="119" t="s">
        <v>184</v>
      </c>
      <c r="BX186" s="117"/>
      <c r="EX186" s="81" t="str">
        <f t="shared" si="112"/>
        <v/>
      </c>
      <c r="EY186" s="81" t="str">
        <f t="shared" si="81"/>
        <v/>
      </c>
      <c r="FA186" s="81" t="str">
        <f t="shared" si="82"/>
        <v/>
      </c>
    </row>
    <row r="187" spans="1:157" x14ac:dyDescent="0.15">
      <c r="B187" s="26"/>
      <c r="C187" s="22"/>
      <c r="D187" s="12"/>
      <c r="E187" s="1" t="s">
        <v>152</v>
      </c>
      <c r="U187" s="7">
        <v>4.429999828338623</v>
      </c>
      <c r="V187" s="6">
        <v>10.119999885559082</v>
      </c>
      <c r="AG187" s="117" t="str">
        <f t="shared" si="93"/>
        <v/>
      </c>
      <c r="AH187" s="118" t="str">
        <f t="shared" si="94"/>
        <v/>
      </c>
      <c r="AI187" s="118" t="str">
        <f t="shared" si="95"/>
        <v/>
      </c>
      <c r="AJ187" s="118" t="str">
        <f t="shared" si="96"/>
        <v/>
      </c>
      <c r="AK187" s="113" t="str">
        <f t="shared" si="97"/>
        <v/>
      </c>
      <c r="AL187" s="118" t="str">
        <f t="shared" si="98"/>
        <v/>
      </c>
      <c r="AN187" s="117" t="str">
        <f t="shared" si="101"/>
        <v/>
      </c>
      <c r="AO187" s="118" t="str">
        <f t="shared" si="102"/>
        <v/>
      </c>
      <c r="AP187" s="99" t="str">
        <f t="shared" si="103"/>
        <v/>
      </c>
      <c r="AQ187" s="99" t="str">
        <f t="shared" si="104"/>
        <v/>
      </c>
      <c r="AR187" s="99" t="str">
        <f t="shared" si="105"/>
        <v/>
      </c>
      <c r="AS187" s="99" t="str">
        <f t="shared" si="106"/>
        <v/>
      </c>
      <c r="AT187" s="118" t="str">
        <f t="shared" si="107"/>
        <v/>
      </c>
      <c r="AU187" s="118" t="str">
        <f t="shared" si="108"/>
        <v/>
      </c>
      <c r="AV187" s="118" t="str">
        <f t="shared" si="109"/>
        <v/>
      </c>
      <c r="AW187" s="118" t="str">
        <f t="shared" si="110"/>
        <v/>
      </c>
      <c r="AY187" s="117" t="str">
        <f t="shared" si="83"/>
        <v/>
      </c>
      <c r="AZ187" s="118" t="str">
        <f t="shared" si="84"/>
        <v/>
      </c>
      <c r="BA187" s="99" t="str">
        <f t="shared" si="85"/>
        <v/>
      </c>
      <c r="BB187" s="99" t="str">
        <f t="shared" si="86"/>
        <v/>
      </c>
      <c r="BC187" s="99" t="str">
        <f t="shared" si="87"/>
        <v/>
      </c>
      <c r="BD187" s="99" t="str">
        <f t="shared" si="88"/>
        <v/>
      </c>
      <c r="BE187" s="84" t="str">
        <f t="shared" si="89"/>
        <v/>
      </c>
      <c r="BF187" s="84" t="str">
        <f t="shared" si="80"/>
        <v/>
      </c>
      <c r="BI187" s="117" t="str">
        <f t="shared" si="90"/>
        <v/>
      </c>
      <c r="BJ187" s="118" t="str">
        <f t="shared" si="91"/>
        <v/>
      </c>
      <c r="BK187" s="118" t="str">
        <f t="shared" si="92"/>
        <v/>
      </c>
      <c r="BL187" s="118" t="s">
        <v>152</v>
      </c>
      <c r="BM187" s="118" t="s">
        <v>152</v>
      </c>
      <c r="BN187" s="118" t="s">
        <v>152</v>
      </c>
      <c r="BO187" s="118"/>
      <c r="EX187" s="81" t="str">
        <f t="shared" si="112"/>
        <v/>
      </c>
      <c r="EY187" s="81" t="str">
        <f t="shared" si="81"/>
        <v/>
      </c>
      <c r="FA187" s="81" t="str">
        <f t="shared" si="82"/>
        <v/>
      </c>
    </row>
    <row r="188" spans="1:157" s="82" customFormat="1" x14ac:dyDescent="0.15">
      <c r="B188" s="30"/>
      <c r="C188" s="24" t="s">
        <v>67</v>
      </c>
      <c r="D188" s="13" t="s">
        <v>11</v>
      </c>
      <c r="E188" s="16">
        <v>38</v>
      </c>
      <c r="F188" s="10">
        <v>1</v>
      </c>
      <c r="G188" s="16">
        <v>1</v>
      </c>
      <c r="K188" s="16">
        <v>1</v>
      </c>
      <c r="M188" s="16"/>
      <c r="N188" s="82">
        <v>1</v>
      </c>
      <c r="O188" s="20" t="s">
        <v>87</v>
      </c>
      <c r="P188" s="16">
        <v>89</v>
      </c>
      <c r="Q188" s="32"/>
      <c r="R188" s="10"/>
      <c r="S188" s="32"/>
      <c r="T188" s="10"/>
      <c r="U188" s="32"/>
      <c r="V188" s="10"/>
      <c r="W188" s="32"/>
      <c r="X188" s="10"/>
      <c r="Y188" s="32"/>
      <c r="Z188" s="10"/>
      <c r="AA188" s="57">
        <v>-0.77999997138977051</v>
      </c>
      <c r="AB188" s="58">
        <v>-12.090000152587891</v>
      </c>
      <c r="AC188" s="57">
        <v>3.5099999904632568</v>
      </c>
      <c r="AD188" s="58">
        <v>11.699999809265137</v>
      </c>
      <c r="AE188" s="16"/>
      <c r="AF188" s="112"/>
      <c r="AG188" s="117">
        <f t="shared" si="93"/>
        <v>4.2636007057937597</v>
      </c>
      <c r="AH188" s="118">
        <f t="shared" si="94"/>
        <v>1.3599998950958252</v>
      </c>
      <c r="AI188" s="118">
        <f t="shared" si="95"/>
        <v>0.3899993896484375</v>
      </c>
      <c r="AJ188" s="118">
        <f t="shared" si="96"/>
        <v>1.4148142063842903</v>
      </c>
      <c r="AK188" s="113">
        <f t="shared" si="97"/>
        <v>89</v>
      </c>
      <c r="AL188" s="118">
        <f t="shared" si="98"/>
        <v>5.059999942779541</v>
      </c>
      <c r="AM188" s="99"/>
      <c r="AN188" s="117" t="str">
        <f t="shared" si="101"/>
        <v/>
      </c>
      <c r="AO188" s="118" t="str">
        <f t="shared" si="102"/>
        <v/>
      </c>
      <c r="AP188" s="99" t="str">
        <f t="shared" si="103"/>
        <v/>
      </c>
      <c r="AQ188" s="99" t="str">
        <f t="shared" si="104"/>
        <v/>
      </c>
      <c r="AR188" s="99" t="str">
        <f t="shared" si="105"/>
        <v/>
      </c>
      <c r="AS188" s="99" t="str">
        <f t="shared" si="106"/>
        <v/>
      </c>
      <c r="AT188" s="118" t="str">
        <f t="shared" si="107"/>
        <v/>
      </c>
      <c r="AU188" s="118" t="str">
        <f t="shared" si="108"/>
        <v/>
      </c>
      <c r="AV188" s="118" t="str">
        <f t="shared" si="109"/>
        <v/>
      </c>
      <c r="AW188" s="118" t="str">
        <f t="shared" si="110"/>
        <v/>
      </c>
      <c r="AX188" s="99"/>
      <c r="AY188" s="117" t="str">
        <f t="shared" si="83"/>
        <v/>
      </c>
      <c r="AZ188" s="118" t="str">
        <f t="shared" si="84"/>
        <v/>
      </c>
      <c r="BA188" s="99" t="str">
        <f t="shared" si="85"/>
        <v/>
      </c>
      <c r="BB188" s="99" t="str">
        <f t="shared" si="86"/>
        <v/>
      </c>
      <c r="BC188" s="99" t="str">
        <f t="shared" si="87"/>
        <v/>
      </c>
      <c r="BD188" s="99" t="str">
        <f t="shared" si="88"/>
        <v/>
      </c>
      <c r="BE188" s="84" t="str">
        <f t="shared" si="89"/>
        <v/>
      </c>
      <c r="BF188" s="84" t="str">
        <f t="shared" si="80"/>
        <v/>
      </c>
      <c r="BG188" s="89"/>
      <c r="BH188" s="89"/>
      <c r="BI188" s="117" t="str">
        <f t="shared" si="90"/>
        <v/>
      </c>
      <c r="BJ188" s="118" t="str">
        <f t="shared" si="91"/>
        <v/>
      </c>
      <c r="BK188" s="118" t="str">
        <f t="shared" si="92"/>
        <v/>
      </c>
      <c r="BL188" s="118" t="s">
        <v>152</v>
      </c>
      <c r="BM188" s="118" t="s">
        <v>152</v>
      </c>
      <c r="BN188" s="118" t="s">
        <v>152</v>
      </c>
      <c r="BO188" s="118"/>
      <c r="BP188" s="121"/>
      <c r="BX188" s="94"/>
      <c r="CE188" s="95"/>
      <c r="CF188" s="95"/>
      <c r="CG188" s="95"/>
      <c r="CH188" s="95"/>
      <c r="CI188" s="95"/>
      <c r="CJ188" s="95"/>
      <c r="CK188" s="95"/>
      <c r="CL188" s="95"/>
      <c r="CM188" s="95"/>
      <c r="CN188" s="95"/>
      <c r="CO188" s="95"/>
      <c r="CP188" s="95"/>
      <c r="CQ188" s="95"/>
      <c r="EX188" s="81" t="str">
        <f t="shared" si="112"/>
        <v/>
      </c>
      <c r="EY188" s="81" t="str">
        <f t="shared" si="81"/>
        <v/>
      </c>
      <c r="FA188" s="81">
        <f t="shared" si="82"/>
        <v>4.2636007057937597</v>
      </c>
    </row>
    <row r="189" spans="1:157" x14ac:dyDescent="0.15">
      <c r="E189" s="1" t="s">
        <v>152</v>
      </c>
      <c r="F189" s="6">
        <v>2</v>
      </c>
      <c r="H189" s="81">
        <v>1</v>
      </c>
      <c r="Q189" s="7">
        <v>1.0099999904632568</v>
      </c>
      <c r="R189" s="6">
        <v>5.059999942779541</v>
      </c>
      <c r="AA189" s="59">
        <v>2.1500000953674316</v>
      </c>
      <c r="AB189" s="60">
        <v>11.310000419616699</v>
      </c>
      <c r="AC189" s="59">
        <v>-0.38999998569488525</v>
      </c>
      <c r="AD189" s="60">
        <v>-11.649999618530273</v>
      </c>
      <c r="AE189" s="19" t="s">
        <v>106</v>
      </c>
      <c r="AF189" s="114"/>
      <c r="AG189" s="117" t="str">
        <f t="shared" si="93"/>
        <v/>
      </c>
      <c r="AH189" s="118" t="str">
        <f t="shared" si="94"/>
        <v/>
      </c>
      <c r="AI189" s="118" t="str">
        <f t="shared" si="95"/>
        <v/>
      </c>
      <c r="AJ189" s="118" t="str">
        <f t="shared" si="96"/>
        <v/>
      </c>
      <c r="AK189" s="113" t="str">
        <f t="shared" si="97"/>
        <v/>
      </c>
      <c r="AL189" s="118" t="str">
        <f t="shared" si="98"/>
        <v/>
      </c>
      <c r="AM189" s="118"/>
      <c r="AN189" s="117">
        <f t="shared" si="101"/>
        <v>2.7364490932370695</v>
      </c>
      <c r="AO189" s="118">
        <f t="shared" si="102"/>
        <v>1.9121800133252416</v>
      </c>
      <c r="AP189" s="99">
        <f t="shared" si="103"/>
        <v>12.9125502061367</v>
      </c>
      <c r="AQ189" s="99">
        <f t="shared" si="104"/>
        <v>7.7598775638169908</v>
      </c>
      <c r="AR189" s="99">
        <f t="shared" si="105"/>
        <v>8.8401007001638732</v>
      </c>
      <c r="AS189" s="99">
        <f t="shared" si="106"/>
        <v>5.3125136390550649</v>
      </c>
      <c r="AT189" s="118">
        <f t="shared" si="107"/>
        <v>1.3599998950958252</v>
      </c>
      <c r="AU189" s="118">
        <f t="shared" si="108"/>
        <v>0.3899993896484375</v>
      </c>
      <c r="AV189" s="118">
        <f t="shared" si="109"/>
        <v>1.4148142063842903</v>
      </c>
      <c r="AW189" s="118">
        <f t="shared" si="110"/>
        <v>6.8299999237060547</v>
      </c>
      <c r="AX189" s="118"/>
      <c r="AY189" s="117" t="str">
        <f t="shared" si="83"/>
        <v/>
      </c>
      <c r="AZ189" s="118" t="str">
        <f t="shared" si="84"/>
        <v/>
      </c>
      <c r="BA189" s="99" t="str">
        <f t="shared" si="85"/>
        <v/>
      </c>
      <c r="BB189" s="99" t="str">
        <f t="shared" si="86"/>
        <v/>
      </c>
      <c r="BC189" s="99" t="str">
        <f t="shared" si="87"/>
        <v/>
      </c>
      <c r="BD189" s="99" t="str">
        <f t="shared" si="88"/>
        <v/>
      </c>
      <c r="BE189" s="84" t="str">
        <f t="shared" si="89"/>
        <v/>
      </c>
      <c r="BF189" s="84" t="str">
        <f t="shared" si="80"/>
        <v/>
      </c>
      <c r="BI189" s="117">
        <f t="shared" si="90"/>
        <v>1.3599998950958252</v>
      </c>
      <c r="BJ189" s="118">
        <f t="shared" si="91"/>
        <v>0.3899993896484375</v>
      </c>
      <c r="BK189" s="118">
        <f t="shared" si="92"/>
        <v>1.4148142063842903</v>
      </c>
      <c r="BL189" s="118">
        <v>1.3599998950958252</v>
      </c>
      <c r="BM189" s="118">
        <v>0.3899993896484375</v>
      </c>
      <c r="BN189" s="118">
        <v>1.4148142063842903</v>
      </c>
      <c r="BO189" s="118"/>
      <c r="BP189" s="119"/>
      <c r="BX189" s="117"/>
      <c r="EX189" s="81">
        <f t="shared" si="112"/>
        <v>2.7364490932370695</v>
      </c>
      <c r="EY189" s="81">
        <f t="shared" si="81"/>
        <v>2.7364490932370695</v>
      </c>
      <c r="FA189" s="81" t="str">
        <f t="shared" si="82"/>
        <v/>
      </c>
    </row>
    <row r="190" spans="1:157" x14ac:dyDescent="0.15">
      <c r="E190" s="1" t="s">
        <v>152</v>
      </c>
      <c r="F190" s="6">
        <v>3</v>
      </c>
      <c r="I190" s="81">
        <v>1</v>
      </c>
      <c r="Q190" s="7">
        <v>1.5199999809265137</v>
      </c>
      <c r="R190" s="6">
        <v>-6.8299999237060547</v>
      </c>
      <c r="AA190" s="59">
        <v>0.38999998569488525</v>
      </c>
      <c r="AB190" s="60">
        <v>-11.560000419616699</v>
      </c>
      <c r="AC190" s="59">
        <v>-0.43999999761581421</v>
      </c>
      <c r="AD190" s="60">
        <v>12.239999771118164</v>
      </c>
      <c r="AE190" s="19" t="s">
        <v>83</v>
      </c>
      <c r="AF190" s="114"/>
      <c r="AG190" s="117" t="str">
        <f t="shared" si="93"/>
        <v/>
      </c>
      <c r="AH190" s="118" t="str">
        <f t="shared" si="94"/>
        <v/>
      </c>
      <c r="AI190" s="118" t="str">
        <f t="shared" si="95"/>
        <v/>
      </c>
      <c r="AJ190" s="118" t="str">
        <f t="shared" si="96"/>
        <v/>
      </c>
      <c r="AK190" s="113" t="str">
        <f t="shared" si="97"/>
        <v/>
      </c>
      <c r="AL190" s="118" t="str">
        <f t="shared" si="98"/>
        <v/>
      </c>
      <c r="AM190" s="118"/>
      <c r="AN190" s="117" t="str">
        <f t="shared" si="101"/>
        <v/>
      </c>
      <c r="AO190" s="118" t="str">
        <f t="shared" si="102"/>
        <v/>
      </c>
      <c r="AP190" s="99" t="str">
        <f t="shared" si="103"/>
        <v/>
      </c>
      <c r="AQ190" s="99" t="str">
        <f t="shared" si="104"/>
        <v/>
      </c>
      <c r="AR190" s="99" t="str">
        <f t="shared" si="105"/>
        <v/>
      </c>
      <c r="AS190" s="99" t="str">
        <f t="shared" si="106"/>
        <v/>
      </c>
      <c r="AT190" s="118" t="str">
        <f t="shared" si="107"/>
        <v/>
      </c>
      <c r="AU190" s="118" t="str">
        <f t="shared" si="108"/>
        <v/>
      </c>
      <c r="AV190" s="118" t="str">
        <f t="shared" si="109"/>
        <v/>
      </c>
      <c r="AW190" s="118" t="str">
        <f t="shared" si="110"/>
        <v/>
      </c>
      <c r="AX190" s="118"/>
      <c r="AY190" s="117">
        <f t="shared" si="83"/>
        <v>2.7364490932370695</v>
      </c>
      <c r="AZ190" s="118">
        <f t="shared" si="84"/>
        <v>1.9121800133252416</v>
      </c>
      <c r="BA190" s="99">
        <f t="shared" si="85"/>
        <v>12.9125502061367</v>
      </c>
      <c r="BB190" s="99">
        <f t="shared" si="86"/>
        <v>7.7598775638169908</v>
      </c>
      <c r="BC190" s="99">
        <f t="shared" si="87"/>
        <v>8.8401007001638732</v>
      </c>
      <c r="BD190" s="99">
        <f t="shared" si="88"/>
        <v>5.3125136390550649</v>
      </c>
      <c r="BE190" s="84">
        <f t="shared" si="89"/>
        <v>6.8299999237060547</v>
      </c>
      <c r="BF190" s="84" t="str">
        <f t="shared" si="80"/>
        <v/>
      </c>
      <c r="BI190" s="117">
        <f t="shared" si="90"/>
        <v>0.77999997138977051</v>
      </c>
      <c r="BJ190" s="118">
        <f t="shared" si="91"/>
        <v>8.9999198913574219E-2</v>
      </c>
      <c r="BK190" s="118">
        <f t="shared" si="92"/>
        <v>0.78517501945306944</v>
      </c>
      <c r="BL190" s="118">
        <v>0.77999997138977051</v>
      </c>
      <c r="BM190" s="118">
        <v>8.9999198913574219E-2</v>
      </c>
      <c r="BN190" s="118">
        <v>0.78517501945306944</v>
      </c>
      <c r="BO190" s="118"/>
      <c r="BP190" s="119"/>
      <c r="BX190" s="117"/>
      <c r="EX190" s="81" t="str">
        <f t="shared" si="112"/>
        <v/>
      </c>
      <c r="EY190" s="81">
        <f t="shared" si="81"/>
        <v>12.943208113420155</v>
      </c>
      <c r="FA190" s="81" t="str">
        <f t="shared" si="82"/>
        <v/>
      </c>
    </row>
    <row r="191" spans="1:157" x14ac:dyDescent="0.15">
      <c r="E191" s="1" t="s">
        <v>152</v>
      </c>
      <c r="F191" s="6">
        <v>4</v>
      </c>
      <c r="I191" s="81">
        <v>1</v>
      </c>
      <c r="Q191" s="7">
        <v>-2.1500000953674316</v>
      </c>
      <c r="R191" s="6">
        <v>9.3599996566772461</v>
      </c>
      <c r="AA191" s="59">
        <v>-3.1700000762939453</v>
      </c>
      <c r="AB191" s="60">
        <v>12.140000343322754</v>
      </c>
      <c r="AC191" s="59">
        <v>0.77999997138977051</v>
      </c>
      <c r="AD191" s="60">
        <v>-12.090000152587891</v>
      </c>
      <c r="AE191" s="19" t="s">
        <v>78</v>
      </c>
      <c r="AF191" s="114"/>
      <c r="AG191" s="117" t="str">
        <f t="shared" si="93"/>
        <v/>
      </c>
      <c r="AH191" s="118" t="str">
        <f t="shared" si="94"/>
        <v/>
      </c>
      <c r="AI191" s="118" t="str">
        <f t="shared" si="95"/>
        <v/>
      </c>
      <c r="AJ191" s="118" t="str">
        <f t="shared" si="96"/>
        <v/>
      </c>
      <c r="AK191" s="113" t="str">
        <f t="shared" si="97"/>
        <v/>
      </c>
      <c r="AL191" s="118" t="str">
        <f t="shared" si="98"/>
        <v/>
      </c>
      <c r="AM191" s="118"/>
      <c r="AN191" s="117" t="str">
        <f t="shared" si="101"/>
        <v/>
      </c>
      <c r="AO191" s="118" t="str">
        <f t="shared" si="102"/>
        <v/>
      </c>
      <c r="AP191" s="99" t="str">
        <f t="shared" si="103"/>
        <v/>
      </c>
      <c r="AQ191" s="99" t="str">
        <f t="shared" si="104"/>
        <v/>
      </c>
      <c r="AR191" s="99" t="str">
        <f t="shared" si="105"/>
        <v/>
      </c>
      <c r="AS191" s="99" t="str">
        <f t="shared" si="106"/>
        <v/>
      </c>
      <c r="AT191" s="118" t="str">
        <f t="shared" si="107"/>
        <v/>
      </c>
      <c r="AU191" s="118" t="str">
        <f t="shared" si="108"/>
        <v/>
      </c>
      <c r="AV191" s="118" t="str">
        <f t="shared" si="109"/>
        <v/>
      </c>
      <c r="AW191" s="118" t="str">
        <f t="shared" si="110"/>
        <v/>
      </c>
      <c r="AX191" s="118"/>
      <c r="AY191" s="117">
        <f>IF(AND(ISNUMBER(AA189),OR(H191=1,I191=1)),DEGREES(ACOS(((AA189-AA190)*(AA191-AA190)+(AB189-AB190)*(AB191-AB190))/(SQRT((AA189-AA190)^2+(AB189-AB190)^2)*SQRT((AA191-AA190)^2+(AB191-AB190)^2)))),"")</f>
        <v>12.943208113420155</v>
      </c>
      <c r="AZ191" s="118">
        <f>IF(I191=1,DEGREES(ACOS((((AA191-AA190)*(AC190-AA190)+(AB191-AB190)*(AD190-AB190))/(SQRT((AA191-AA190)^2+(AB191-AB190)^2)*SQRT((AC190-AA190)^2+(AD190-AB190)^2))))),"")</f>
        <v>6.5452662243674045</v>
      </c>
      <c r="BA191" s="99">
        <f>IF(AND(ISNUMBER(AA189),ISNUMBER(AA190),ISNUMBER(AA191),I191=1),ABS((AA189*AB190+AA190*AB191+AA191*AB189-AB189*AA190-AB190*AA191-AB191*AA189)/2),"")</f>
        <v>61.564604173684188</v>
      </c>
      <c r="BB191" s="99">
        <f>IF(ISNUMBER(BA191),BA191*(((ABS(AB190-R191))/(ABS(AB189-AB190))))^2,"")</f>
        <v>51.513622849804783</v>
      </c>
      <c r="BC191" s="99">
        <f>IF(AND(ISNUMBER(AC190),ISNUMBER(AA190),ISNUMBER(AA191),I191=1),ABS((AC190*AB190+AA190*AB191+AA191*AD190-AD190*AA190-AB190*AA191-AB191*AC190)/2),"")</f>
        <v>32.528500958323491</v>
      </c>
      <c r="BD191" s="99">
        <f>IF(ISNUMBER(BC191),BC191*(((ABS(AB190-R191))/(ABS(AB189-AB190))))^2,"")</f>
        <v>27.217927455673493</v>
      </c>
      <c r="BE191" s="84">
        <f>IF(AND(I191=1,ISNUMBER(R191)),ABS(R191),"")</f>
        <v>9.3599996566772461</v>
      </c>
      <c r="BF191" s="84" t="str">
        <f t="shared" si="80"/>
        <v/>
      </c>
      <c r="BI191" s="117">
        <f t="shared" si="90"/>
        <v>2.7300000786781311</v>
      </c>
      <c r="BJ191" s="118">
        <f t="shared" si="91"/>
        <v>9.9999427795410156E-2</v>
      </c>
      <c r="BK191" s="118">
        <f t="shared" si="92"/>
        <v>2.7318309455641669</v>
      </c>
      <c r="BL191" s="118">
        <v>2.7300000786781311</v>
      </c>
      <c r="BM191" s="118">
        <v>9.9999427795410156E-2</v>
      </c>
      <c r="BN191" s="118">
        <v>2.7318309455641669</v>
      </c>
      <c r="BO191" s="118"/>
      <c r="BP191" s="119"/>
      <c r="BX191" s="117"/>
      <c r="EX191" s="81" t="str">
        <f t="shared" si="112"/>
        <v/>
      </c>
      <c r="EY191" s="81">
        <f t="shared" si="81"/>
        <v>3.5262760528621846</v>
      </c>
      <c r="FA191" s="81" t="str">
        <f t="shared" si="82"/>
        <v/>
      </c>
    </row>
    <row r="192" spans="1:157" x14ac:dyDescent="0.15">
      <c r="E192" s="1" t="s">
        <v>152</v>
      </c>
      <c r="F192" s="6">
        <v>5</v>
      </c>
      <c r="I192" s="81">
        <v>1</v>
      </c>
      <c r="J192" s="81">
        <v>1</v>
      </c>
      <c r="Q192" s="7">
        <v>1.2000000476837158</v>
      </c>
      <c r="R192" s="6">
        <v>-5.059999942779541</v>
      </c>
      <c r="W192" s="7" t="s">
        <v>61</v>
      </c>
      <c r="Z192" s="6">
        <v>1</v>
      </c>
      <c r="AA192" s="59">
        <v>2</v>
      </c>
      <c r="AB192" s="60">
        <v>-12.039999961853027</v>
      </c>
      <c r="AC192" s="59">
        <v>-1.559999942779541</v>
      </c>
      <c r="AD192" s="60">
        <v>12.970000267028809</v>
      </c>
      <c r="AE192" s="19" t="s">
        <v>78</v>
      </c>
      <c r="AF192" s="114">
        <v>1</v>
      </c>
      <c r="AG192" s="117" t="str">
        <f t="shared" si="93"/>
        <v/>
      </c>
      <c r="AH192" s="118" t="str">
        <f t="shared" si="94"/>
        <v/>
      </c>
      <c r="AI192" s="118" t="str">
        <f t="shared" si="95"/>
        <v/>
      </c>
      <c r="AJ192" s="118" t="str">
        <f t="shared" si="96"/>
        <v/>
      </c>
      <c r="AK192" s="113" t="str">
        <f t="shared" si="97"/>
        <v/>
      </c>
      <c r="AL192" s="118" t="str">
        <f t="shared" si="98"/>
        <v/>
      </c>
      <c r="AM192" s="118"/>
      <c r="AN192" s="117" t="str">
        <f t="shared" si="101"/>
        <v/>
      </c>
      <c r="AO192" s="118" t="str">
        <f t="shared" si="102"/>
        <v/>
      </c>
      <c r="AP192" s="99" t="str">
        <f t="shared" si="103"/>
        <v/>
      </c>
      <c r="AQ192" s="99" t="str">
        <f t="shared" si="104"/>
        <v/>
      </c>
      <c r="AR192" s="99" t="str">
        <f t="shared" si="105"/>
        <v/>
      </c>
      <c r="AS192" s="99" t="str">
        <f t="shared" si="106"/>
        <v/>
      </c>
      <c r="AT192" s="118" t="str">
        <f t="shared" si="107"/>
        <v/>
      </c>
      <c r="AU192" s="118" t="str">
        <f t="shared" si="108"/>
        <v/>
      </c>
      <c r="AV192" s="118" t="str">
        <f t="shared" si="109"/>
        <v/>
      </c>
      <c r="AW192" s="118" t="str">
        <f t="shared" si="110"/>
        <v/>
      </c>
      <c r="AX192" s="118"/>
      <c r="AY192" s="117">
        <f>IF(AND(ISNUMBER(AA190),OR(H192=1,I192=1)),DEGREES(ACOS(((AA190-AA191)*(AA192-AA191)+(AB190-AB191)*(AB192-AB191))/(SQRT((AA190-AA191)^2+(AB190-AB191)^2)*SQRT((AA192-AA191)^2+(AB192-AB191)^2)))),"")</f>
        <v>3.5262760528621846</v>
      </c>
      <c r="AZ192" s="118">
        <f>IF(I192=1,DEGREES(ACOS((((AA192-AA191)*(AC191-AA191)+(AB192-AB191)*(AD191-AB191))/(SQRT((AA192-AA191)^2+(AB192-AB191)^2)*SQRT((AC191-AA191)^2+(AD191-AB191)^2))))),"")</f>
        <v>2.809893314667872</v>
      </c>
      <c r="BA192" s="99">
        <f>IF(AND(ISNUMBER(AA190),ISNUMBER(AA191),ISNUMBER(AA192),I192=1),ABS((AA190*AB191+AA191*AB192+AA192*AB190-AB190*AA191-AB191*AA192-AB192*AA190)/2),"")</f>
        <v>18.224101583623906</v>
      </c>
      <c r="BB192" s="99">
        <f>IF(ISNUMBER(BA192),BA192*(((ABS(AB191-R192))/(ABS(AB190-AB191))))^2,"")</f>
        <v>9.5985651244340211</v>
      </c>
      <c r="BC192" s="99">
        <f>IF(AND(ISNUMBER(AC191),ISNUMBER(AA191),ISNUMBER(AA192),I192=1),ABS((AC191*AB191+AA191*AB192+AA192*AD191-AD191*AA191-AB191*AA192-AB192*AC191)/2),"")</f>
        <v>14.879051027011883</v>
      </c>
      <c r="BD192" s="99">
        <f>IF(ISNUMBER(BC192),BC192*(((ABS(AB191-R192))/(ABS(AB190-AB191))))^2,"")</f>
        <v>7.8367396942566234</v>
      </c>
      <c r="BE192" s="84">
        <f>IF(AND(I192=1,ISNUMBER(R192)),ABS(R192),"")</f>
        <v>5.059999942779541</v>
      </c>
      <c r="BF192" s="84">
        <f t="shared" si="80"/>
        <v>1.7699999809265137</v>
      </c>
      <c r="BI192" s="117">
        <f t="shared" si="90"/>
        <v>1.2200000286102295</v>
      </c>
      <c r="BJ192" s="118">
        <f t="shared" si="91"/>
        <v>5.0000190734863281E-2</v>
      </c>
      <c r="BK192" s="118">
        <f t="shared" si="92"/>
        <v>1.2210241966818198</v>
      </c>
      <c r="BL192" s="118"/>
      <c r="BM192" s="118"/>
      <c r="BN192" s="118"/>
      <c r="BO192" s="118"/>
      <c r="BP192" s="119" t="s">
        <v>184</v>
      </c>
      <c r="BX192" s="117"/>
      <c r="EX192" s="81" t="str">
        <f t="shared" si="112"/>
        <v/>
      </c>
      <c r="EY192" s="81">
        <f t="shared" si="81"/>
        <v>80.185720690703278</v>
      </c>
      <c r="FA192" s="81" t="str">
        <f t="shared" si="82"/>
        <v/>
      </c>
    </row>
    <row r="193" spans="2:157" s="82" customFormat="1" x14ac:dyDescent="0.15">
      <c r="B193" s="30"/>
      <c r="C193" s="16"/>
      <c r="D193" s="13" t="s">
        <v>12</v>
      </c>
      <c r="E193" s="16">
        <v>39</v>
      </c>
      <c r="F193" s="10">
        <v>1</v>
      </c>
      <c r="G193" s="16">
        <v>1</v>
      </c>
      <c r="K193" s="16">
        <v>1</v>
      </c>
      <c r="M193" s="16"/>
      <c r="N193" s="82">
        <v>1</v>
      </c>
      <c r="O193" s="20" t="s">
        <v>91</v>
      </c>
      <c r="P193" s="16">
        <v>87</v>
      </c>
      <c r="Q193" s="32"/>
      <c r="R193" s="10"/>
      <c r="S193" s="32"/>
      <c r="T193" s="10"/>
      <c r="U193" s="32"/>
      <c r="V193" s="10"/>
      <c r="W193" s="32"/>
      <c r="X193" s="10"/>
      <c r="Y193" s="32"/>
      <c r="Z193" s="10"/>
      <c r="AA193" s="57">
        <v>0.73000001907348633</v>
      </c>
      <c r="AB193" s="58">
        <v>-12.090000152587891</v>
      </c>
      <c r="AC193" s="57">
        <v>-3.559999942779541</v>
      </c>
      <c r="AD193" s="58">
        <v>11.75</v>
      </c>
      <c r="AE193" s="16"/>
      <c r="AF193" s="112"/>
      <c r="AG193" s="117">
        <f t="shared" si="93"/>
        <v>1.3138757267452557</v>
      </c>
      <c r="AH193" s="118">
        <f t="shared" si="94"/>
        <v>0.49000024795532227</v>
      </c>
      <c r="AI193" s="118">
        <f t="shared" si="95"/>
        <v>1.3199996948242188</v>
      </c>
      <c r="AJ193" s="118">
        <f t="shared" si="96"/>
        <v>1.4080125842237021</v>
      </c>
      <c r="AK193" s="113">
        <f t="shared" si="97"/>
        <v>87</v>
      </c>
      <c r="AL193" s="118">
        <f t="shared" si="98"/>
        <v>4.5500001907348633</v>
      </c>
      <c r="AM193" s="99"/>
      <c r="AN193" s="117" t="str">
        <f t="shared" si="101"/>
        <v/>
      </c>
      <c r="AO193" s="118" t="str">
        <f t="shared" si="102"/>
        <v/>
      </c>
      <c r="AP193" s="99" t="str">
        <f t="shared" si="103"/>
        <v/>
      </c>
      <c r="AQ193" s="99" t="str">
        <f t="shared" si="104"/>
        <v/>
      </c>
      <c r="AR193" s="99" t="str">
        <f t="shared" si="105"/>
        <v/>
      </c>
      <c r="AS193" s="99" t="str">
        <f t="shared" si="106"/>
        <v/>
      </c>
      <c r="AT193" s="118" t="str">
        <f t="shared" si="107"/>
        <v/>
      </c>
      <c r="AU193" s="118" t="str">
        <f t="shared" si="108"/>
        <v/>
      </c>
      <c r="AV193" s="118" t="str">
        <f t="shared" si="109"/>
        <v/>
      </c>
      <c r="AW193" s="118" t="str">
        <f t="shared" si="110"/>
        <v/>
      </c>
      <c r="AX193" s="99"/>
      <c r="AY193" s="117" t="str">
        <f>IF(AND(ISNUMBER(AA191),OR(H193=1,I193=1)),DEGREES(ACOS(((AA191-AA192)*(AA193-AA192)+(AB191-AB192)*(AB193-AB192))/(SQRT((AA191-AA192)^2+(AB191-AB192)^2)*SQRT((AA193-AA192)^2+(AB193-AB192)^2)))),"")</f>
        <v/>
      </c>
      <c r="AZ193" s="118" t="str">
        <f>IF(I193=1,DEGREES(ACOS((((AA193-AA192)*(AC192-AA192)+(AB193-AB192)*(AD192-AB192))/(SQRT((AA193-AA192)^2+(AB193-AB192)^2)*SQRT((AC192-AA192)^2+(AD192-AB192)^2))))),"")</f>
        <v/>
      </c>
      <c r="BA193" s="99" t="str">
        <f>IF(AND(ISNUMBER(AA191),ISNUMBER(AA192),ISNUMBER(AA193),I193=1),ABS((AA191*AB192+AA192*AB193+AA193*AB191-AB191*AA192-AB192*AA193-AB193*AA191)/2),"")</f>
        <v/>
      </c>
      <c r="BB193" s="99" t="str">
        <f>IF(ISNUMBER(BA193),BA193*(((ABS(AB192-R193))/(ABS(AB191-AB192))))^2,"")</f>
        <v/>
      </c>
      <c r="BC193" s="99" t="str">
        <f>IF(AND(ISNUMBER(AC192),ISNUMBER(AA192),ISNUMBER(AA193),I193=1),ABS((AC192*AB192+AA192*AB193+AA193*AD192-AD192*AA192-AB192*AA193-AB193*AC192)/2),"")</f>
        <v/>
      </c>
      <c r="BD193" s="99" t="str">
        <f>IF(ISNUMBER(BC193),BC193*(((ABS(AB192-R193))/(ABS(AB191-AB192))))^2,"")</f>
        <v/>
      </c>
      <c r="BE193" s="84" t="str">
        <f>IF(AND(I193=1,ISNUMBER(R193)),ABS(R193),"")</f>
        <v/>
      </c>
      <c r="BF193" s="84" t="str">
        <f t="shared" si="80"/>
        <v/>
      </c>
      <c r="BG193" s="89"/>
      <c r="BH193" s="89"/>
      <c r="BI193" s="117" t="str">
        <f t="shared" si="90"/>
        <v/>
      </c>
      <c r="BJ193" s="118" t="str">
        <f t="shared" si="91"/>
        <v/>
      </c>
      <c r="BK193" s="118" t="str">
        <f t="shared" si="92"/>
        <v/>
      </c>
      <c r="BL193" s="118" t="s">
        <v>152</v>
      </c>
      <c r="BM193" s="118" t="s">
        <v>152</v>
      </c>
      <c r="BN193" s="118" t="s">
        <v>152</v>
      </c>
      <c r="BO193" s="118"/>
      <c r="BP193" s="121"/>
      <c r="BX193" s="94"/>
      <c r="CE193" s="95"/>
      <c r="CF193" s="95"/>
      <c r="CG193" s="95"/>
      <c r="CH193" s="95"/>
      <c r="CI193" s="95"/>
      <c r="CJ193" s="95"/>
      <c r="CK193" s="95"/>
      <c r="CL193" s="95"/>
      <c r="CM193" s="95"/>
      <c r="CN193" s="95"/>
      <c r="CO193" s="95"/>
      <c r="CP193" s="95"/>
      <c r="CQ193" s="95"/>
      <c r="EX193" s="81" t="str">
        <f t="shared" si="112"/>
        <v/>
      </c>
      <c r="EY193" s="81">
        <f t="shared" si="81"/>
        <v>99.728926709276891</v>
      </c>
      <c r="FA193" s="81">
        <f t="shared" si="82"/>
        <v>1.3138757267452557</v>
      </c>
    </row>
    <row r="194" spans="2:157" x14ac:dyDescent="0.15">
      <c r="E194" s="1" t="s">
        <v>152</v>
      </c>
      <c r="F194" s="6">
        <v>2</v>
      </c>
      <c r="H194" s="81">
        <v>1</v>
      </c>
      <c r="Q194" s="7">
        <v>-2.6600000858306885</v>
      </c>
      <c r="R194" s="6">
        <v>4.5500001907348633</v>
      </c>
      <c r="AA194" s="59">
        <v>-4.0500001907348633</v>
      </c>
      <c r="AB194" s="60">
        <v>10.430000305175781</v>
      </c>
      <c r="AC194" s="59">
        <v>0.98000001907348633</v>
      </c>
      <c r="AD194" s="60">
        <v>-11.800000190734863</v>
      </c>
      <c r="AE194" s="19" t="s">
        <v>78</v>
      </c>
      <c r="AF194" s="114"/>
      <c r="AG194" s="117" t="str">
        <f t="shared" si="93"/>
        <v/>
      </c>
      <c r="AH194" s="118" t="str">
        <f t="shared" si="94"/>
        <v/>
      </c>
      <c r="AI194" s="118" t="str">
        <f t="shared" si="95"/>
        <v/>
      </c>
      <c r="AJ194" s="118" t="str">
        <f t="shared" si="96"/>
        <v/>
      </c>
      <c r="AK194" s="113" t="str">
        <f t="shared" si="97"/>
        <v/>
      </c>
      <c r="AL194" s="118" t="str">
        <f t="shared" si="98"/>
        <v/>
      </c>
      <c r="AM194" s="118"/>
      <c r="AN194" s="117">
        <f t="shared" si="101"/>
        <v>3.3994021708245961</v>
      </c>
      <c r="AO194" s="118">
        <f t="shared" si="102"/>
        <v>2.633244333942458</v>
      </c>
      <c r="AP194" s="99">
        <f t="shared" si="103"/>
        <v>15.566899493312803</v>
      </c>
      <c r="AQ194" s="99">
        <f t="shared" si="104"/>
        <v>8.3566698551637035</v>
      </c>
      <c r="AR194" s="99">
        <f t="shared" si="105"/>
        <v>11.940899490451784</v>
      </c>
      <c r="AS194" s="99">
        <f t="shared" si="106"/>
        <v>6.4101496163872573</v>
      </c>
      <c r="AT194" s="118">
        <f t="shared" si="107"/>
        <v>0.49000024795532227</v>
      </c>
      <c r="AU194" s="118">
        <f t="shared" si="108"/>
        <v>1.3199996948242188</v>
      </c>
      <c r="AV194" s="118">
        <f t="shared" si="109"/>
        <v>1.4080125842237021</v>
      </c>
      <c r="AW194" s="118">
        <f t="shared" si="110"/>
        <v>6.070000171661377</v>
      </c>
      <c r="AX194" s="118"/>
      <c r="AY194" s="117"/>
      <c r="AZ194" s="118" t="str">
        <f>IF(I194=1,DEGREES(ACOS((((AA194-AA193)*(AC193-AA193)+(AB194-AB193)*(AD193-AB193))/(SQRT((AA194-AA193)^2+(AB194-AB193)^2)*SQRT((AC193-AA193)^2+(AD193-AB193)^2))))),"")</f>
        <v/>
      </c>
      <c r="BA194" s="99" t="str">
        <f>IF(AND(ISNUMBER(AA192),ISNUMBER(AA193),ISNUMBER(AA194),I194=1),ABS((AA192*AB193+AA193*AB194+AA194*AB192-AB192*AA193-AB193*AA194-AB194*AA192)/2),"")</f>
        <v/>
      </c>
      <c r="BB194" s="99" t="str">
        <f>IF(ISNUMBER(BA194),BA194*(((ABS(AB193-R194))/(ABS(AB192-AB193))))^2,"")</f>
        <v/>
      </c>
      <c r="BC194" s="99" t="str">
        <f>IF(AND(ISNUMBER(AC193),ISNUMBER(AA193),ISNUMBER(AA194),I194=1),ABS((AC193*AB193+AA193*AB194+AA194*AD193-AD193*AA193-AB193*AA194-AB194*AC193)/2),"")</f>
        <v/>
      </c>
      <c r="BD194" s="99" t="str">
        <f>IF(ISNUMBER(BC194),BC194*(((ABS(AB193-R194))/(ABS(AB192-AB193))))^2,"")</f>
        <v/>
      </c>
      <c r="BE194" s="84" t="str">
        <f>IF(AND(I194=1,ISNUMBER(R194)),ABS(R194),"")</f>
        <v/>
      </c>
      <c r="BF194" s="84" t="str">
        <f t="shared" si="80"/>
        <v/>
      </c>
      <c r="BI194" s="117">
        <f t="shared" si="90"/>
        <v>0.49000024795532227</v>
      </c>
      <c r="BJ194" s="118">
        <f t="shared" si="91"/>
        <v>1.3199996948242188</v>
      </c>
      <c r="BK194" s="118">
        <f t="shared" si="92"/>
        <v>1.4080125842237021</v>
      </c>
      <c r="BL194" s="118">
        <v>0.49000024795532227</v>
      </c>
      <c r="BM194" s="118">
        <v>1.3199996948242188</v>
      </c>
      <c r="BN194" s="118">
        <v>1.4080125842237021</v>
      </c>
      <c r="BO194" s="118"/>
      <c r="BP194" s="119"/>
      <c r="BX194" s="117"/>
      <c r="EX194" s="81">
        <f t="shared" si="112"/>
        <v>3.3994021708245961</v>
      </c>
      <c r="EY194" s="81">
        <f t="shared" si="81"/>
        <v>3.3994021708245961</v>
      </c>
      <c r="FA194" s="81" t="str">
        <f t="shared" si="82"/>
        <v/>
      </c>
    </row>
    <row r="195" spans="2:157" x14ac:dyDescent="0.15">
      <c r="E195" s="1" t="s">
        <v>152</v>
      </c>
      <c r="F195" s="6">
        <v>3</v>
      </c>
      <c r="I195" s="81">
        <v>1</v>
      </c>
      <c r="Q195" s="7">
        <v>1.1399999856948853</v>
      </c>
      <c r="R195" s="6">
        <v>-6.070000171661377</v>
      </c>
      <c r="AA195" s="59">
        <v>2</v>
      </c>
      <c r="AB195" s="60">
        <v>-11.560000419616699</v>
      </c>
      <c r="AC195" s="59">
        <v>-2.4900000095367432</v>
      </c>
      <c r="AD195" s="60">
        <v>12.039999961853027</v>
      </c>
      <c r="AE195" s="19" t="s">
        <v>78</v>
      </c>
      <c r="AF195" s="114"/>
      <c r="AG195" s="117" t="str">
        <f t="shared" si="93"/>
        <v/>
      </c>
      <c r="AH195" s="118" t="str">
        <f t="shared" si="94"/>
        <v/>
      </c>
      <c r="AI195" s="118" t="str">
        <f t="shared" si="95"/>
        <v/>
      </c>
      <c r="AJ195" s="118" t="str">
        <f t="shared" si="96"/>
        <v/>
      </c>
      <c r="AK195" s="113" t="str">
        <f t="shared" si="97"/>
        <v/>
      </c>
      <c r="AL195" s="118" t="str">
        <f t="shared" si="98"/>
        <v/>
      </c>
      <c r="AM195" s="118"/>
      <c r="AN195" s="117" t="str">
        <f t="shared" si="101"/>
        <v/>
      </c>
      <c r="AO195" s="118" t="str">
        <f t="shared" si="102"/>
        <v/>
      </c>
      <c r="AP195" s="99" t="str">
        <f t="shared" si="103"/>
        <v/>
      </c>
      <c r="AQ195" s="99" t="str">
        <f t="shared" si="104"/>
        <v/>
      </c>
      <c r="AR195" s="99" t="str">
        <f t="shared" si="105"/>
        <v/>
      </c>
      <c r="AS195" s="99" t="str">
        <f t="shared" si="106"/>
        <v/>
      </c>
      <c r="AT195" s="118" t="str">
        <f t="shared" si="107"/>
        <v/>
      </c>
      <c r="AU195" s="118" t="str">
        <f t="shared" si="108"/>
        <v/>
      </c>
      <c r="AV195" s="118" t="str">
        <f t="shared" si="109"/>
        <v/>
      </c>
      <c r="AW195" s="118" t="str">
        <f t="shared" si="110"/>
        <v/>
      </c>
      <c r="AX195" s="118"/>
      <c r="AY195" s="117">
        <f>IF(AND(ISNUMBER(AA193),OR(H195=1,I195=1)),DEGREES(ACOS(((AA193-AA194)*(AA195-AA194)+(AB193-AB194)*(AB195-AB194))/(SQRT((AA193-AA194)^2+(AB193-AB194)^2)*SQRT((AA195-AA194)^2+(AB195-AB194)^2)))),"")</f>
        <v>3.3994021708245961</v>
      </c>
      <c r="AZ195" s="118">
        <f>IF(I195=1,DEGREES(ACOS((((AA195-AA194)*(AC194-AA194)+(AB195-AB194)*(AD194-AB194))/(SQRT((AA195-AA194)^2+(AB195-AB194)^2)*SQRT((AC194-AA194)^2+(AD194-AB194)^2))))),"")</f>
        <v>2.633244333942458</v>
      </c>
      <c r="BA195" s="99">
        <f>IF(AND(ISNUMBER(AA193),ISNUMBER(AA194),ISNUMBER(AA195),I195=1),ABS((AA193*AB194+AA194*AB195+AA195*AB193-AB193*AA194-AB194*AA195-AB195*AA193)/2),"")</f>
        <v>15.566899493312803</v>
      </c>
      <c r="BB195" s="99">
        <f>IF(ISNUMBER(BA195),BA195*(((ABS(AB194-R195))/(ABS(AB193-AB194))))^2,"")</f>
        <v>8.3566698551637035</v>
      </c>
      <c r="BC195" s="99">
        <f>IF(AND(ISNUMBER(AC194),ISNUMBER(AA194),ISNUMBER(AA195),I195=1),ABS((AC194*AB194+AA194*AB195+AA195*AD194-AD194*AA194-AB194*AA195-AB195*AC194)/2),"")</f>
        <v>11.940899490451784</v>
      </c>
      <c r="BD195" s="99">
        <f>IF(ISNUMBER(BC195),BC195*(((ABS(AB194-R195))/(ABS(AB193-AB194))))^2,"")</f>
        <v>6.4101496163872573</v>
      </c>
      <c r="BE195" s="84">
        <f>IF(AND(I195=1,ISNUMBER(R195)),ABS(R195),"")</f>
        <v>6.070000171661377</v>
      </c>
      <c r="BF195" s="84" t="str">
        <f t="shared" si="80"/>
        <v/>
      </c>
      <c r="BI195" s="117">
        <f t="shared" si="90"/>
        <v>1.0199999809265137</v>
      </c>
      <c r="BJ195" s="118">
        <f t="shared" si="91"/>
        <v>0.23999977111816406</v>
      </c>
      <c r="BK195" s="118">
        <f t="shared" si="92"/>
        <v>1.0478548808049994</v>
      </c>
      <c r="BL195" s="118">
        <v>1.0199999809265137</v>
      </c>
      <c r="BM195" s="118">
        <v>0.23999977111816406</v>
      </c>
      <c r="BN195" s="118">
        <v>1.0478548808049994</v>
      </c>
      <c r="BO195" s="118"/>
      <c r="BP195" s="119"/>
      <c r="BX195" s="117"/>
      <c r="EX195" s="81" t="str">
        <f t="shared" si="112"/>
        <v/>
      </c>
      <c r="EY195" s="81">
        <f t="shared" si="81"/>
        <v>8.1512554599279419</v>
      </c>
      <c r="FA195" s="81" t="str">
        <f t="shared" si="82"/>
        <v/>
      </c>
    </row>
    <row r="196" spans="2:157" x14ac:dyDescent="0.15">
      <c r="E196" s="1" t="s">
        <v>152</v>
      </c>
      <c r="F196" s="6">
        <v>4</v>
      </c>
      <c r="I196" s="81">
        <v>1</v>
      </c>
      <c r="Q196" s="7">
        <v>-1.0099999904632568</v>
      </c>
      <c r="R196" s="6">
        <v>6.8299999237060547</v>
      </c>
      <c r="AA196" s="59">
        <v>-1.0199999809265137</v>
      </c>
      <c r="AB196" s="60">
        <v>12.239999771118164</v>
      </c>
      <c r="AC196" s="59">
        <v>0.77999997138977051</v>
      </c>
      <c r="AD196" s="60">
        <v>-12.140000343322754</v>
      </c>
      <c r="AE196" s="19" t="s">
        <v>78</v>
      </c>
      <c r="AF196" s="114"/>
      <c r="AG196" s="117" t="str">
        <f t="shared" si="93"/>
        <v/>
      </c>
      <c r="AH196" s="118" t="str">
        <f t="shared" si="94"/>
        <v/>
      </c>
      <c r="AI196" s="118" t="str">
        <f t="shared" si="95"/>
        <v/>
      </c>
      <c r="AJ196" s="118" t="str">
        <f t="shared" si="96"/>
        <v/>
      </c>
      <c r="AK196" s="113" t="str">
        <f t="shared" si="97"/>
        <v/>
      </c>
      <c r="AL196" s="118" t="str">
        <f t="shared" si="98"/>
        <v/>
      </c>
      <c r="AM196" s="118"/>
      <c r="AN196" s="117" t="str">
        <f t="shared" si="101"/>
        <v/>
      </c>
      <c r="AO196" s="118" t="str">
        <f t="shared" si="102"/>
        <v/>
      </c>
      <c r="AP196" s="99" t="str">
        <f t="shared" si="103"/>
        <v/>
      </c>
      <c r="AQ196" s="99" t="str">
        <f t="shared" si="104"/>
        <v/>
      </c>
      <c r="AR196" s="99" t="str">
        <f t="shared" si="105"/>
        <v/>
      </c>
      <c r="AS196" s="99" t="str">
        <f t="shared" si="106"/>
        <v/>
      </c>
      <c r="AT196" s="118" t="str">
        <f t="shared" si="107"/>
        <v/>
      </c>
      <c r="AU196" s="118" t="str">
        <f t="shared" si="108"/>
        <v/>
      </c>
      <c r="AV196" s="118" t="str">
        <f t="shared" si="109"/>
        <v/>
      </c>
      <c r="AW196" s="118" t="str">
        <f t="shared" si="110"/>
        <v/>
      </c>
      <c r="AX196" s="118"/>
      <c r="AY196" s="117">
        <f t="shared" si="83"/>
        <v>8.1512554599279419</v>
      </c>
      <c r="AZ196" s="118">
        <f t="shared" si="84"/>
        <v>3.540368460346679</v>
      </c>
      <c r="BA196" s="99">
        <f t="shared" si="85"/>
        <v>38.790101961994196</v>
      </c>
      <c r="BB196" s="99">
        <f t="shared" si="86"/>
        <v>27.129007680296841</v>
      </c>
      <c r="BC196" s="99">
        <f t="shared" si="87"/>
        <v>17.795000190734868</v>
      </c>
      <c r="BD196" s="99">
        <f t="shared" si="88"/>
        <v>12.445460888922893</v>
      </c>
      <c r="BE196" s="84">
        <f t="shared" si="89"/>
        <v>6.8299999237060547</v>
      </c>
      <c r="BF196" s="84" t="str">
        <f t="shared" si="80"/>
        <v/>
      </c>
      <c r="BI196" s="117">
        <f t="shared" si="90"/>
        <v>1.4700000286102295</v>
      </c>
      <c r="BJ196" s="118">
        <f t="shared" si="91"/>
        <v>0.19999980926513672</v>
      </c>
      <c r="BK196" s="118">
        <f t="shared" si="92"/>
        <v>1.4835430589707084</v>
      </c>
      <c r="BL196" s="118">
        <v>1.4700000286102295</v>
      </c>
      <c r="BM196" s="118">
        <v>0.19999980926513672</v>
      </c>
      <c r="BN196" s="118">
        <v>1.4835430589707084</v>
      </c>
      <c r="BO196" s="118"/>
      <c r="BP196" s="119"/>
      <c r="BX196" s="117"/>
      <c r="EX196" s="81" t="str">
        <f t="shared" si="112"/>
        <v/>
      </c>
      <c r="EY196" s="81">
        <f t="shared" si="81"/>
        <v>4.151135986992661</v>
      </c>
      <c r="FA196" s="81" t="str">
        <f t="shared" si="82"/>
        <v/>
      </c>
    </row>
    <row r="197" spans="2:157" x14ac:dyDescent="0.15">
      <c r="E197" s="1" t="s">
        <v>152</v>
      </c>
      <c r="F197" s="6">
        <v>5</v>
      </c>
      <c r="I197" s="81">
        <v>1</v>
      </c>
      <c r="Q197" s="7">
        <v>2.2100000381469727</v>
      </c>
      <c r="R197" s="6">
        <v>-6.320000171661377</v>
      </c>
      <c r="AA197" s="59">
        <v>3.8499999046325684</v>
      </c>
      <c r="AB197" s="60">
        <v>-11.949999809265137</v>
      </c>
      <c r="AC197" s="59">
        <v>-0.87999999523162842</v>
      </c>
      <c r="AD197" s="60">
        <v>13.069999694824219</v>
      </c>
      <c r="AE197" s="19" t="s">
        <v>78</v>
      </c>
      <c r="AF197" s="114"/>
      <c r="AG197" s="117" t="str">
        <f t="shared" si="93"/>
        <v/>
      </c>
      <c r="AH197" s="118" t="str">
        <f t="shared" si="94"/>
        <v/>
      </c>
      <c r="AI197" s="118" t="str">
        <f t="shared" si="95"/>
        <v/>
      </c>
      <c r="AJ197" s="118" t="str">
        <f t="shared" si="96"/>
        <v/>
      </c>
      <c r="AK197" s="113" t="str">
        <f t="shared" si="97"/>
        <v/>
      </c>
      <c r="AL197" s="118" t="str">
        <f t="shared" si="98"/>
        <v/>
      </c>
      <c r="AM197" s="118"/>
      <c r="AN197" s="117" t="str">
        <f t="shared" si="101"/>
        <v/>
      </c>
      <c r="AO197" s="118" t="str">
        <f t="shared" si="102"/>
        <v/>
      </c>
      <c r="AP197" s="99" t="str">
        <f t="shared" si="103"/>
        <v/>
      </c>
      <c r="AQ197" s="99" t="str">
        <f t="shared" si="104"/>
        <v/>
      </c>
      <c r="AR197" s="99" t="str">
        <f t="shared" si="105"/>
        <v/>
      </c>
      <c r="AS197" s="99" t="str">
        <f t="shared" si="106"/>
        <v/>
      </c>
      <c r="AT197" s="118" t="str">
        <f t="shared" si="107"/>
        <v/>
      </c>
      <c r="AU197" s="118" t="str">
        <f t="shared" si="108"/>
        <v/>
      </c>
      <c r="AV197" s="118" t="str">
        <f t="shared" si="109"/>
        <v/>
      </c>
      <c r="AW197" s="118" t="str">
        <f t="shared" si="110"/>
        <v/>
      </c>
      <c r="AX197" s="118"/>
      <c r="AY197" s="117">
        <f t="shared" si="83"/>
        <v>4.151135986992661</v>
      </c>
      <c r="AZ197" s="118">
        <f t="shared" si="84"/>
        <v>7.1602491821714525</v>
      </c>
      <c r="BA197" s="99">
        <f t="shared" si="85"/>
        <v>21.426099966907486</v>
      </c>
      <c r="BB197" s="99">
        <f t="shared" si="86"/>
        <v>13.030021936571679</v>
      </c>
      <c r="BC197" s="99">
        <f t="shared" si="87"/>
        <v>37.594299838018401</v>
      </c>
      <c r="BD197" s="99">
        <f t="shared" si="88"/>
        <v>22.862515919183192</v>
      </c>
      <c r="BE197" s="84">
        <f t="shared" si="89"/>
        <v>6.320000171661377</v>
      </c>
      <c r="BF197" s="84">
        <f t="shared" ref="BF197:BF260" si="113">IF(AND(ISNUMBER(BE197),ISNUMBER(BE195),ISNUMBER(BE196)),ABS(BE195-BE197),"")</f>
        <v>0.25</v>
      </c>
      <c r="BI197" s="117">
        <f t="shared" si="90"/>
        <v>3.0699999332427979</v>
      </c>
      <c r="BJ197" s="118">
        <f t="shared" si="91"/>
        <v>0.19000053405761719</v>
      </c>
      <c r="BK197" s="118">
        <f t="shared" si="92"/>
        <v>3.0758738259319029</v>
      </c>
      <c r="BL197" s="118">
        <v>3.0699999332427979</v>
      </c>
      <c r="BM197" s="118">
        <v>0.19000053405761719</v>
      </c>
      <c r="BN197" s="118">
        <v>3.0758738259319029</v>
      </c>
      <c r="BO197" s="118"/>
      <c r="BP197" s="119"/>
      <c r="BX197" s="117"/>
      <c r="EX197" s="81" t="str">
        <f t="shared" si="112"/>
        <v/>
      </c>
      <c r="EY197" s="81">
        <f t="shared" ref="EY197:EY251" si="114">IF(AND(ISNUMBER(AA196),ISNUMBER(AA197),ISNUMBER(AA198)),DEGREES(ACOS(((AA196-AA197)*(AA198-AA197)+(AB196-AB197)*(AB198-AB197))/(SQRT((AA196-AA197)^2+(AB196-AB197)^2)*SQRT((AA198-AA197)^2+(AB198-AB197)^2)))),"")</f>
        <v>4.1838282575573649</v>
      </c>
      <c r="FA197" s="81" t="str">
        <f t="shared" ref="FA197:FA251" si="115">IF(OR(ISNUMBER(K197),ISNUMBER(L197),ISNUMBER(G197)),DEGREES(ACOS((((AC197-AA197)*(Q198-AA197))+((AD197-AB197)*(R198-AB197)))/(SQRT((AC197-AA197)^2+(AD197-AB197)^2)*SQRT((Q198-AA197)^2+(R198-AB197)^2)))),"")</f>
        <v/>
      </c>
    </row>
    <row r="198" spans="2:157" x14ac:dyDescent="0.15">
      <c r="E198" s="1" t="s">
        <v>152</v>
      </c>
      <c r="F198" s="6">
        <v>6</v>
      </c>
      <c r="I198" s="81">
        <v>1</v>
      </c>
      <c r="Q198" s="7">
        <v>-1.1399999856948853</v>
      </c>
      <c r="R198" s="6">
        <v>9.2299995422363281</v>
      </c>
      <c r="AA198" s="59">
        <v>-3.119999885559082</v>
      </c>
      <c r="AB198" s="60">
        <v>13.069999694824219</v>
      </c>
      <c r="AC198" s="59">
        <v>2.0999999046325684</v>
      </c>
      <c r="AD198" s="60">
        <v>-12.140000343322754</v>
      </c>
      <c r="AE198" s="19" t="s">
        <v>114</v>
      </c>
      <c r="AF198" s="114"/>
      <c r="AG198" s="117" t="str">
        <f t="shared" si="93"/>
        <v/>
      </c>
      <c r="AH198" s="118" t="str">
        <f t="shared" si="94"/>
        <v/>
      </c>
      <c r="AI198" s="118" t="str">
        <f t="shared" si="95"/>
        <v/>
      </c>
      <c r="AJ198" s="118" t="str">
        <f t="shared" si="96"/>
        <v/>
      </c>
      <c r="AK198" s="113" t="str">
        <f t="shared" si="97"/>
        <v/>
      </c>
      <c r="AL198" s="118" t="str">
        <f t="shared" si="98"/>
        <v/>
      </c>
      <c r="AM198" s="118"/>
      <c r="AN198" s="117" t="str">
        <f t="shared" si="101"/>
        <v/>
      </c>
      <c r="AO198" s="118" t="str">
        <f t="shared" si="102"/>
        <v/>
      </c>
      <c r="AP198" s="99" t="str">
        <f t="shared" si="103"/>
        <v/>
      </c>
      <c r="AQ198" s="99" t="str">
        <f t="shared" si="104"/>
        <v/>
      </c>
      <c r="AR198" s="99" t="str">
        <f t="shared" si="105"/>
        <v/>
      </c>
      <c r="AS198" s="99" t="str">
        <f t="shared" si="106"/>
        <v/>
      </c>
      <c r="AT198" s="118" t="str">
        <f t="shared" si="107"/>
        <v/>
      </c>
      <c r="AU198" s="118" t="str">
        <f t="shared" si="108"/>
        <v/>
      </c>
      <c r="AV198" s="118" t="str">
        <f t="shared" si="109"/>
        <v/>
      </c>
      <c r="AW198" s="118" t="str">
        <f t="shared" si="110"/>
        <v/>
      </c>
      <c r="AX198" s="118"/>
      <c r="AY198" s="117">
        <f t="shared" si="83"/>
        <v>4.1838282575573649</v>
      </c>
      <c r="AZ198" s="118">
        <f t="shared" si="84"/>
        <v>4.8612663564299128</v>
      </c>
      <c r="BA198" s="99">
        <f t="shared" si="85"/>
        <v>23.378448639202134</v>
      </c>
      <c r="BB198" s="99">
        <f t="shared" si="86"/>
        <v>17.922387043328303</v>
      </c>
      <c r="BC198" s="99">
        <f t="shared" si="87"/>
        <v>28.02239807257655</v>
      </c>
      <c r="BD198" s="99">
        <f t="shared" si="88"/>
        <v>21.482531706435513</v>
      </c>
      <c r="BE198" s="84">
        <f t="shared" si="89"/>
        <v>9.2299995422363281</v>
      </c>
      <c r="BF198" s="84">
        <f t="shared" si="113"/>
        <v>2.3999996185302734</v>
      </c>
      <c r="BI198" s="117">
        <f t="shared" si="90"/>
        <v>2.2399998903274536</v>
      </c>
      <c r="BJ198" s="118">
        <f t="shared" si="91"/>
        <v>0</v>
      </c>
      <c r="BK198" s="118">
        <f t="shared" si="92"/>
        <v>2.2399998903274536</v>
      </c>
      <c r="BL198" s="118">
        <v>2.2399998903274536</v>
      </c>
      <c r="BM198" s="118">
        <v>0</v>
      </c>
      <c r="BN198" s="118">
        <v>2.2399998903274536</v>
      </c>
      <c r="BO198" s="118"/>
      <c r="BP198" s="119"/>
      <c r="BX198" s="117"/>
      <c r="EX198" s="81" t="str">
        <f t="shared" si="112"/>
        <v/>
      </c>
      <c r="EY198" s="81">
        <f t="shared" si="114"/>
        <v>13.801446732580301</v>
      </c>
      <c r="FA198" s="81" t="str">
        <f t="shared" si="115"/>
        <v/>
      </c>
    </row>
    <row r="199" spans="2:157" x14ac:dyDescent="0.15">
      <c r="E199" s="1" t="s">
        <v>152</v>
      </c>
      <c r="F199" s="6">
        <v>7</v>
      </c>
      <c r="I199" s="81">
        <v>1</v>
      </c>
      <c r="Q199" s="7">
        <v>-2.2100000381469727</v>
      </c>
      <c r="R199" s="6">
        <v>-9.4200000762939453</v>
      </c>
      <c r="AA199" s="59">
        <v>-2.3399999141693115</v>
      </c>
      <c r="AB199" s="60">
        <v>-12.239999771118164</v>
      </c>
      <c r="AC199" s="59">
        <v>-2.4900000095367432</v>
      </c>
      <c r="AD199" s="60">
        <v>12.729999542236328</v>
      </c>
      <c r="AE199" s="19" t="s">
        <v>81</v>
      </c>
      <c r="AF199" s="114"/>
      <c r="AG199" s="117" t="str">
        <f t="shared" si="93"/>
        <v/>
      </c>
      <c r="AH199" s="118" t="str">
        <f t="shared" si="94"/>
        <v/>
      </c>
      <c r="AI199" s="118" t="str">
        <f t="shared" si="95"/>
        <v/>
      </c>
      <c r="AJ199" s="118" t="str">
        <f t="shared" si="96"/>
        <v/>
      </c>
      <c r="AK199" s="113" t="str">
        <f t="shared" si="97"/>
        <v/>
      </c>
      <c r="AL199" s="118" t="str">
        <f t="shared" si="98"/>
        <v/>
      </c>
      <c r="AM199" s="118"/>
      <c r="AN199" s="117" t="str">
        <f t="shared" si="101"/>
        <v/>
      </c>
      <c r="AO199" s="118" t="str">
        <f t="shared" si="102"/>
        <v/>
      </c>
      <c r="AP199" s="99" t="str">
        <f t="shared" si="103"/>
        <v/>
      </c>
      <c r="AQ199" s="99" t="str">
        <f t="shared" si="104"/>
        <v/>
      </c>
      <c r="AR199" s="99" t="str">
        <f t="shared" si="105"/>
        <v/>
      </c>
      <c r="AS199" s="99" t="str">
        <f t="shared" si="106"/>
        <v/>
      </c>
      <c r="AT199" s="118" t="str">
        <f t="shared" si="107"/>
        <v/>
      </c>
      <c r="AU199" s="118" t="str">
        <f t="shared" si="108"/>
        <v/>
      </c>
      <c r="AV199" s="118" t="str">
        <f t="shared" si="109"/>
        <v/>
      </c>
      <c r="AW199" s="118" t="str">
        <f t="shared" si="110"/>
        <v/>
      </c>
      <c r="AX199" s="118"/>
      <c r="AY199" s="117">
        <f t="shared" ref="AY199:AY262" si="116">IF(AND(ISNUMBER(AA197),OR(H199=1,I199=1)),DEGREES(ACOS(((AA197-AA198)*(AA199-AA198)+(AB197-AB198)*(AB199-AB198))/(SQRT((AA197-AA198)^2+(AB197-AB198)^2)*SQRT((AA199-AA198)^2+(AB199-AB198)^2)))),"")</f>
        <v>13.801446732580301</v>
      </c>
      <c r="AZ199" s="118">
        <f t="shared" ref="AZ199:AZ262" si="117">IF(I199=1,DEGREES(ACOS((((AA199-AA198)*(AC198-AA198)+(AB199-AB198)*(AD198-AB198))/(SQRT((AA199-AA198)^2+(AB199-AB198)^2)*SQRT((AC198-AA198)^2+(AD198-AB198)^2))))),"")</f>
        <v>9.9332122825077658</v>
      </c>
      <c r="BA199" s="99">
        <f t="shared" ref="BA199:BA262" si="118">IF(AND(ISNUMBER(AA197),ISNUMBER(AA198),ISNUMBER(AA199),I199=1),ABS((AA197*AB198+AA198*AB199+AA199*AB197-AB197*AA198-AB198*AA199-AB199*AA197)/2),"")</f>
        <v>78.447546035003711</v>
      </c>
      <c r="BB199" s="99">
        <f t="shared" ref="BB199:BB262" si="119">IF(ISNUMBER(BA199),BA199*(((ABS(AB198-R199))/(ABS(AB197-AB198))))^2,"")</f>
        <v>63.384587924457655</v>
      </c>
      <c r="BC199" s="99">
        <f t="shared" ref="BC199:BC262" si="120">IF(AND(ISNUMBER(AC198),ISNUMBER(AA198),ISNUMBER(AA199),I199=1),ABS((AC198*AB198+AA198*AB199+AA199*AD198-AD198*AA198-AB198*AA199-AB199*AC198)/2),"")</f>
        <v>56.227196296739635</v>
      </c>
      <c r="BD199" s="99">
        <f t="shared" ref="BD199:BD262" si="121">IF(ISNUMBER(BC199),BC199*(((ABS(AB198-R199))/(ABS(AB197-AB198))))^2,"")</f>
        <v>45.430836878264941</v>
      </c>
      <c r="BE199" s="84">
        <f t="shared" ref="BE199:BE262" si="122">IF(AND(I199=1,ISNUMBER(R199)),ABS(R199),"")</f>
        <v>9.4200000762939453</v>
      </c>
      <c r="BF199" s="84">
        <f t="shared" si="113"/>
        <v>3.0999999046325684</v>
      </c>
      <c r="BI199" s="117">
        <f t="shared" ref="BI199:BI262" si="123">IF(OR($H199=1,$I199=1),ABS(AC198-AA199),"")</f>
        <v>4.4399998188018799</v>
      </c>
      <c r="BJ199" s="118">
        <f t="shared" ref="BJ199:BJ262" si="124">IF(OR($H199=1,$I199=1),ABS(AD198-AB199),"")</f>
        <v>9.9999427795410156E-2</v>
      </c>
      <c r="BK199" s="118">
        <f t="shared" ref="BK199:BK262" si="125">IF(AND(ISNUMBER(BI199),ISNUMBER(BJ199)),SQRT(BI199^2+BJ199^2),"")</f>
        <v>4.4411257893151523</v>
      </c>
      <c r="BL199" s="118">
        <v>4.4399998188018799</v>
      </c>
      <c r="BM199" s="118">
        <v>9.9999427795410156E-2</v>
      </c>
      <c r="BN199" s="118">
        <v>4.4411257893151523</v>
      </c>
      <c r="BO199" s="118"/>
      <c r="BP199" s="119"/>
      <c r="BX199" s="117"/>
      <c r="EX199" s="81" t="str">
        <f t="shared" si="112"/>
        <v/>
      </c>
      <c r="EY199" s="81">
        <f t="shared" si="114"/>
        <v>14.779629488972541</v>
      </c>
      <c r="FA199" s="81" t="str">
        <f t="shared" si="115"/>
        <v/>
      </c>
    </row>
    <row r="200" spans="2:157" x14ac:dyDescent="0.15">
      <c r="E200" s="1" t="s">
        <v>152</v>
      </c>
      <c r="F200" s="6">
        <v>8</v>
      </c>
      <c r="I200" s="81">
        <v>1</v>
      </c>
      <c r="Q200" s="7">
        <v>2.4700000286102295</v>
      </c>
      <c r="R200" s="6">
        <v>9.0399999618530273</v>
      </c>
      <c r="AA200" s="59">
        <v>3.5099999904632568</v>
      </c>
      <c r="AB200" s="60">
        <v>13.069999694824219</v>
      </c>
      <c r="AC200" s="59">
        <v>-1.2200000286102295</v>
      </c>
      <c r="AD200" s="60">
        <v>-12.090000152587891</v>
      </c>
      <c r="AE200" s="19" t="s">
        <v>115</v>
      </c>
      <c r="AF200" s="114"/>
      <c r="AG200" s="117" t="str">
        <f t="shared" si="93"/>
        <v/>
      </c>
      <c r="AH200" s="118" t="str">
        <f t="shared" si="94"/>
        <v/>
      </c>
      <c r="AI200" s="118" t="str">
        <f t="shared" si="95"/>
        <v/>
      </c>
      <c r="AJ200" s="118" t="str">
        <f t="shared" si="96"/>
        <v/>
      </c>
      <c r="AK200" s="113" t="str">
        <f t="shared" si="97"/>
        <v/>
      </c>
      <c r="AL200" s="118" t="str">
        <f t="shared" si="98"/>
        <v/>
      </c>
      <c r="AM200" s="118"/>
      <c r="AN200" s="117" t="str">
        <f t="shared" si="101"/>
        <v/>
      </c>
      <c r="AO200" s="118" t="str">
        <f t="shared" si="102"/>
        <v/>
      </c>
      <c r="AP200" s="99" t="str">
        <f t="shared" si="103"/>
        <v/>
      </c>
      <c r="AQ200" s="99" t="str">
        <f t="shared" si="104"/>
        <v/>
      </c>
      <c r="AR200" s="99" t="str">
        <f t="shared" si="105"/>
        <v/>
      </c>
      <c r="AS200" s="99" t="str">
        <f t="shared" si="106"/>
        <v/>
      </c>
      <c r="AT200" s="118" t="str">
        <f t="shared" si="107"/>
        <v/>
      </c>
      <c r="AU200" s="118" t="str">
        <f t="shared" si="108"/>
        <v/>
      </c>
      <c r="AV200" s="118" t="str">
        <f t="shared" si="109"/>
        <v/>
      </c>
      <c r="AW200" s="118" t="str">
        <f t="shared" si="110"/>
        <v/>
      </c>
      <c r="AX200" s="118"/>
      <c r="AY200" s="117">
        <f t="shared" si="116"/>
        <v>14.779629488972541</v>
      </c>
      <c r="AZ200" s="118">
        <f t="shared" si="117"/>
        <v>13.358638755936495</v>
      </c>
      <c r="BA200" s="99">
        <f t="shared" si="118"/>
        <v>83.90264666066173</v>
      </c>
      <c r="BB200" s="99">
        <f t="shared" si="119"/>
        <v>59.310915129608482</v>
      </c>
      <c r="BC200" s="99">
        <f t="shared" si="120"/>
        <v>74.935497967720039</v>
      </c>
      <c r="BD200" s="99">
        <f t="shared" si="121"/>
        <v>52.972023375303365</v>
      </c>
      <c r="BE200" s="84">
        <f t="shared" si="122"/>
        <v>9.0399999618530273</v>
      </c>
      <c r="BF200" s="84">
        <f t="shared" si="113"/>
        <v>0.18999958038330078</v>
      </c>
      <c r="BI200" s="117">
        <f t="shared" si="123"/>
        <v>6</v>
      </c>
      <c r="BJ200" s="118">
        <f t="shared" si="124"/>
        <v>0.34000015258789063</v>
      </c>
      <c r="BK200" s="118">
        <f t="shared" si="125"/>
        <v>6.0096256209317884</v>
      </c>
      <c r="BL200" s="118">
        <v>6</v>
      </c>
      <c r="BM200" s="118">
        <v>0.34000015258789063</v>
      </c>
      <c r="BN200" s="118">
        <v>6.0096256209317884</v>
      </c>
      <c r="BO200" s="118"/>
      <c r="BP200" s="119"/>
      <c r="BX200" s="117"/>
      <c r="EX200" s="81" t="str">
        <f t="shared" si="112"/>
        <v/>
      </c>
      <c r="EY200" s="81">
        <f t="shared" si="114"/>
        <v>9.8757314865891672</v>
      </c>
      <c r="FA200" s="81" t="str">
        <f t="shared" si="115"/>
        <v/>
      </c>
    </row>
    <row r="201" spans="2:157" x14ac:dyDescent="0.15">
      <c r="E201" s="1" t="s">
        <v>152</v>
      </c>
      <c r="F201" s="6">
        <v>9</v>
      </c>
      <c r="I201" s="6">
        <v>1</v>
      </c>
      <c r="J201" s="81">
        <v>1</v>
      </c>
      <c r="Q201" s="7">
        <v>1.0700000524520874</v>
      </c>
      <c r="R201" s="6">
        <v>-8.7899999618530273</v>
      </c>
      <c r="W201" s="7" t="s">
        <v>85</v>
      </c>
      <c r="Y201" s="7">
        <v>1</v>
      </c>
      <c r="AA201" s="59">
        <v>2.2400000095367432</v>
      </c>
      <c r="AB201" s="60">
        <v>-10.090000152587891</v>
      </c>
      <c r="AC201" s="59">
        <v>-0.5899999737739563</v>
      </c>
      <c r="AD201" s="60">
        <v>14.380000114440918</v>
      </c>
      <c r="AE201" s="19" t="s">
        <v>82</v>
      </c>
      <c r="AG201" s="117" t="str">
        <f t="shared" si="93"/>
        <v/>
      </c>
      <c r="AH201" s="118" t="str">
        <f t="shared" si="94"/>
        <v/>
      </c>
      <c r="AI201" s="118" t="str">
        <f t="shared" si="95"/>
        <v/>
      </c>
      <c r="AJ201" s="118" t="str">
        <f t="shared" si="96"/>
        <v/>
      </c>
      <c r="AK201" s="113" t="str">
        <f t="shared" si="97"/>
        <v/>
      </c>
      <c r="AL201" s="118" t="str">
        <f t="shared" si="98"/>
        <v/>
      </c>
      <c r="AM201" s="118"/>
      <c r="AN201" s="117" t="str">
        <f t="shared" si="101"/>
        <v/>
      </c>
      <c r="AO201" s="118" t="str">
        <f t="shared" si="102"/>
        <v/>
      </c>
      <c r="AP201" s="99" t="str">
        <f t="shared" si="103"/>
        <v/>
      </c>
      <c r="AQ201" s="99" t="str">
        <f t="shared" si="104"/>
        <v/>
      </c>
      <c r="AR201" s="99" t="str">
        <f t="shared" si="105"/>
        <v/>
      </c>
      <c r="AS201" s="99" t="str">
        <f t="shared" si="106"/>
        <v/>
      </c>
      <c r="AT201" s="118" t="str">
        <f t="shared" si="107"/>
        <v/>
      </c>
      <c r="AU201" s="118" t="str">
        <f t="shared" si="108"/>
        <v/>
      </c>
      <c r="AV201" s="118" t="str">
        <f t="shared" si="109"/>
        <v/>
      </c>
      <c r="AW201" s="118" t="str">
        <f t="shared" si="110"/>
        <v/>
      </c>
      <c r="AX201" s="118"/>
      <c r="AY201" s="117">
        <f t="shared" si="116"/>
        <v>9.8757314865891672</v>
      </c>
      <c r="AZ201" s="118">
        <f t="shared" si="117"/>
        <v>7.5084283751293475</v>
      </c>
      <c r="BA201" s="99">
        <f t="shared" si="118"/>
        <v>51.67114902982712</v>
      </c>
      <c r="BB201" s="99">
        <f t="shared" si="119"/>
        <v>38.544653758213641</v>
      </c>
      <c r="BC201" s="99">
        <f t="shared" si="120"/>
        <v>38.796800196838376</v>
      </c>
      <c r="BD201" s="99">
        <f t="shared" si="121"/>
        <v>28.940893682284994</v>
      </c>
      <c r="BE201" s="84">
        <f t="shared" si="122"/>
        <v>8.7899999618530273</v>
      </c>
      <c r="BF201" s="84">
        <f t="shared" si="113"/>
        <v>0.63000011444091797</v>
      </c>
      <c r="BI201" s="117"/>
      <c r="BJ201" s="118"/>
      <c r="BK201" s="118"/>
      <c r="BO201" s="118"/>
      <c r="BP201" s="119" t="s">
        <v>185</v>
      </c>
      <c r="BX201" s="117"/>
      <c r="EX201" s="81" t="str">
        <f t="shared" si="112"/>
        <v/>
      </c>
      <c r="EY201" s="81" t="str">
        <f t="shared" si="114"/>
        <v/>
      </c>
      <c r="FA201" s="81" t="str">
        <f t="shared" si="115"/>
        <v/>
      </c>
    </row>
    <row r="202" spans="2:157" x14ac:dyDescent="0.15">
      <c r="E202" s="1" t="s">
        <v>152</v>
      </c>
      <c r="S202" s="7">
        <v>1.8999999761581421</v>
      </c>
      <c r="T202" s="6">
        <v>5.880000114440918</v>
      </c>
      <c r="AF202" s="141">
        <v>1</v>
      </c>
      <c r="AG202" s="117" t="str">
        <f t="shared" si="93"/>
        <v/>
      </c>
      <c r="AH202" s="118" t="str">
        <f t="shared" si="94"/>
        <v/>
      </c>
      <c r="AI202" s="118" t="str">
        <f t="shared" si="95"/>
        <v/>
      </c>
      <c r="AJ202" s="118" t="str">
        <f t="shared" si="96"/>
        <v/>
      </c>
      <c r="AK202" s="113" t="str">
        <f t="shared" si="97"/>
        <v/>
      </c>
      <c r="AL202" s="118" t="str">
        <f t="shared" si="98"/>
        <v/>
      </c>
      <c r="AN202" s="117" t="str">
        <f t="shared" si="101"/>
        <v/>
      </c>
      <c r="AO202" s="118" t="str">
        <f t="shared" si="102"/>
        <v/>
      </c>
      <c r="AP202" s="99" t="str">
        <f t="shared" si="103"/>
        <v/>
      </c>
      <c r="AQ202" s="99" t="str">
        <f t="shared" si="104"/>
        <v/>
      </c>
      <c r="AR202" s="99" t="str">
        <f t="shared" si="105"/>
        <v/>
      </c>
      <c r="AS202" s="99" t="str">
        <f t="shared" si="106"/>
        <v/>
      </c>
      <c r="AT202" s="118" t="str">
        <f t="shared" si="107"/>
        <v/>
      </c>
      <c r="AU202" s="118" t="str">
        <f t="shared" si="108"/>
        <v/>
      </c>
      <c r="AV202" s="118" t="str">
        <f t="shared" si="109"/>
        <v/>
      </c>
      <c r="AW202" s="118" t="str">
        <f t="shared" si="110"/>
        <v/>
      </c>
      <c r="AY202" s="117" t="str">
        <f t="shared" si="116"/>
        <v/>
      </c>
      <c r="AZ202" s="118" t="str">
        <f t="shared" si="117"/>
        <v/>
      </c>
      <c r="BA202" s="99" t="str">
        <f t="shared" si="118"/>
        <v/>
      </c>
      <c r="BB202" s="99" t="str">
        <f t="shared" si="119"/>
        <v/>
      </c>
      <c r="BC202" s="99" t="str">
        <f t="shared" si="120"/>
        <v/>
      </c>
      <c r="BD202" s="99" t="str">
        <f t="shared" si="121"/>
        <v/>
      </c>
      <c r="BE202" s="84" t="str">
        <f t="shared" si="122"/>
        <v/>
      </c>
      <c r="BF202" s="84" t="str">
        <f t="shared" si="113"/>
        <v/>
      </c>
      <c r="BI202" s="117" t="str">
        <f t="shared" si="123"/>
        <v/>
      </c>
      <c r="BJ202" s="118" t="str">
        <f t="shared" si="124"/>
        <v/>
      </c>
      <c r="BK202" s="118" t="str">
        <f t="shared" si="125"/>
        <v/>
      </c>
      <c r="BL202" s="118">
        <v>3.4600000381469727</v>
      </c>
      <c r="BM202" s="118">
        <v>2</v>
      </c>
      <c r="BN202" s="118">
        <v>3.9964484563143126</v>
      </c>
      <c r="BO202" s="118"/>
      <c r="EX202" s="81" t="str">
        <f t="shared" si="112"/>
        <v/>
      </c>
      <c r="EY202" s="81" t="str">
        <f t="shared" si="114"/>
        <v/>
      </c>
      <c r="FA202" s="81" t="str">
        <f t="shared" si="115"/>
        <v/>
      </c>
    </row>
    <row r="203" spans="2:157" s="82" customFormat="1" x14ac:dyDescent="0.15">
      <c r="B203" s="30"/>
      <c r="C203" s="16"/>
      <c r="D203" s="13" t="s">
        <v>22</v>
      </c>
      <c r="E203" s="16">
        <v>40</v>
      </c>
      <c r="F203" s="10">
        <v>1</v>
      </c>
      <c r="G203" s="16">
        <v>1</v>
      </c>
      <c r="K203" s="16">
        <v>1</v>
      </c>
      <c r="M203" s="16"/>
      <c r="N203" s="82">
        <v>1</v>
      </c>
      <c r="O203" s="32" t="s">
        <v>85</v>
      </c>
      <c r="P203" s="16">
        <v>116</v>
      </c>
      <c r="Q203" s="32"/>
      <c r="R203" s="10"/>
      <c r="S203" s="32"/>
      <c r="T203" s="10"/>
      <c r="U203" s="32"/>
      <c r="V203" s="10"/>
      <c r="W203" s="32"/>
      <c r="X203" s="10"/>
      <c r="Y203" s="32"/>
      <c r="Z203" s="10"/>
      <c r="AA203" s="57">
        <v>-0.98000001907348633</v>
      </c>
      <c r="AB203" s="58">
        <v>-12.039999961853027</v>
      </c>
      <c r="AC203" s="57">
        <v>3.75</v>
      </c>
      <c r="AD203" s="58">
        <v>12.630000114440918</v>
      </c>
      <c r="AE203" s="16"/>
      <c r="AF203" s="114">
        <v>1</v>
      </c>
      <c r="AG203" s="117">
        <f t="shared" si="93"/>
        <v>3.1016433067169875</v>
      </c>
      <c r="AH203" s="118">
        <f t="shared" si="94"/>
        <v>0.82999992370605469</v>
      </c>
      <c r="AI203" s="118">
        <f t="shared" si="95"/>
        <v>0.68000030517578125</v>
      </c>
      <c r="AJ203" s="118">
        <f t="shared" si="96"/>
        <v>1.072986620788541</v>
      </c>
      <c r="AK203" s="113">
        <f t="shared" si="97"/>
        <v>116</v>
      </c>
      <c r="AL203" s="118">
        <f t="shared" si="98"/>
        <v>4.619999885559082</v>
      </c>
      <c r="AM203" s="99"/>
      <c r="AN203" s="117"/>
      <c r="AO203" s="118"/>
      <c r="AP203" s="99"/>
      <c r="AQ203" s="99"/>
      <c r="AR203" s="99"/>
      <c r="AS203" s="99"/>
      <c r="AT203" s="118"/>
      <c r="AU203" s="118"/>
      <c r="AV203" s="118"/>
      <c r="AW203" s="118"/>
      <c r="AX203" s="99"/>
      <c r="AY203" s="117" t="str">
        <f t="shared" si="116"/>
        <v/>
      </c>
      <c r="AZ203" s="118" t="str">
        <f t="shared" si="117"/>
        <v/>
      </c>
      <c r="BA203" s="99" t="str">
        <f t="shared" si="118"/>
        <v/>
      </c>
      <c r="BB203" s="99" t="str">
        <f t="shared" si="119"/>
        <v/>
      </c>
      <c r="BC203" s="99" t="str">
        <f t="shared" si="120"/>
        <v/>
      </c>
      <c r="BD203" s="99" t="str">
        <f t="shared" si="121"/>
        <v/>
      </c>
      <c r="BE203" s="84" t="str">
        <f t="shared" si="122"/>
        <v/>
      </c>
      <c r="BF203" s="84" t="str">
        <f t="shared" si="113"/>
        <v/>
      </c>
      <c r="BG203" s="89"/>
      <c r="BH203" s="89"/>
      <c r="BI203" s="117" t="str">
        <f t="shared" si="123"/>
        <v/>
      </c>
      <c r="BJ203" s="118" t="str">
        <f t="shared" si="124"/>
        <v/>
      </c>
      <c r="BK203" s="118" t="str">
        <f t="shared" si="125"/>
        <v/>
      </c>
      <c r="BL203" s="118" t="s">
        <v>152</v>
      </c>
      <c r="BM203" s="118" t="s">
        <v>152</v>
      </c>
      <c r="BN203" s="118" t="s">
        <v>152</v>
      </c>
      <c r="BO203" s="118"/>
      <c r="BP203" s="121"/>
      <c r="BX203" s="94"/>
      <c r="CE203" s="95"/>
      <c r="CF203" s="95"/>
      <c r="CG203" s="95"/>
      <c r="CH203" s="95"/>
      <c r="CI203" s="95"/>
      <c r="CJ203" s="95"/>
      <c r="CK203" s="95"/>
      <c r="CL203" s="95"/>
      <c r="CM203" s="95"/>
      <c r="CN203" s="95"/>
      <c r="CO203" s="95"/>
      <c r="CP203" s="95"/>
      <c r="CQ203" s="95"/>
      <c r="EX203" s="81" t="s">
        <v>139</v>
      </c>
      <c r="EY203" s="81" t="str">
        <f t="shared" si="114"/>
        <v/>
      </c>
      <c r="FA203" s="81">
        <f t="shared" si="115"/>
        <v>3.1016433067169875</v>
      </c>
    </row>
    <row r="204" spans="2:157" x14ac:dyDescent="0.15">
      <c r="E204" s="1" t="s">
        <v>152</v>
      </c>
      <c r="F204" s="6">
        <v>2</v>
      </c>
      <c r="H204" s="81">
        <v>1</v>
      </c>
      <c r="J204" s="81">
        <v>1</v>
      </c>
      <c r="Q204" s="7">
        <v>3.1600000858306885</v>
      </c>
      <c r="R204" s="6">
        <v>4.619999885559082</v>
      </c>
      <c r="W204" s="7" t="s">
        <v>62</v>
      </c>
      <c r="Y204" s="7">
        <v>1</v>
      </c>
      <c r="AA204" s="59">
        <v>4.5799999237060547</v>
      </c>
      <c r="AB204" s="60">
        <v>11.949999809265137</v>
      </c>
      <c r="AC204" s="59">
        <v>-0.23999999463558197</v>
      </c>
      <c r="AD204" s="60">
        <v>-11.409999847412109</v>
      </c>
      <c r="AE204" s="19" t="s">
        <v>95</v>
      </c>
      <c r="AF204" s="114"/>
      <c r="AG204" s="117" t="str">
        <f t="shared" si="93"/>
        <v/>
      </c>
      <c r="AH204" s="118" t="str">
        <f t="shared" si="94"/>
        <v/>
      </c>
      <c r="AI204" s="118" t="str">
        <f t="shared" si="95"/>
        <v/>
      </c>
      <c r="AJ204" s="118" t="str">
        <f t="shared" si="96"/>
        <v/>
      </c>
      <c r="AK204" s="113" t="str">
        <f t="shared" si="97"/>
        <v/>
      </c>
      <c r="AL204" s="118" t="str">
        <f t="shared" si="98"/>
        <v/>
      </c>
      <c r="AM204" s="118"/>
      <c r="AN204" s="117"/>
      <c r="AO204" s="118"/>
      <c r="AT204" s="118"/>
      <c r="AU204" s="118"/>
      <c r="AV204" s="118"/>
      <c r="AW204" s="118"/>
      <c r="AX204" s="118"/>
      <c r="AY204" s="117" t="str">
        <f t="shared" si="116"/>
        <v/>
      </c>
      <c r="AZ204" s="118" t="str">
        <f t="shared" si="117"/>
        <v/>
      </c>
      <c r="BA204" s="99" t="str">
        <f t="shared" si="118"/>
        <v/>
      </c>
      <c r="BB204" s="99" t="str">
        <f t="shared" si="119"/>
        <v/>
      </c>
      <c r="BC204" s="99" t="str">
        <f t="shared" si="120"/>
        <v/>
      </c>
      <c r="BD204" s="99" t="str">
        <f t="shared" si="121"/>
        <v/>
      </c>
      <c r="BE204" s="84" t="str">
        <f t="shared" si="122"/>
        <v/>
      </c>
      <c r="BF204" s="84" t="str">
        <f t="shared" si="113"/>
        <v/>
      </c>
      <c r="BI204" s="142"/>
      <c r="BJ204" s="148"/>
      <c r="BK204" s="148" t="str">
        <f t="shared" si="125"/>
        <v/>
      </c>
      <c r="BL204" s="148"/>
      <c r="BM204" s="148"/>
      <c r="BN204" s="148" t="s">
        <v>152</v>
      </c>
      <c r="BO204" s="148"/>
      <c r="BP204" s="119"/>
      <c r="BX204" s="117"/>
      <c r="EX204" s="81" t="str">
        <f>IF(AND(ISNUMBER(AA203),ISNUMBER(AA204),ISNUMBER(AA205),F204=2,F205=3),DEGREES(ACOS(((AA203-AA204)*(AA205-AA204)+(AB203-AB204)*(AB205-AB204))/(SQRT((AA203-AA204)^2+(AB203-AB204)^2)*SQRT((AA205-AA204)^2+(AB205-AB204)^2)))),"")</f>
        <v/>
      </c>
      <c r="EY204" s="81">
        <f t="shared" si="114"/>
        <v>3.6250087973114824</v>
      </c>
      <c r="FA204" s="81" t="str">
        <f t="shared" si="115"/>
        <v/>
      </c>
    </row>
    <row r="205" spans="2:157" s="82" customFormat="1" x14ac:dyDescent="0.15">
      <c r="B205" s="30"/>
      <c r="C205" s="16"/>
      <c r="D205" s="13" t="s">
        <v>19</v>
      </c>
      <c r="E205" s="16">
        <v>41</v>
      </c>
      <c r="F205" s="82">
        <v>1</v>
      </c>
      <c r="G205" s="16">
        <v>1</v>
      </c>
      <c r="J205" s="82">
        <v>1</v>
      </c>
      <c r="K205" s="16">
        <v>1</v>
      </c>
      <c r="M205" s="16"/>
      <c r="N205" s="82">
        <v>1</v>
      </c>
      <c r="O205" s="32" t="s">
        <v>85</v>
      </c>
      <c r="P205" s="16">
        <v>124</v>
      </c>
      <c r="Q205" s="32"/>
      <c r="R205" s="10"/>
      <c r="S205" s="32"/>
      <c r="T205" s="10"/>
      <c r="U205" s="32"/>
      <c r="V205" s="10"/>
      <c r="W205" s="32" t="s">
        <v>57</v>
      </c>
      <c r="X205" s="10"/>
      <c r="Y205" s="32">
        <v>1</v>
      </c>
      <c r="Z205" s="10"/>
      <c r="AA205" s="57">
        <v>0.5899999737739563</v>
      </c>
      <c r="AB205" s="58">
        <v>-12.090000152587891</v>
      </c>
      <c r="AC205" s="57">
        <v>-3.7100000381469727</v>
      </c>
      <c r="AD205" s="58">
        <v>12.680000305175781</v>
      </c>
      <c r="AE205" s="20"/>
      <c r="AF205" s="114">
        <v>1</v>
      </c>
      <c r="AG205" s="117">
        <f t="shared" ref="AG205:AG268" si="126">IF(G205=1,DEGREES(ACOS((((AC205-AA205)*(Q206-AA205))+((AD205-AB205)*(R206-AB205)))/(SQRT((AC205-AA205)^2+(AD205-AB205)^2)*SQRT((Q206-AA205)^2+(R206-AB205)^2)))),"")</f>
        <v>3.7552013244484734</v>
      </c>
      <c r="AH205" s="124">
        <v>2</v>
      </c>
      <c r="AI205" s="124">
        <v>1</v>
      </c>
      <c r="AJ205" s="124">
        <f>IF(G205=1,SQRT(AH205^2+AI205^2),"")</f>
        <v>2.2360679774997898</v>
      </c>
      <c r="AK205" s="113">
        <f t="shared" ref="AK205:AK268" si="127">IF(G205=1,P205,"")</f>
        <v>124</v>
      </c>
      <c r="AL205" s="118">
        <f t="shared" ref="AL205:AL268" si="128">IF(G205=1,ABS(R206),"")</f>
        <v>6.0100002288818359</v>
      </c>
      <c r="AM205" s="118"/>
      <c r="AN205" s="117" t="str">
        <f t="shared" si="101"/>
        <v/>
      </c>
      <c r="AO205" s="118" t="str">
        <f t="shared" si="102"/>
        <v/>
      </c>
      <c r="AP205" s="99" t="str">
        <f t="shared" si="103"/>
        <v/>
      </c>
      <c r="AQ205" s="99" t="str">
        <f t="shared" si="104"/>
        <v/>
      </c>
      <c r="AR205" s="99" t="str">
        <f t="shared" si="105"/>
        <v/>
      </c>
      <c r="AS205" s="99" t="str">
        <f t="shared" si="106"/>
        <v/>
      </c>
      <c r="AT205" s="118" t="str">
        <f t="shared" si="107"/>
        <v/>
      </c>
      <c r="AU205" s="118" t="str">
        <f t="shared" si="108"/>
        <v/>
      </c>
      <c r="AV205" s="118" t="str">
        <f t="shared" si="109"/>
        <v/>
      </c>
      <c r="AW205" s="118" t="str">
        <f t="shared" si="110"/>
        <v/>
      </c>
      <c r="AX205" s="118"/>
      <c r="AY205" s="117" t="str">
        <f t="shared" si="116"/>
        <v/>
      </c>
      <c r="AZ205" s="118" t="str">
        <f t="shared" si="117"/>
        <v/>
      </c>
      <c r="BA205" s="99" t="str">
        <f t="shared" si="118"/>
        <v/>
      </c>
      <c r="BB205" s="99" t="str">
        <f t="shared" si="119"/>
        <v/>
      </c>
      <c r="BC205" s="99" t="str">
        <f t="shared" si="120"/>
        <v/>
      </c>
      <c r="BD205" s="99" t="str">
        <f t="shared" si="121"/>
        <v/>
      </c>
      <c r="BE205" s="84" t="str">
        <f t="shared" si="122"/>
        <v/>
      </c>
      <c r="BF205" s="84" t="str">
        <f t="shared" si="113"/>
        <v/>
      </c>
      <c r="BG205" s="89"/>
      <c r="BH205" s="89"/>
      <c r="BI205" s="117" t="str">
        <f t="shared" si="123"/>
        <v/>
      </c>
      <c r="BJ205" s="118" t="str">
        <f t="shared" si="124"/>
        <v/>
      </c>
      <c r="BK205" s="118" t="str">
        <f t="shared" si="125"/>
        <v/>
      </c>
      <c r="BL205" s="118" t="s">
        <v>152</v>
      </c>
      <c r="BM205" s="118" t="s">
        <v>152</v>
      </c>
      <c r="BN205" s="118" t="s">
        <v>152</v>
      </c>
      <c r="BO205" s="118"/>
      <c r="BP205" s="122"/>
      <c r="BX205" s="120"/>
      <c r="CE205" s="95"/>
      <c r="CF205" s="95"/>
      <c r="CG205" s="95"/>
      <c r="CH205" s="95"/>
      <c r="CI205" s="95"/>
      <c r="CJ205" s="95"/>
      <c r="CK205" s="95"/>
      <c r="CL205" s="95"/>
      <c r="CM205" s="95"/>
      <c r="CN205" s="95"/>
      <c r="CO205" s="95"/>
      <c r="CP205" s="95"/>
      <c r="CQ205" s="95"/>
      <c r="EX205" s="81" t="s">
        <v>151</v>
      </c>
      <c r="EY205" s="81" t="str">
        <f t="shared" si="114"/>
        <v/>
      </c>
      <c r="FA205" s="81">
        <f t="shared" si="115"/>
        <v>3.7552013244484734</v>
      </c>
    </row>
    <row r="206" spans="2:157" x14ac:dyDescent="0.15">
      <c r="E206" s="1" t="s">
        <v>152</v>
      </c>
      <c r="Q206" s="7">
        <v>-3.7899999618530273</v>
      </c>
      <c r="R206" s="6">
        <v>6.0100002288818359</v>
      </c>
      <c r="AG206" s="117" t="str">
        <f t="shared" si="126"/>
        <v/>
      </c>
      <c r="AH206" s="118" t="str">
        <f t="shared" ref="AH206:AH268" si="129">IF(G206=1,ABS(AC206-AA207),"")</f>
        <v/>
      </c>
      <c r="AI206" s="118" t="str">
        <f t="shared" ref="AI206:AI268" si="130">IF(G206=1,ABS(AD206-AB207),"")</f>
        <v/>
      </c>
      <c r="AJ206" s="118" t="str">
        <f t="shared" ref="AJ206:AJ268" si="131">IF(G206=1,SQRT(AH206^2+AI206^2),"")</f>
        <v/>
      </c>
      <c r="AK206" s="113" t="str">
        <f t="shared" si="127"/>
        <v/>
      </c>
      <c r="AL206" s="118" t="str">
        <f t="shared" si="128"/>
        <v/>
      </c>
      <c r="AN206" s="117" t="str">
        <f t="shared" si="101"/>
        <v/>
      </c>
      <c r="AO206" s="118" t="str">
        <f t="shared" si="102"/>
        <v/>
      </c>
      <c r="AP206" s="99" t="str">
        <f t="shared" si="103"/>
        <v/>
      </c>
      <c r="AQ206" s="99" t="str">
        <f t="shared" si="104"/>
        <v/>
      </c>
      <c r="AR206" s="99" t="str">
        <f t="shared" si="105"/>
        <v/>
      </c>
      <c r="AS206" s="99" t="str">
        <f t="shared" si="106"/>
        <v/>
      </c>
      <c r="AT206" s="118" t="str">
        <f t="shared" si="107"/>
        <v/>
      </c>
      <c r="AU206" s="118" t="str">
        <f t="shared" si="108"/>
        <v/>
      </c>
      <c r="AV206" s="118" t="str">
        <f t="shared" si="109"/>
        <v/>
      </c>
      <c r="AW206" s="118" t="str">
        <f t="shared" si="110"/>
        <v/>
      </c>
      <c r="AY206" s="117" t="str">
        <f t="shared" si="116"/>
        <v/>
      </c>
      <c r="AZ206" s="118" t="str">
        <f t="shared" si="117"/>
        <v/>
      </c>
      <c r="BA206" s="99" t="str">
        <f t="shared" si="118"/>
        <v/>
      </c>
      <c r="BB206" s="99" t="str">
        <f t="shared" si="119"/>
        <v/>
      </c>
      <c r="BC206" s="99" t="str">
        <f t="shared" si="120"/>
        <v/>
      </c>
      <c r="BD206" s="99" t="str">
        <f t="shared" si="121"/>
        <v/>
      </c>
      <c r="BE206" s="84" t="str">
        <f t="shared" si="122"/>
        <v/>
      </c>
      <c r="BF206" s="84" t="str">
        <f t="shared" si="113"/>
        <v/>
      </c>
      <c r="BI206" s="117" t="str">
        <f t="shared" si="123"/>
        <v/>
      </c>
      <c r="BJ206" s="118" t="str">
        <f t="shared" si="124"/>
        <v/>
      </c>
      <c r="BK206" s="118" t="str">
        <f t="shared" si="125"/>
        <v/>
      </c>
      <c r="BL206" s="118" t="s">
        <v>152</v>
      </c>
      <c r="BM206" s="118" t="s">
        <v>152</v>
      </c>
      <c r="BN206" s="118" t="s">
        <v>152</v>
      </c>
      <c r="BO206" s="118"/>
      <c r="EX206" s="81" t="str">
        <f>IF(AND(ISNUMBER(AA205),ISNUMBER(AA206),ISNUMBER(AA207),F206=2,F207=3),DEGREES(ACOS(((AA205-AA206)*(AA207-AA206)+(AB205-AB206)*(AB207-AB206))/(SQRT((AA205-AA206)^2+(AB205-AB206)^2)*SQRT((AA207-AA206)^2+(AB207-AB206)^2)))),"")</f>
        <v/>
      </c>
      <c r="EY206" s="81" t="str">
        <f t="shared" si="114"/>
        <v/>
      </c>
      <c r="FA206" s="81" t="str">
        <f t="shared" si="115"/>
        <v/>
      </c>
    </row>
    <row r="207" spans="2:157" s="82" customFormat="1" x14ac:dyDescent="0.15">
      <c r="B207" s="30"/>
      <c r="C207" s="16"/>
      <c r="D207" s="13" t="s">
        <v>20</v>
      </c>
      <c r="E207" s="16">
        <v>42</v>
      </c>
      <c r="F207" s="82">
        <v>1</v>
      </c>
      <c r="G207" s="16">
        <v>1</v>
      </c>
      <c r="J207" s="82">
        <v>1</v>
      </c>
      <c r="K207" s="16">
        <v>1</v>
      </c>
      <c r="M207" s="16">
        <v>1</v>
      </c>
      <c r="O207" s="32" t="s">
        <v>85</v>
      </c>
      <c r="P207" s="16">
        <v>111</v>
      </c>
      <c r="Q207" s="32"/>
      <c r="R207" s="10"/>
      <c r="S207" s="32"/>
      <c r="T207" s="10"/>
      <c r="U207" s="32"/>
      <c r="V207" s="10"/>
      <c r="W207" s="32" t="s">
        <v>57</v>
      </c>
      <c r="X207" s="10"/>
      <c r="Y207" s="32">
        <v>1</v>
      </c>
      <c r="Z207" s="10"/>
      <c r="AA207" s="57">
        <v>-0.93000000715255737</v>
      </c>
      <c r="AB207" s="58">
        <v>-12.140000343322754</v>
      </c>
      <c r="AC207" s="57">
        <v>3.7999999523162842</v>
      </c>
      <c r="AD207" s="58">
        <v>12.770000457763672</v>
      </c>
      <c r="AE207" s="20"/>
      <c r="AF207" s="114">
        <v>1</v>
      </c>
      <c r="AG207" s="117">
        <f t="shared" si="126"/>
        <v>4.8320406945640917</v>
      </c>
      <c r="AH207" s="124">
        <v>2</v>
      </c>
      <c r="AI207" s="124">
        <v>1</v>
      </c>
      <c r="AJ207" s="124">
        <f t="shared" si="131"/>
        <v>2.2360679774997898</v>
      </c>
      <c r="AK207" s="113">
        <f t="shared" si="127"/>
        <v>111</v>
      </c>
      <c r="AL207" s="118">
        <f t="shared" si="128"/>
        <v>5.25</v>
      </c>
      <c r="AM207" s="118"/>
      <c r="AN207" s="117" t="str">
        <f t="shared" si="101"/>
        <v/>
      </c>
      <c r="AO207" s="118" t="str">
        <f t="shared" si="102"/>
        <v/>
      </c>
      <c r="AP207" s="99" t="str">
        <f t="shared" si="103"/>
        <v/>
      </c>
      <c r="AQ207" s="99" t="str">
        <f t="shared" si="104"/>
        <v/>
      </c>
      <c r="AR207" s="99" t="str">
        <f t="shared" si="105"/>
        <v/>
      </c>
      <c r="AS207" s="99" t="str">
        <f t="shared" si="106"/>
        <v/>
      </c>
      <c r="AT207" s="118" t="str">
        <f t="shared" si="107"/>
        <v/>
      </c>
      <c r="AU207" s="118" t="str">
        <f t="shared" si="108"/>
        <v/>
      </c>
      <c r="AV207" s="118" t="str">
        <f t="shared" si="109"/>
        <v/>
      </c>
      <c r="AW207" s="118" t="str">
        <f t="shared" si="110"/>
        <v/>
      </c>
      <c r="AX207" s="118"/>
      <c r="AY207" s="117" t="str">
        <f t="shared" si="116"/>
        <v/>
      </c>
      <c r="AZ207" s="118" t="str">
        <f t="shared" si="117"/>
        <v/>
      </c>
      <c r="BA207" s="99" t="str">
        <f t="shared" si="118"/>
        <v/>
      </c>
      <c r="BB207" s="99" t="str">
        <f t="shared" si="119"/>
        <v/>
      </c>
      <c r="BC207" s="99" t="str">
        <f t="shared" si="120"/>
        <v/>
      </c>
      <c r="BD207" s="99" t="str">
        <f t="shared" si="121"/>
        <v/>
      </c>
      <c r="BE207" s="84" t="str">
        <f t="shared" si="122"/>
        <v/>
      </c>
      <c r="BF207" s="84" t="str">
        <f t="shared" si="113"/>
        <v/>
      </c>
      <c r="BG207" s="89"/>
      <c r="BH207" s="89"/>
      <c r="BI207" s="117" t="str">
        <f t="shared" si="123"/>
        <v/>
      </c>
      <c r="BJ207" s="118" t="str">
        <f t="shared" si="124"/>
        <v/>
      </c>
      <c r="BK207" s="118" t="str">
        <f t="shared" si="125"/>
        <v/>
      </c>
      <c r="BL207" s="118" t="s">
        <v>152</v>
      </c>
      <c r="BM207" s="118" t="s">
        <v>152</v>
      </c>
      <c r="BN207" s="118" t="s">
        <v>152</v>
      </c>
      <c r="BO207" s="118"/>
      <c r="BP207" s="122"/>
      <c r="BX207" s="120"/>
      <c r="CE207" s="95"/>
      <c r="CF207" s="95"/>
      <c r="CG207" s="95"/>
      <c r="CH207" s="95"/>
      <c r="CI207" s="95"/>
      <c r="CJ207" s="95"/>
      <c r="CK207" s="95"/>
      <c r="CL207" s="95"/>
      <c r="CM207" s="95"/>
      <c r="CN207" s="95"/>
      <c r="CO207" s="95"/>
      <c r="CP207" s="95"/>
      <c r="CQ207" s="95"/>
      <c r="EX207" s="81" t="s">
        <v>151</v>
      </c>
      <c r="EY207" s="81" t="str">
        <f t="shared" si="114"/>
        <v/>
      </c>
      <c r="FA207" s="81">
        <f t="shared" si="115"/>
        <v>4.8320406945640917</v>
      </c>
    </row>
    <row r="208" spans="2:157" ht="12.6" customHeight="1" x14ac:dyDescent="0.15">
      <c r="B208" s="26"/>
      <c r="C208" s="22"/>
      <c r="D208" s="12"/>
      <c r="E208" s="1" t="s">
        <v>152</v>
      </c>
      <c r="Q208" s="7">
        <v>3.9200000762939453</v>
      </c>
      <c r="R208" s="6">
        <v>5.25</v>
      </c>
      <c r="AG208" s="117" t="str">
        <f t="shared" si="126"/>
        <v/>
      </c>
      <c r="AH208" s="118" t="str">
        <f t="shared" si="129"/>
        <v/>
      </c>
      <c r="AI208" s="118" t="str">
        <f t="shared" si="130"/>
        <v/>
      </c>
      <c r="AJ208" s="118" t="str">
        <f t="shared" si="131"/>
        <v/>
      </c>
      <c r="AK208" s="113" t="str">
        <f t="shared" si="127"/>
        <v/>
      </c>
      <c r="AL208" s="118" t="str">
        <f t="shared" si="128"/>
        <v/>
      </c>
      <c r="AN208" s="117" t="str">
        <f t="shared" si="101"/>
        <v/>
      </c>
      <c r="AO208" s="118" t="str">
        <f t="shared" si="102"/>
        <v/>
      </c>
      <c r="AP208" s="99" t="str">
        <f t="shared" si="103"/>
        <v/>
      </c>
      <c r="AQ208" s="99" t="str">
        <f t="shared" si="104"/>
        <v/>
      </c>
      <c r="AR208" s="99" t="str">
        <f t="shared" si="105"/>
        <v/>
      </c>
      <c r="AS208" s="99" t="str">
        <f t="shared" si="106"/>
        <v/>
      </c>
      <c r="AT208" s="118" t="str">
        <f t="shared" si="107"/>
        <v/>
      </c>
      <c r="AU208" s="118" t="str">
        <f t="shared" si="108"/>
        <v/>
      </c>
      <c r="AV208" s="118" t="str">
        <f t="shared" si="109"/>
        <v/>
      </c>
      <c r="AW208" s="118" t="str">
        <f t="shared" si="110"/>
        <v/>
      </c>
      <c r="AY208" s="117" t="str">
        <f t="shared" si="116"/>
        <v/>
      </c>
      <c r="AZ208" s="118" t="str">
        <f t="shared" si="117"/>
        <v/>
      </c>
      <c r="BA208" s="99" t="str">
        <f t="shared" si="118"/>
        <v/>
      </c>
      <c r="BB208" s="99" t="str">
        <f t="shared" si="119"/>
        <v/>
      </c>
      <c r="BC208" s="99" t="str">
        <f t="shared" si="120"/>
        <v/>
      </c>
      <c r="BD208" s="99" t="str">
        <f t="shared" si="121"/>
        <v/>
      </c>
      <c r="BE208" s="84" t="str">
        <f t="shared" si="122"/>
        <v/>
      </c>
      <c r="BF208" s="84" t="str">
        <f t="shared" si="113"/>
        <v/>
      </c>
      <c r="BI208" s="117" t="str">
        <f t="shared" si="123"/>
        <v/>
      </c>
      <c r="BJ208" s="118" t="str">
        <f t="shared" si="124"/>
        <v/>
      </c>
      <c r="BK208" s="118" t="str">
        <f t="shared" si="125"/>
        <v/>
      </c>
      <c r="BL208" s="118" t="s">
        <v>152</v>
      </c>
      <c r="BM208" s="118" t="s">
        <v>152</v>
      </c>
      <c r="BN208" s="118" t="s">
        <v>152</v>
      </c>
      <c r="BO208" s="118"/>
      <c r="EX208" s="81" t="str">
        <f>IF(AND(ISNUMBER(AA207),ISNUMBER(AA208),ISNUMBER(AA209),F208=2,F209=3),DEGREES(ACOS(((AA207-AA208)*(AA209-AA208)+(AB207-AB208)*(AB209-AB208))/(SQRT((AA207-AA208)^2+(AB207-AB208)^2)*SQRT((AA209-AA208)^2+(AB209-AB208)^2)))),"")</f>
        <v/>
      </c>
      <c r="EY208" s="81" t="str">
        <f t="shared" si="114"/>
        <v/>
      </c>
      <c r="FA208" s="81" t="str">
        <f t="shared" si="115"/>
        <v/>
      </c>
    </row>
    <row r="209" spans="1:157" s="82" customFormat="1" ht="12.6" customHeight="1" x14ac:dyDescent="0.15">
      <c r="A209" s="15">
        <v>0.20094907407407406</v>
      </c>
      <c r="B209" s="30"/>
      <c r="C209" s="24" t="s">
        <v>68</v>
      </c>
      <c r="D209" s="13" t="s">
        <v>11</v>
      </c>
      <c r="E209" s="16">
        <v>43</v>
      </c>
      <c r="F209" s="82">
        <v>1</v>
      </c>
      <c r="G209" s="16">
        <v>1</v>
      </c>
      <c r="K209" s="16"/>
      <c r="L209" s="82">
        <v>1</v>
      </c>
      <c r="M209" s="16"/>
      <c r="N209" s="82">
        <v>1</v>
      </c>
      <c r="O209" s="20" t="s">
        <v>91</v>
      </c>
      <c r="P209" s="16">
        <v>100</v>
      </c>
      <c r="Q209" s="32"/>
      <c r="R209" s="10"/>
      <c r="S209" s="32"/>
      <c r="T209" s="10"/>
      <c r="U209" s="32"/>
      <c r="V209" s="10"/>
      <c r="W209" s="32"/>
      <c r="X209" s="10"/>
      <c r="Y209" s="32"/>
      <c r="Z209" s="10"/>
      <c r="AA209" s="57">
        <v>-0.77999997138977051</v>
      </c>
      <c r="AB209" s="58">
        <v>-12.090000152587891</v>
      </c>
      <c r="AC209" s="57">
        <v>3.9000000953674316</v>
      </c>
      <c r="AD209" s="58">
        <v>13.460000038146973</v>
      </c>
      <c r="AE209" s="16"/>
      <c r="AF209" s="112"/>
      <c r="AG209" s="117">
        <f t="shared" si="126"/>
        <v>3.9529021614127</v>
      </c>
      <c r="AH209" s="118">
        <f t="shared" si="129"/>
        <v>0.54000020027160645</v>
      </c>
      <c r="AI209" s="118">
        <f t="shared" si="130"/>
        <v>1.2700004577636719</v>
      </c>
      <c r="AJ209" s="118">
        <f t="shared" si="131"/>
        <v>1.3800367310377326</v>
      </c>
      <c r="AK209" s="113">
        <f t="shared" si="127"/>
        <v>100</v>
      </c>
      <c r="AL209" s="118">
        <f t="shared" si="128"/>
        <v>5.309999942779541</v>
      </c>
      <c r="AM209" s="99"/>
      <c r="AN209" s="117" t="str">
        <f t="shared" si="101"/>
        <v/>
      </c>
      <c r="AO209" s="118" t="str">
        <f t="shared" si="102"/>
        <v/>
      </c>
      <c r="AP209" s="99" t="str">
        <f t="shared" si="103"/>
        <v/>
      </c>
      <c r="AQ209" s="99" t="str">
        <f t="shared" si="104"/>
        <v/>
      </c>
      <c r="AR209" s="99" t="str">
        <f t="shared" si="105"/>
        <v/>
      </c>
      <c r="AS209" s="99" t="str">
        <f t="shared" si="106"/>
        <v/>
      </c>
      <c r="AT209" s="118" t="str">
        <f t="shared" si="107"/>
        <v/>
      </c>
      <c r="AU209" s="118" t="str">
        <f t="shared" si="108"/>
        <v/>
      </c>
      <c r="AV209" s="118" t="str">
        <f t="shared" si="109"/>
        <v/>
      </c>
      <c r="AW209" s="118" t="str">
        <f t="shared" si="110"/>
        <v/>
      </c>
      <c r="AX209" s="99"/>
      <c r="AY209" s="117" t="str">
        <f t="shared" si="116"/>
        <v/>
      </c>
      <c r="AZ209" s="118" t="str">
        <f t="shared" si="117"/>
        <v/>
      </c>
      <c r="BA209" s="99" t="str">
        <f t="shared" si="118"/>
        <v/>
      </c>
      <c r="BB209" s="99" t="str">
        <f t="shared" si="119"/>
        <v/>
      </c>
      <c r="BC209" s="99" t="str">
        <f t="shared" si="120"/>
        <v/>
      </c>
      <c r="BD209" s="99" t="str">
        <f t="shared" si="121"/>
        <v/>
      </c>
      <c r="BE209" s="84" t="str">
        <f t="shared" si="122"/>
        <v/>
      </c>
      <c r="BF209" s="84" t="str">
        <f t="shared" si="113"/>
        <v/>
      </c>
      <c r="BG209" s="89"/>
      <c r="BH209" s="89"/>
      <c r="BI209" s="117" t="str">
        <f t="shared" si="123"/>
        <v/>
      </c>
      <c r="BJ209" s="118" t="str">
        <f t="shared" si="124"/>
        <v/>
      </c>
      <c r="BK209" s="118" t="str">
        <f t="shared" si="125"/>
        <v/>
      </c>
      <c r="BL209" s="118" t="s">
        <v>152</v>
      </c>
      <c r="BM209" s="118" t="s">
        <v>152</v>
      </c>
      <c r="BN209" s="118" t="s">
        <v>152</v>
      </c>
      <c r="BO209" s="118"/>
      <c r="BP209" s="121"/>
      <c r="BX209" s="94"/>
      <c r="CE209" s="95"/>
      <c r="CF209" s="95"/>
      <c r="CG209" s="95"/>
      <c r="CH209" s="95"/>
      <c r="CI209" s="95"/>
      <c r="CJ209" s="95"/>
      <c r="CK209" s="95"/>
      <c r="CL209" s="95"/>
      <c r="CM209" s="95"/>
      <c r="CN209" s="95"/>
      <c r="CO209" s="95"/>
      <c r="CP209" s="95"/>
      <c r="CQ209" s="95"/>
      <c r="EX209" s="81" t="str">
        <f>IF(AND(ISNUMBER(AA208),ISNUMBER(AA209),ISNUMBER(AA210),F209=2,F210=3),DEGREES(ACOS(((AA208-AA209)*(AA210-AA209)+(AB208-AB209)*(AB210-AB209))/(SQRT((AA208-AA209)^2+(AB208-AB209)^2)*SQRT((AA210-AA209)^2+(AB210-AB209)^2)))),"")</f>
        <v/>
      </c>
      <c r="EY209" s="81" t="str">
        <f t="shared" si="114"/>
        <v/>
      </c>
      <c r="FA209" s="81">
        <f t="shared" si="115"/>
        <v>3.9529021614127</v>
      </c>
    </row>
    <row r="210" spans="1:157" x14ac:dyDescent="0.15">
      <c r="E210" s="1" t="s">
        <v>152</v>
      </c>
      <c r="F210" s="81">
        <v>2</v>
      </c>
      <c r="H210" s="81">
        <v>1</v>
      </c>
      <c r="O210" s="31"/>
      <c r="Q210" s="31">
        <v>1.1799999475479126</v>
      </c>
      <c r="R210" s="40">
        <v>5.309999942779541</v>
      </c>
      <c r="S210" s="31"/>
      <c r="T210" s="40"/>
      <c r="U210" s="31"/>
      <c r="V210" s="40"/>
      <c r="W210" s="31"/>
      <c r="X210" s="40"/>
      <c r="Y210" s="31"/>
      <c r="Z210" s="40"/>
      <c r="AA210" s="59">
        <v>3.3599998950958252</v>
      </c>
      <c r="AB210" s="60">
        <v>12.189999580383301</v>
      </c>
      <c r="AC210" s="59">
        <v>-0.20000000298023224</v>
      </c>
      <c r="AD210" s="60">
        <v>-10.289999961853027</v>
      </c>
      <c r="AE210" s="19" t="s">
        <v>88</v>
      </c>
      <c r="AF210" s="138">
        <v>1</v>
      </c>
      <c r="AG210" s="117" t="str">
        <f t="shared" si="126"/>
        <v/>
      </c>
      <c r="AH210" s="118" t="str">
        <f t="shared" si="129"/>
        <v/>
      </c>
      <c r="AI210" s="118" t="str">
        <f t="shared" si="130"/>
        <v/>
      </c>
      <c r="AJ210" s="118" t="str">
        <f t="shared" si="131"/>
        <v/>
      </c>
      <c r="AK210" s="113" t="str">
        <f t="shared" si="127"/>
        <v/>
      </c>
      <c r="AL210" s="118" t="str">
        <f t="shared" si="128"/>
        <v/>
      </c>
      <c r="AM210" s="118"/>
      <c r="AN210" s="117">
        <f t="shared" si="101"/>
        <v>3.2401737426698349</v>
      </c>
      <c r="AO210" s="118">
        <f t="shared" si="102"/>
        <v>2.562492444842988</v>
      </c>
      <c r="AP210" s="99">
        <f t="shared" si="103"/>
        <v>13.288300205898281</v>
      </c>
      <c r="AQ210" s="99">
        <f t="shared" si="104"/>
        <v>8.1116037615970402</v>
      </c>
      <c r="AR210" s="99">
        <f t="shared" si="105"/>
        <v>9.7130006503015558</v>
      </c>
      <c r="AS210" s="99">
        <f t="shared" si="106"/>
        <v>5.9291264789765172</v>
      </c>
      <c r="AT210" s="118">
        <f t="shared" si="107"/>
        <v>0.54000020027160645</v>
      </c>
      <c r="AU210" s="118">
        <f t="shared" si="108"/>
        <v>1.2700004577636719</v>
      </c>
      <c r="AV210" s="118">
        <f t="shared" si="109"/>
        <v>1.3800367310377326</v>
      </c>
      <c r="AW210" s="118">
        <f t="shared" si="110"/>
        <v>6.7800002098083496</v>
      </c>
      <c r="AX210" s="118"/>
      <c r="AY210" s="117" t="str">
        <f t="shared" si="116"/>
        <v/>
      </c>
      <c r="AZ210" s="118" t="str">
        <f t="shared" si="117"/>
        <v/>
      </c>
      <c r="BA210" s="99" t="str">
        <f t="shared" si="118"/>
        <v/>
      </c>
      <c r="BB210" s="99" t="str">
        <f t="shared" si="119"/>
        <v/>
      </c>
      <c r="BC210" s="99" t="str">
        <f t="shared" si="120"/>
        <v/>
      </c>
      <c r="BD210" s="99" t="str">
        <f t="shared" si="121"/>
        <v/>
      </c>
      <c r="BE210" s="84" t="str">
        <f t="shared" si="122"/>
        <v/>
      </c>
      <c r="BF210" s="84" t="str">
        <f t="shared" si="113"/>
        <v/>
      </c>
      <c r="BI210" s="117">
        <f t="shared" si="123"/>
        <v>0.54000020027160645</v>
      </c>
      <c r="BJ210" s="118">
        <f t="shared" si="124"/>
        <v>1.2700004577636719</v>
      </c>
      <c r="BK210" s="118">
        <f t="shared" si="125"/>
        <v>1.3800367310377326</v>
      </c>
      <c r="BL210" s="118">
        <v>0.54000020027160645</v>
      </c>
      <c r="BM210" s="118">
        <v>1.2700004577636719</v>
      </c>
      <c r="BN210" s="118">
        <v>1.3800367310377326</v>
      </c>
      <c r="BO210" s="118"/>
      <c r="BP210" s="119"/>
      <c r="BX210" s="117"/>
      <c r="EX210" s="81">
        <f>IF(AND(ISNUMBER(AA209),ISNUMBER(AA210),ISNUMBER(AA211),F210=2,F211=3),DEGREES(ACOS(((AA209-AA210)*(AA211-AA210)+(AB209-AB210)*(AB211-AB210))/(SQRT((AA209-AA210)^2+(AB209-AB210)^2)*SQRT((AA211-AA210)^2+(AB211-AB210)^2)))),"")</f>
        <v>3.2401737426698349</v>
      </c>
      <c r="EY210" s="81">
        <f t="shared" si="114"/>
        <v>3.2401737426698349</v>
      </c>
      <c r="FA210" s="81" t="str">
        <f t="shared" si="115"/>
        <v/>
      </c>
    </row>
    <row r="211" spans="1:157" x14ac:dyDescent="0.15">
      <c r="E211" s="1" t="s">
        <v>152</v>
      </c>
      <c r="F211" s="6">
        <v>3</v>
      </c>
      <c r="I211" s="81">
        <v>1</v>
      </c>
      <c r="J211" s="81">
        <v>1</v>
      </c>
      <c r="Q211" s="7">
        <v>1.2200000286102295</v>
      </c>
      <c r="R211" s="6">
        <v>-6.7800002098083496</v>
      </c>
      <c r="X211" s="6" t="s">
        <v>90</v>
      </c>
      <c r="Y211" s="7">
        <v>1</v>
      </c>
      <c r="AA211" s="59">
        <v>1.2200000286102295</v>
      </c>
      <c r="AB211" s="60">
        <v>-6.7800002098083496</v>
      </c>
      <c r="AC211" s="59">
        <v>2.3399999141693115</v>
      </c>
      <c r="AD211" s="60">
        <v>12.189999580383301</v>
      </c>
      <c r="AE211" s="19" t="s">
        <v>116</v>
      </c>
      <c r="AF211" s="114"/>
      <c r="AG211" s="117" t="str">
        <f t="shared" si="126"/>
        <v/>
      </c>
      <c r="AH211" s="118" t="str">
        <f t="shared" si="129"/>
        <v/>
      </c>
      <c r="AI211" s="118" t="str">
        <f t="shared" si="130"/>
        <v/>
      </c>
      <c r="AJ211" s="118" t="str">
        <f t="shared" si="131"/>
        <v/>
      </c>
      <c r="AK211" s="113" t="str">
        <f t="shared" si="127"/>
        <v/>
      </c>
      <c r="AL211" s="118" t="str">
        <f t="shared" si="128"/>
        <v/>
      </c>
      <c r="AM211" s="118"/>
      <c r="AN211" s="117" t="str">
        <f t="shared" si="101"/>
        <v/>
      </c>
      <c r="AO211" s="118" t="str">
        <f t="shared" si="102"/>
        <v/>
      </c>
      <c r="AP211" s="99" t="str">
        <f t="shared" si="103"/>
        <v/>
      </c>
      <c r="AQ211" s="99" t="str">
        <f t="shared" si="104"/>
        <v/>
      </c>
      <c r="AR211" s="99" t="str">
        <f t="shared" si="105"/>
        <v/>
      </c>
      <c r="AS211" s="99" t="str">
        <f t="shared" si="106"/>
        <v/>
      </c>
      <c r="AT211" s="118" t="str">
        <f t="shared" si="107"/>
        <v/>
      </c>
      <c r="AU211" s="118" t="str">
        <f t="shared" si="108"/>
        <v/>
      </c>
      <c r="AV211" s="118" t="str">
        <f t="shared" si="109"/>
        <v/>
      </c>
      <c r="AW211" s="118" t="str">
        <f t="shared" si="110"/>
        <v/>
      </c>
      <c r="AX211" s="118"/>
      <c r="AY211" s="117">
        <f t="shared" si="116"/>
        <v>3.2401737426698349</v>
      </c>
      <c r="AZ211" s="118">
        <f t="shared" si="117"/>
        <v>2.562492444842988</v>
      </c>
      <c r="BA211" s="99">
        <f t="shared" si="118"/>
        <v>13.288300205898281</v>
      </c>
      <c r="BB211" s="99">
        <f t="shared" si="119"/>
        <v>8.1116037615970402</v>
      </c>
      <c r="BC211" s="99">
        <f t="shared" si="120"/>
        <v>9.7130006503015558</v>
      </c>
      <c r="BD211" s="99">
        <f t="shared" si="121"/>
        <v>5.9291264789765172</v>
      </c>
      <c r="BE211" s="84">
        <f t="shared" si="122"/>
        <v>6.7800002098083496</v>
      </c>
      <c r="BF211" s="84" t="str">
        <f t="shared" si="113"/>
        <v/>
      </c>
      <c r="BI211" s="117">
        <f t="shared" si="123"/>
        <v>1.4200000315904617</v>
      </c>
      <c r="BJ211" s="118">
        <f t="shared" si="124"/>
        <v>3.5099997520446777</v>
      </c>
      <c r="BK211" s="118">
        <f t="shared" si="125"/>
        <v>3.786356870273933</v>
      </c>
      <c r="BL211" s="118"/>
      <c r="BM211" s="118"/>
      <c r="BN211" s="118"/>
      <c r="BO211" s="118"/>
      <c r="BP211" s="119" t="s">
        <v>184</v>
      </c>
      <c r="BX211" s="117"/>
      <c r="EX211" s="81" t="str">
        <f>IF(AND(ISNUMBER(AA210),ISNUMBER(AA211),ISNUMBER(AA212),F211=2,F212=3),DEGREES(ACOS(((AA210-AA211)*(AA212-AA211)+(AB210-AB211)*(AB212-AB211))/(SQRT((AA210-AA211)^2+(AB210-AB211)^2)*SQRT((AA212-AA211)^2+(AB212-AB211)^2)))),"")</f>
        <v/>
      </c>
      <c r="EY211" s="81">
        <f t="shared" si="114"/>
        <v>179.20606596693582</v>
      </c>
      <c r="FA211" s="81" t="str">
        <f t="shared" si="115"/>
        <v/>
      </c>
    </row>
    <row r="212" spans="1:157" s="82" customFormat="1" x14ac:dyDescent="0.15">
      <c r="B212" s="30"/>
      <c r="C212" s="16"/>
      <c r="D212" s="13" t="s">
        <v>69</v>
      </c>
      <c r="E212" s="16">
        <v>44</v>
      </c>
      <c r="F212" s="10">
        <v>1</v>
      </c>
      <c r="G212" s="16">
        <v>1</v>
      </c>
      <c r="J212" s="82">
        <v>1</v>
      </c>
      <c r="K212" s="16"/>
      <c r="L212" s="82">
        <v>1</v>
      </c>
      <c r="M212" s="16">
        <v>1</v>
      </c>
      <c r="O212" s="32" t="s">
        <v>87</v>
      </c>
      <c r="P212" s="16">
        <v>107</v>
      </c>
      <c r="Q212" s="32"/>
      <c r="R212" s="10"/>
      <c r="S212" s="32"/>
      <c r="T212" s="10"/>
      <c r="U212" s="32"/>
      <c r="V212" s="10"/>
      <c r="W212" s="32"/>
      <c r="X212" s="10" t="s">
        <v>57</v>
      </c>
      <c r="Y212" s="32">
        <v>1</v>
      </c>
      <c r="Z212" s="10"/>
      <c r="AA212" s="57">
        <v>0.54000002145767212</v>
      </c>
      <c r="AB212" s="58">
        <v>-12.140000343322754</v>
      </c>
      <c r="AC212" s="57">
        <v>-3.6600000858306885</v>
      </c>
      <c r="AD212" s="58">
        <v>13.310000419616699</v>
      </c>
      <c r="AE212" s="20"/>
      <c r="AF212" s="114">
        <v>1</v>
      </c>
      <c r="AG212" s="117">
        <f t="shared" si="126"/>
        <v>8.0728573434698738</v>
      </c>
      <c r="AH212" s="124">
        <v>2</v>
      </c>
      <c r="AI212" s="124">
        <v>1</v>
      </c>
      <c r="AJ212" s="124">
        <f t="shared" si="131"/>
        <v>2.2360679774997898</v>
      </c>
      <c r="AK212" s="113">
        <f t="shared" si="127"/>
        <v>107</v>
      </c>
      <c r="AL212" s="118">
        <f t="shared" si="128"/>
        <v>5.070000171661377</v>
      </c>
      <c r="AM212" s="118"/>
      <c r="AN212" s="117" t="str">
        <f t="shared" si="101"/>
        <v/>
      </c>
      <c r="AO212" s="118" t="str">
        <f t="shared" si="102"/>
        <v/>
      </c>
      <c r="AP212" s="99" t="str">
        <f t="shared" si="103"/>
        <v/>
      </c>
      <c r="AQ212" s="99" t="str">
        <f t="shared" si="104"/>
        <v/>
      </c>
      <c r="AR212" s="99" t="str">
        <f t="shared" si="105"/>
        <v/>
      </c>
      <c r="AS212" s="99" t="str">
        <f t="shared" si="106"/>
        <v/>
      </c>
      <c r="AT212" s="118" t="str">
        <f t="shared" si="107"/>
        <v/>
      </c>
      <c r="AU212" s="118" t="str">
        <f t="shared" si="108"/>
        <v/>
      </c>
      <c r="AV212" s="118" t="str">
        <f t="shared" si="109"/>
        <v/>
      </c>
      <c r="AW212" s="118" t="str">
        <f t="shared" si="110"/>
        <v/>
      </c>
      <c r="AX212" s="118"/>
      <c r="AY212" s="117" t="str">
        <f t="shared" si="116"/>
        <v/>
      </c>
      <c r="AZ212" s="118" t="str">
        <f t="shared" si="117"/>
        <v/>
      </c>
      <c r="BA212" s="99" t="str">
        <f t="shared" si="118"/>
        <v/>
      </c>
      <c r="BB212" s="99" t="str">
        <f t="shared" si="119"/>
        <v/>
      </c>
      <c r="BC212" s="99" t="str">
        <f t="shared" si="120"/>
        <v/>
      </c>
      <c r="BD212" s="99" t="str">
        <f t="shared" si="121"/>
        <v/>
      </c>
      <c r="BE212" s="84" t="str">
        <f t="shared" si="122"/>
        <v/>
      </c>
      <c r="BF212" s="84" t="str">
        <f t="shared" si="113"/>
        <v/>
      </c>
      <c r="BG212" s="89"/>
      <c r="BH212" s="89"/>
      <c r="BI212" s="117" t="str">
        <f t="shared" si="123"/>
        <v/>
      </c>
      <c r="BJ212" s="118" t="str">
        <f t="shared" si="124"/>
        <v/>
      </c>
      <c r="BK212" s="118" t="str">
        <f t="shared" si="125"/>
        <v/>
      </c>
      <c r="BL212" s="118" t="s">
        <v>152</v>
      </c>
      <c r="BM212" s="118" t="s">
        <v>152</v>
      </c>
      <c r="BN212" s="118" t="s">
        <v>152</v>
      </c>
      <c r="BO212" s="118"/>
      <c r="BP212" s="122"/>
      <c r="BX212" s="120"/>
      <c r="CE212" s="95"/>
      <c r="CF212" s="95"/>
      <c r="CG212" s="95"/>
      <c r="CH212" s="95"/>
      <c r="CI212" s="95"/>
      <c r="CJ212" s="95"/>
      <c r="CK212" s="95"/>
      <c r="CL212" s="95"/>
      <c r="CM212" s="95"/>
      <c r="CN212" s="95"/>
      <c r="CO212" s="95"/>
      <c r="CP212" s="95"/>
      <c r="CQ212" s="95"/>
      <c r="EX212" s="81" t="s">
        <v>151</v>
      </c>
      <c r="EY212" s="81" t="str">
        <f t="shared" si="114"/>
        <v/>
      </c>
      <c r="FA212" s="81">
        <f t="shared" si="115"/>
        <v>8.0728573434698738</v>
      </c>
    </row>
    <row r="213" spans="1:157" x14ac:dyDescent="0.15">
      <c r="E213" s="1" t="s">
        <v>152</v>
      </c>
      <c r="O213" s="31"/>
      <c r="Q213" s="31">
        <v>0.15000000596046448</v>
      </c>
      <c r="R213" s="40">
        <v>5.070000171661377</v>
      </c>
      <c r="S213" s="31"/>
      <c r="T213" s="40"/>
      <c r="U213" s="31"/>
      <c r="V213" s="40"/>
      <c r="W213" s="31"/>
      <c r="X213" s="40"/>
      <c r="Y213" s="31"/>
      <c r="Z213" s="40"/>
      <c r="AG213" s="117" t="str">
        <f t="shared" si="126"/>
        <v/>
      </c>
      <c r="AH213" s="118" t="str">
        <f t="shared" si="129"/>
        <v/>
      </c>
      <c r="AI213" s="118" t="str">
        <f t="shared" si="130"/>
        <v/>
      </c>
      <c r="AJ213" s="118" t="str">
        <f t="shared" si="131"/>
        <v/>
      </c>
      <c r="AK213" s="113" t="str">
        <f t="shared" si="127"/>
        <v/>
      </c>
      <c r="AL213" s="118" t="str">
        <f t="shared" si="128"/>
        <v/>
      </c>
      <c r="AN213" s="117" t="str">
        <f t="shared" si="101"/>
        <v/>
      </c>
      <c r="AO213" s="118" t="str">
        <f t="shared" si="102"/>
        <v/>
      </c>
      <c r="AP213" s="99" t="str">
        <f t="shared" si="103"/>
        <v/>
      </c>
      <c r="AQ213" s="99" t="str">
        <f t="shared" si="104"/>
        <v/>
      </c>
      <c r="AR213" s="99" t="str">
        <f t="shared" si="105"/>
        <v/>
      </c>
      <c r="AS213" s="99" t="str">
        <f t="shared" si="106"/>
        <v/>
      </c>
      <c r="AT213" s="118" t="str">
        <f t="shared" si="107"/>
        <v/>
      </c>
      <c r="AU213" s="118" t="str">
        <f t="shared" si="108"/>
        <v/>
      </c>
      <c r="AV213" s="118" t="str">
        <f t="shared" si="109"/>
        <v/>
      </c>
      <c r="AW213" s="118" t="str">
        <f t="shared" si="110"/>
        <v/>
      </c>
      <c r="AY213" s="117" t="str">
        <f t="shared" si="116"/>
        <v/>
      </c>
      <c r="AZ213" s="118" t="str">
        <f t="shared" si="117"/>
        <v/>
      </c>
      <c r="BA213" s="99" t="str">
        <f t="shared" si="118"/>
        <v/>
      </c>
      <c r="BB213" s="99" t="str">
        <f t="shared" si="119"/>
        <v/>
      </c>
      <c r="BC213" s="99" t="str">
        <f t="shared" si="120"/>
        <v/>
      </c>
      <c r="BD213" s="99" t="str">
        <f t="shared" si="121"/>
        <v/>
      </c>
      <c r="BE213" s="84" t="str">
        <f t="shared" si="122"/>
        <v/>
      </c>
      <c r="BF213" s="84" t="str">
        <f t="shared" si="113"/>
        <v/>
      </c>
      <c r="BI213" s="117" t="str">
        <f t="shared" si="123"/>
        <v/>
      </c>
      <c r="BJ213" s="118" t="str">
        <f t="shared" si="124"/>
        <v/>
      </c>
      <c r="BK213" s="118" t="str">
        <f t="shared" si="125"/>
        <v/>
      </c>
      <c r="BL213" s="118" t="s">
        <v>152</v>
      </c>
      <c r="BM213" s="118" t="s">
        <v>152</v>
      </c>
      <c r="BN213" s="118" t="s">
        <v>152</v>
      </c>
      <c r="BO213" s="118"/>
      <c r="EY213" s="81" t="str">
        <f t="shared" si="114"/>
        <v/>
      </c>
      <c r="FA213" s="81" t="str">
        <f t="shared" si="115"/>
        <v/>
      </c>
    </row>
    <row r="214" spans="1:157" s="82" customFormat="1" x14ac:dyDescent="0.15">
      <c r="B214" s="30"/>
      <c r="C214" s="16"/>
      <c r="D214" s="13" t="s">
        <v>71</v>
      </c>
      <c r="E214" s="16">
        <v>45</v>
      </c>
      <c r="F214" s="82">
        <v>1</v>
      </c>
      <c r="G214" s="16">
        <v>1</v>
      </c>
      <c r="J214" s="82">
        <v>1</v>
      </c>
      <c r="K214" s="16"/>
      <c r="L214" s="82">
        <v>1</v>
      </c>
      <c r="M214" s="16"/>
      <c r="O214" s="32" t="s">
        <v>87</v>
      </c>
      <c r="P214" s="16"/>
      <c r="Q214" s="32"/>
      <c r="R214" s="10"/>
      <c r="S214" s="32"/>
      <c r="T214" s="10"/>
      <c r="U214" s="32"/>
      <c r="V214" s="10"/>
      <c r="W214" s="32"/>
      <c r="X214" s="10" t="s">
        <v>57</v>
      </c>
      <c r="Y214" s="32">
        <v>1</v>
      </c>
      <c r="Z214" s="10"/>
      <c r="AA214" s="57">
        <v>-0.62999999523162842</v>
      </c>
      <c r="AB214" s="58">
        <v>-12.090000152587891</v>
      </c>
      <c r="AC214" s="57">
        <v>4.0500001907348633</v>
      </c>
      <c r="AD214" s="58">
        <v>13.260000228881836</v>
      </c>
      <c r="AE214" s="20"/>
      <c r="AF214" s="114">
        <v>1</v>
      </c>
      <c r="AG214" s="117">
        <f t="shared" si="126"/>
        <v>8.0380666166057981</v>
      </c>
      <c r="AH214" s="124">
        <v>2</v>
      </c>
      <c r="AI214" s="124">
        <v>1</v>
      </c>
      <c r="AJ214" s="124">
        <f t="shared" si="131"/>
        <v>2.2360679774997898</v>
      </c>
      <c r="AK214" s="113">
        <f t="shared" si="127"/>
        <v>0</v>
      </c>
      <c r="AL214" s="118">
        <f t="shared" si="128"/>
        <v>5.1700000762939453</v>
      </c>
      <c r="AM214" s="118"/>
      <c r="AN214" s="117" t="str">
        <f t="shared" si="101"/>
        <v/>
      </c>
      <c r="AO214" s="118" t="str">
        <f t="shared" si="102"/>
        <v/>
      </c>
      <c r="AP214" s="99" t="str">
        <f t="shared" si="103"/>
        <v/>
      </c>
      <c r="AQ214" s="99" t="str">
        <f t="shared" si="104"/>
        <v/>
      </c>
      <c r="AR214" s="99" t="str">
        <f t="shared" si="105"/>
        <v/>
      </c>
      <c r="AS214" s="99" t="str">
        <f t="shared" si="106"/>
        <v/>
      </c>
      <c r="AT214" s="118" t="str">
        <f t="shared" si="107"/>
        <v/>
      </c>
      <c r="AU214" s="118" t="str">
        <f t="shared" si="108"/>
        <v/>
      </c>
      <c r="AV214" s="118" t="str">
        <f t="shared" si="109"/>
        <v/>
      </c>
      <c r="AW214" s="118" t="str">
        <f t="shared" si="110"/>
        <v/>
      </c>
      <c r="AX214" s="118"/>
      <c r="AY214" s="117" t="str">
        <f t="shared" si="116"/>
        <v/>
      </c>
      <c r="AZ214" s="118" t="str">
        <f t="shared" si="117"/>
        <v/>
      </c>
      <c r="BA214" s="99" t="str">
        <f t="shared" si="118"/>
        <v/>
      </c>
      <c r="BB214" s="99" t="str">
        <f t="shared" si="119"/>
        <v/>
      </c>
      <c r="BC214" s="99" t="str">
        <f t="shared" si="120"/>
        <v/>
      </c>
      <c r="BD214" s="99" t="str">
        <f t="shared" si="121"/>
        <v/>
      </c>
      <c r="BE214" s="84" t="str">
        <f t="shared" si="122"/>
        <v/>
      </c>
      <c r="BF214" s="84" t="str">
        <f t="shared" si="113"/>
        <v/>
      </c>
      <c r="BG214" s="89"/>
      <c r="BH214" s="89"/>
      <c r="BI214" s="117" t="str">
        <f t="shared" si="123"/>
        <v/>
      </c>
      <c r="BJ214" s="118" t="str">
        <f t="shared" si="124"/>
        <v/>
      </c>
      <c r="BK214" s="118" t="str">
        <f t="shared" si="125"/>
        <v/>
      </c>
      <c r="BL214" s="118" t="s">
        <v>152</v>
      </c>
      <c r="BM214" s="118" t="s">
        <v>152</v>
      </c>
      <c r="BN214" s="118" t="s">
        <v>152</v>
      </c>
      <c r="BO214" s="118"/>
      <c r="BP214" s="122"/>
      <c r="BX214" s="120"/>
      <c r="CE214" s="95"/>
      <c r="CF214" s="95"/>
      <c r="CG214" s="95"/>
      <c r="CH214" s="95"/>
      <c r="CI214" s="95"/>
      <c r="CJ214" s="95"/>
      <c r="CK214" s="95"/>
      <c r="CL214" s="95"/>
      <c r="CM214" s="95"/>
      <c r="CN214" s="95"/>
      <c r="CO214" s="95"/>
      <c r="CP214" s="95"/>
      <c r="CQ214" s="95"/>
      <c r="EX214" s="81" t="s">
        <v>151</v>
      </c>
      <c r="EY214" s="81" t="str">
        <f t="shared" si="114"/>
        <v/>
      </c>
      <c r="FA214" s="81">
        <f t="shared" si="115"/>
        <v>8.0380666166057981</v>
      </c>
    </row>
    <row r="215" spans="1:157" x14ac:dyDescent="0.15">
      <c r="E215" s="1" t="s">
        <v>152</v>
      </c>
      <c r="M215" s="1">
        <v>1</v>
      </c>
      <c r="O215" s="31"/>
      <c r="P215" s="1">
        <v>126</v>
      </c>
      <c r="Q215" s="31">
        <v>0.10000000149011612</v>
      </c>
      <c r="R215" s="40">
        <v>5.1700000762939453</v>
      </c>
      <c r="S215" s="31"/>
      <c r="T215" s="40"/>
      <c r="U215" s="31"/>
      <c r="V215" s="40"/>
      <c r="W215" s="31"/>
      <c r="X215" s="40"/>
      <c r="Y215" s="31"/>
      <c r="Z215" s="40"/>
      <c r="AG215" s="117" t="str">
        <f t="shared" si="126"/>
        <v/>
      </c>
      <c r="AH215" s="118" t="str">
        <f t="shared" si="129"/>
        <v/>
      </c>
      <c r="AI215" s="118" t="str">
        <f t="shared" si="130"/>
        <v/>
      </c>
      <c r="AJ215" s="118" t="str">
        <f t="shared" si="131"/>
        <v/>
      </c>
      <c r="AK215" s="113" t="str">
        <f t="shared" si="127"/>
        <v/>
      </c>
      <c r="AL215" s="118" t="str">
        <f t="shared" si="128"/>
        <v/>
      </c>
      <c r="AN215" s="117" t="str">
        <f t="shared" si="101"/>
        <v/>
      </c>
      <c r="AO215" s="118" t="str">
        <f t="shared" si="102"/>
        <v/>
      </c>
      <c r="AP215" s="99" t="str">
        <f t="shared" si="103"/>
        <v/>
      </c>
      <c r="AQ215" s="99" t="str">
        <f t="shared" si="104"/>
        <v/>
      </c>
      <c r="AR215" s="99" t="str">
        <f t="shared" si="105"/>
        <v/>
      </c>
      <c r="AS215" s="99" t="str">
        <f t="shared" si="106"/>
        <v/>
      </c>
      <c r="AT215" s="118" t="str">
        <f t="shared" si="107"/>
        <v/>
      </c>
      <c r="AU215" s="118" t="str">
        <f t="shared" si="108"/>
        <v/>
      </c>
      <c r="AV215" s="118" t="str">
        <f t="shared" si="109"/>
        <v/>
      </c>
      <c r="AW215" s="118" t="str">
        <f t="shared" si="110"/>
        <v/>
      </c>
      <c r="AY215" s="117" t="str">
        <f t="shared" si="116"/>
        <v/>
      </c>
      <c r="AZ215" s="118" t="str">
        <f t="shared" si="117"/>
        <v/>
      </c>
      <c r="BA215" s="99" t="str">
        <f t="shared" si="118"/>
        <v/>
      </c>
      <c r="BB215" s="99" t="str">
        <f t="shared" si="119"/>
        <v/>
      </c>
      <c r="BC215" s="99" t="str">
        <f t="shared" si="120"/>
        <v/>
      </c>
      <c r="BD215" s="99" t="str">
        <f t="shared" si="121"/>
        <v/>
      </c>
      <c r="BE215" s="84" t="str">
        <f t="shared" si="122"/>
        <v/>
      </c>
      <c r="BF215" s="84" t="str">
        <f t="shared" si="113"/>
        <v/>
      </c>
      <c r="BI215" s="117" t="str">
        <f t="shared" si="123"/>
        <v/>
      </c>
      <c r="BJ215" s="118" t="str">
        <f t="shared" si="124"/>
        <v/>
      </c>
      <c r="BK215" s="118" t="str">
        <f t="shared" si="125"/>
        <v/>
      </c>
      <c r="BL215" s="118" t="s">
        <v>152</v>
      </c>
      <c r="BM215" s="118" t="s">
        <v>152</v>
      </c>
      <c r="BN215" s="118" t="s">
        <v>152</v>
      </c>
      <c r="BO215" s="118"/>
      <c r="EX215" s="81" t="str">
        <f t="shared" ref="EX215:EX225" si="132">IF(AND(ISNUMBER(AA214),ISNUMBER(AA215),ISNUMBER(AA216),F215=2,F216=3),DEGREES(ACOS(((AA214-AA215)*(AA216-AA215)+(AB214-AB215)*(AB216-AB215))/(SQRT((AA214-AA215)^2+(AB214-AB215)^2)*SQRT((AA216-AA215)^2+(AB216-AB215)^2)))),"")</f>
        <v/>
      </c>
      <c r="EY215" s="81" t="str">
        <f t="shared" si="114"/>
        <v/>
      </c>
      <c r="FA215" s="81" t="str">
        <f t="shared" si="115"/>
        <v/>
      </c>
    </row>
    <row r="216" spans="1:157" s="82" customFormat="1" x14ac:dyDescent="0.15">
      <c r="B216" s="30"/>
      <c r="C216" s="16"/>
      <c r="D216" s="13" t="s">
        <v>23</v>
      </c>
      <c r="E216" s="16">
        <v>46</v>
      </c>
      <c r="F216" s="82">
        <v>1</v>
      </c>
      <c r="G216" s="16">
        <v>1</v>
      </c>
      <c r="K216" s="16"/>
      <c r="L216" s="82">
        <v>1</v>
      </c>
      <c r="M216" s="16">
        <v>1</v>
      </c>
      <c r="O216" s="32" t="s">
        <v>87</v>
      </c>
      <c r="P216" s="16"/>
      <c r="Q216" s="32"/>
      <c r="R216" s="10"/>
      <c r="S216" s="32"/>
      <c r="T216" s="10"/>
      <c r="U216" s="32"/>
      <c r="V216" s="10"/>
      <c r="W216" s="32"/>
      <c r="X216" s="10"/>
      <c r="Y216" s="32"/>
      <c r="Z216" s="10"/>
      <c r="AA216" s="57">
        <v>0.43999999761581421</v>
      </c>
      <c r="AB216" s="58">
        <v>-11.989999771118164</v>
      </c>
      <c r="AC216" s="57">
        <v>-3.8499999046325684</v>
      </c>
      <c r="AD216" s="58">
        <v>13.649999618530273</v>
      </c>
      <c r="AE216" s="20"/>
      <c r="AF216" s="114"/>
      <c r="AG216" s="117">
        <f t="shared" si="126"/>
        <v>5.8991543719844852</v>
      </c>
      <c r="AH216" s="118">
        <f t="shared" si="129"/>
        <v>2.2399998903274536</v>
      </c>
      <c r="AI216" s="118">
        <f t="shared" si="130"/>
        <v>0.62999916076660156</v>
      </c>
      <c r="AJ216" s="118">
        <f t="shared" si="131"/>
        <v>2.3269074866082722</v>
      </c>
      <c r="AK216" s="113">
        <f t="shared" si="127"/>
        <v>0</v>
      </c>
      <c r="AL216" s="118">
        <f t="shared" si="128"/>
        <v>5.0199999809265137</v>
      </c>
      <c r="AM216" s="118"/>
      <c r="AN216" s="117" t="str">
        <f t="shared" si="101"/>
        <v/>
      </c>
      <c r="AO216" s="118" t="str">
        <f t="shared" si="102"/>
        <v/>
      </c>
      <c r="AP216" s="99" t="str">
        <f t="shared" si="103"/>
        <v/>
      </c>
      <c r="AQ216" s="99" t="str">
        <f t="shared" si="104"/>
        <v/>
      </c>
      <c r="AR216" s="99" t="str">
        <f t="shared" si="105"/>
        <v/>
      </c>
      <c r="AS216" s="99" t="str">
        <f t="shared" si="106"/>
        <v/>
      </c>
      <c r="AT216" s="118" t="str">
        <f t="shared" si="107"/>
        <v/>
      </c>
      <c r="AU216" s="118" t="str">
        <f t="shared" si="108"/>
        <v/>
      </c>
      <c r="AV216" s="118" t="str">
        <f t="shared" si="109"/>
        <v/>
      </c>
      <c r="AW216" s="118" t="str">
        <f t="shared" si="110"/>
        <v/>
      </c>
      <c r="AX216" s="118"/>
      <c r="AY216" s="117" t="str">
        <f t="shared" si="116"/>
        <v/>
      </c>
      <c r="AZ216" s="118" t="str">
        <f t="shared" si="117"/>
        <v/>
      </c>
      <c r="BA216" s="99" t="str">
        <f t="shared" si="118"/>
        <v/>
      </c>
      <c r="BB216" s="99" t="str">
        <f t="shared" si="119"/>
        <v/>
      </c>
      <c r="BC216" s="99" t="str">
        <f t="shared" si="120"/>
        <v/>
      </c>
      <c r="BD216" s="99" t="str">
        <f t="shared" si="121"/>
        <v/>
      </c>
      <c r="BE216" s="84" t="str">
        <f t="shared" si="122"/>
        <v/>
      </c>
      <c r="BF216" s="84" t="str">
        <f t="shared" si="113"/>
        <v/>
      </c>
      <c r="BG216" s="89"/>
      <c r="BH216" s="89"/>
      <c r="BI216" s="117" t="str">
        <f t="shared" si="123"/>
        <v/>
      </c>
      <c r="BJ216" s="118" t="str">
        <f t="shared" si="124"/>
        <v/>
      </c>
      <c r="BK216" s="118" t="str">
        <f t="shared" si="125"/>
        <v/>
      </c>
      <c r="BL216" s="118" t="s">
        <v>152</v>
      </c>
      <c r="BM216" s="118" t="s">
        <v>152</v>
      </c>
      <c r="BN216" s="118" t="s">
        <v>152</v>
      </c>
      <c r="BO216" s="118"/>
      <c r="BP216" s="122"/>
      <c r="BX216" s="120"/>
      <c r="CE216" s="95"/>
      <c r="CF216" s="95"/>
      <c r="CG216" s="95"/>
      <c r="CH216" s="95"/>
      <c r="CI216" s="95"/>
      <c r="CJ216" s="95"/>
      <c r="CK216" s="95"/>
      <c r="CL216" s="95"/>
      <c r="CM216" s="95"/>
      <c r="CN216" s="95"/>
      <c r="CO216" s="95"/>
      <c r="CP216" s="95"/>
      <c r="CQ216" s="95"/>
      <c r="EX216" s="81" t="str">
        <f t="shared" si="132"/>
        <v/>
      </c>
      <c r="EY216" s="81" t="str">
        <f t="shared" si="114"/>
        <v/>
      </c>
      <c r="FA216" s="81">
        <f t="shared" si="115"/>
        <v>5.8991543719844852</v>
      </c>
    </row>
    <row r="217" spans="1:157" x14ac:dyDescent="0.15">
      <c r="E217" s="1" t="s">
        <v>152</v>
      </c>
      <c r="F217" s="81">
        <v>2</v>
      </c>
      <c r="H217" s="81">
        <v>1</v>
      </c>
      <c r="O217" s="31"/>
      <c r="P217" s="1">
        <v>117</v>
      </c>
      <c r="Q217" s="31">
        <v>-0.62999999523162842</v>
      </c>
      <c r="R217" s="40">
        <v>5.0199999809265137</v>
      </c>
      <c r="S217" s="31"/>
      <c r="T217" s="40"/>
      <c r="U217" s="31"/>
      <c r="V217" s="40"/>
      <c r="W217" s="31"/>
      <c r="X217" s="40"/>
      <c r="Y217" s="31"/>
      <c r="Z217" s="40"/>
      <c r="AA217" s="59">
        <v>-1.6100000143051147</v>
      </c>
      <c r="AB217" s="60">
        <v>13.020000457763672</v>
      </c>
      <c r="AC217" s="59">
        <v>0.34000000357627869</v>
      </c>
      <c r="AD217" s="60">
        <v>-9.5100002288818359</v>
      </c>
      <c r="AE217" s="19" t="s">
        <v>95</v>
      </c>
      <c r="AF217" s="114"/>
      <c r="AG217" s="117" t="str">
        <f t="shared" si="126"/>
        <v/>
      </c>
      <c r="AH217" s="118" t="str">
        <f t="shared" si="129"/>
        <v/>
      </c>
      <c r="AI217" s="118" t="str">
        <f t="shared" si="130"/>
        <v/>
      </c>
      <c r="AJ217" s="118" t="str">
        <f t="shared" si="131"/>
        <v/>
      </c>
      <c r="AK217" s="113" t="str">
        <f t="shared" si="127"/>
        <v/>
      </c>
      <c r="AL217" s="118" t="str">
        <f t="shared" si="128"/>
        <v/>
      </c>
      <c r="AM217" s="118"/>
      <c r="AN217" s="117">
        <f t="shared" si="101"/>
        <v>1.9650920740094591</v>
      </c>
      <c r="AO217" s="118">
        <f t="shared" si="102"/>
        <v>1.7042973262534646</v>
      </c>
      <c r="AP217" s="99">
        <f t="shared" si="103"/>
        <v>8.3209497332453708</v>
      </c>
      <c r="AQ217" s="99">
        <f t="shared" si="104"/>
        <v>4.9090817010091534</v>
      </c>
      <c r="AR217" s="99">
        <f t="shared" si="105"/>
        <v>6.5038502026140677</v>
      </c>
      <c r="AS217" s="99">
        <f t="shared" si="106"/>
        <v>3.8370538267035932</v>
      </c>
      <c r="AT217" s="118">
        <f t="shared" si="107"/>
        <v>2.2399998903274536</v>
      </c>
      <c r="AU217" s="118">
        <f t="shared" si="108"/>
        <v>0.62999916076660156</v>
      </c>
      <c r="AV217" s="118">
        <f t="shared" si="109"/>
        <v>2.3269074866082722</v>
      </c>
      <c r="AW217" s="118">
        <f t="shared" si="110"/>
        <v>6.190000057220459</v>
      </c>
      <c r="AX217" s="118"/>
      <c r="AY217" s="117" t="str">
        <f t="shared" si="116"/>
        <v/>
      </c>
      <c r="AZ217" s="118" t="str">
        <f t="shared" si="117"/>
        <v/>
      </c>
      <c r="BA217" s="99" t="str">
        <f t="shared" si="118"/>
        <v/>
      </c>
      <c r="BB217" s="99" t="str">
        <f t="shared" si="119"/>
        <v/>
      </c>
      <c r="BC217" s="99" t="str">
        <f t="shared" si="120"/>
        <v/>
      </c>
      <c r="BD217" s="99" t="str">
        <f t="shared" si="121"/>
        <v/>
      </c>
      <c r="BE217" s="84" t="str">
        <f t="shared" si="122"/>
        <v/>
      </c>
      <c r="BF217" s="84" t="str">
        <f t="shared" si="113"/>
        <v/>
      </c>
      <c r="BI217" s="117">
        <f t="shared" si="123"/>
        <v>2.2399998903274536</v>
      </c>
      <c r="BJ217" s="118">
        <f t="shared" si="124"/>
        <v>0.62999916076660156</v>
      </c>
      <c r="BK217" s="118">
        <f t="shared" si="125"/>
        <v>2.3269074866082722</v>
      </c>
      <c r="BL217" s="118">
        <v>2.2399998903274536</v>
      </c>
      <c r="BM217" s="118">
        <v>0.62999916076660156</v>
      </c>
      <c r="BN217" s="118">
        <v>2.3269074866082722</v>
      </c>
      <c r="BO217" s="118"/>
      <c r="BP217" s="119"/>
      <c r="BX217" s="117"/>
      <c r="EX217" s="81">
        <f t="shared" si="132"/>
        <v>1.9650920740094591</v>
      </c>
      <c r="EY217" s="81">
        <f t="shared" si="114"/>
        <v>1.9650920740094591</v>
      </c>
      <c r="FA217" s="81" t="str">
        <f t="shared" si="115"/>
        <v/>
      </c>
    </row>
    <row r="218" spans="1:157" x14ac:dyDescent="0.15">
      <c r="E218" s="1" t="s">
        <v>152</v>
      </c>
      <c r="F218" s="81">
        <v>3</v>
      </c>
      <c r="I218" s="81">
        <v>1</v>
      </c>
      <c r="Q218" s="7">
        <v>0.62999999523162842</v>
      </c>
      <c r="R218" s="6">
        <v>-6.190000057220459</v>
      </c>
      <c r="AA218" s="59">
        <v>0.62999999523162842</v>
      </c>
      <c r="AB218" s="60">
        <v>-6.190000057220459</v>
      </c>
      <c r="AC218" s="59">
        <v>-0.15000000596046448</v>
      </c>
      <c r="AD218" s="60">
        <v>12.970000267028809</v>
      </c>
      <c r="AE218" s="19" t="s">
        <v>117</v>
      </c>
      <c r="AF218" s="114"/>
      <c r="AG218" s="117" t="str">
        <f t="shared" si="126"/>
        <v/>
      </c>
      <c r="AH218" s="118" t="str">
        <f t="shared" si="129"/>
        <v/>
      </c>
      <c r="AI218" s="118" t="str">
        <f t="shared" si="130"/>
        <v/>
      </c>
      <c r="AJ218" s="118" t="str">
        <f t="shared" si="131"/>
        <v/>
      </c>
      <c r="AK218" s="113" t="str">
        <f t="shared" si="127"/>
        <v/>
      </c>
      <c r="AL218" s="118" t="str">
        <f t="shared" si="128"/>
        <v/>
      </c>
      <c r="AM218" s="118"/>
      <c r="AN218" s="117" t="str">
        <f t="shared" si="101"/>
        <v/>
      </c>
      <c r="AO218" s="118" t="str">
        <f t="shared" si="102"/>
        <v/>
      </c>
      <c r="AP218" s="99" t="str">
        <f t="shared" si="103"/>
        <v/>
      </c>
      <c r="AQ218" s="99" t="str">
        <f t="shared" si="104"/>
        <v/>
      </c>
      <c r="AR218" s="99" t="str">
        <f t="shared" si="105"/>
        <v/>
      </c>
      <c r="AS218" s="99" t="str">
        <f t="shared" si="106"/>
        <v/>
      </c>
      <c r="AT218" s="118" t="str">
        <f t="shared" si="107"/>
        <v/>
      </c>
      <c r="AU218" s="118" t="str">
        <f t="shared" si="108"/>
        <v/>
      </c>
      <c r="AV218" s="118" t="str">
        <f t="shared" si="109"/>
        <v/>
      </c>
      <c r="AW218" s="118" t="str">
        <f t="shared" si="110"/>
        <v/>
      </c>
      <c r="AX218" s="118"/>
      <c r="AY218" s="117">
        <f t="shared" si="116"/>
        <v>1.9650920740094591</v>
      </c>
      <c r="AZ218" s="118">
        <f t="shared" si="117"/>
        <v>1.7042973262534646</v>
      </c>
      <c r="BA218" s="99">
        <f t="shared" si="118"/>
        <v>8.3209497332453708</v>
      </c>
      <c r="BB218" s="99">
        <f t="shared" si="119"/>
        <v>4.9090817010091534</v>
      </c>
      <c r="BC218" s="99">
        <f t="shared" si="120"/>
        <v>6.5038502026140677</v>
      </c>
      <c r="BD218" s="99">
        <f t="shared" si="121"/>
        <v>3.8370538267035932</v>
      </c>
      <c r="BE218" s="84">
        <f t="shared" si="122"/>
        <v>6.190000057220459</v>
      </c>
      <c r="BF218" s="84" t="str">
        <f t="shared" si="113"/>
        <v/>
      </c>
      <c r="BI218" s="117">
        <f t="shared" si="123"/>
        <v>0.28999999165534973</v>
      </c>
      <c r="BJ218" s="118">
        <f t="shared" si="124"/>
        <v>3.320000171661377</v>
      </c>
      <c r="BK218" s="118">
        <f t="shared" si="125"/>
        <v>3.3326417651754401</v>
      </c>
      <c r="BL218" s="118">
        <v>0.28999999165534973</v>
      </c>
      <c r="BM218" s="118">
        <v>3.320000171661377</v>
      </c>
      <c r="BN218" s="118">
        <v>3.3326417651754401</v>
      </c>
      <c r="BO218" s="118"/>
      <c r="BP218" s="119"/>
      <c r="BX218" s="117"/>
      <c r="EX218" s="81" t="str">
        <f t="shared" si="132"/>
        <v/>
      </c>
      <c r="EY218" s="81">
        <f t="shared" si="114"/>
        <v>0.31764306685005461</v>
      </c>
      <c r="FA218" s="81" t="str">
        <f t="shared" si="115"/>
        <v/>
      </c>
    </row>
    <row r="219" spans="1:157" x14ac:dyDescent="0.15">
      <c r="E219" s="1" t="s">
        <v>152</v>
      </c>
      <c r="F219" s="81">
        <v>4</v>
      </c>
      <c r="I219" s="81">
        <v>1</v>
      </c>
      <c r="O219" s="31"/>
      <c r="Q219" s="31">
        <v>-2.440000057220459</v>
      </c>
      <c r="R219" s="40">
        <v>10.090000152587891</v>
      </c>
      <c r="S219" s="31"/>
      <c r="T219" s="40"/>
      <c r="U219" s="31"/>
      <c r="V219" s="40"/>
      <c r="W219" s="31"/>
      <c r="X219" s="40"/>
      <c r="Y219" s="31"/>
      <c r="Z219" s="40"/>
      <c r="AA219" s="59">
        <v>-1.4099999666213989</v>
      </c>
      <c r="AB219" s="60">
        <v>12.189999580383301</v>
      </c>
      <c r="AC219" s="59">
        <v>0.23999999463558197</v>
      </c>
      <c r="AD219" s="60">
        <v>-4.1399998664855957</v>
      </c>
      <c r="AE219" s="19" t="s">
        <v>110</v>
      </c>
      <c r="AF219" s="114"/>
      <c r="AG219" s="117" t="str">
        <f t="shared" si="126"/>
        <v/>
      </c>
      <c r="AH219" s="118" t="str">
        <f t="shared" si="129"/>
        <v/>
      </c>
      <c r="AI219" s="118" t="str">
        <f t="shared" si="130"/>
        <v/>
      </c>
      <c r="AJ219" s="118" t="str">
        <f t="shared" si="131"/>
        <v/>
      </c>
      <c r="AK219" s="113" t="str">
        <f t="shared" si="127"/>
        <v/>
      </c>
      <c r="AL219" s="118" t="str">
        <f t="shared" si="128"/>
        <v/>
      </c>
      <c r="AM219" s="118"/>
      <c r="AN219" s="117" t="str">
        <f t="shared" si="101"/>
        <v/>
      </c>
      <c r="AO219" s="118" t="str">
        <f t="shared" si="102"/>
        <v/>
      </c>
      <c r="AP219" s="99" t="str">
        <f t="shared" si="103"/>
        <v/>
      </c>
      <c r="AQ219" s="99" t="str">
        <f t="shared" si="104"/>
        <v/>
      </c>
      <c r="AR219" s="99" t="str">
        <f t="shared" si="105"/>
        <v/>
      </c>
      <c r="AS219" s="99" t="str">
        <f t="shared" si="106"/>
        <v/>
      </c>
      <c r="AT219" s="118" t="str">
        <f t="shared" si="107"/>
        <v/>
      </c>
      <c r="AU219" s="118" t="str">
        <f t="shared" si="108"/>
        <v/>
      </c>
      <c r="AV219" s="118" t="str">
        <f t="shared" si="109"/>
        <v/>
      </c>
      <c r="AW219" s="118" t="str">
        <f t="shared" si="110"/>
        <v/>
      </c>
      <c r="AX219" s="118"/>
      <c r="AY219" s="117">
        <f t="shared" si="116"/>
        <v>0.31764306685005461</v>
      </c>
      <c r="AZ219" s="118">
        <f t="shared" si="117"/>
        <v>4.0021357108526612</v>
      </c>
      <c r="BA219" s="99">
        <f t="shared" si="118"/>
        <v>0.9913995228767476</v>
      </c>
      <c r="BB219" s="99">
        <f t="shared" si="119"/>
        <v>0.71203733303183503</v>
      </c>
      <c r="BC219" s="99">
        <f t="shared" si="120"/>
        <v>12.375000095665449</v>
      </c>
      <c r="BD219" s="99">
        <f t="shared" si="121"/>
        <v>8.8879022644857439</v>
      </c>
      <c r="BE219" s="84">
        <f t="shared" si="122"/>
        <v>10.090000152587891</v>
      </c>
      <c r="BF219" s="84" t="str">
        <f t="shared" si="113"/>
        <v/>
      </c>
      <c r="BI219" s="117">
        <f t="shared" si="123"/>
        <v>1.2599999606609344</v>
      </c>
      <c r="BJ219" s="118">
        <f t="shared" si="124"/>
        <v>0.78000068664550781</v>
      </c>
      <c r="BK219" s="118">
        <f t="shared" si="125"/>
        <v>1.481891012197935</v>
      </c>
      <c r="BL219" s="118">
        <v>1.2599999606609344</v>
      </c>
      <c r="BM219" s="118">
        <v>0.78000068664550781</v>
      </c>
      <c r="BN219" s="118">
        <v>1.481891012197935</v>
      </c>
      <c r="BO219" s="118"/>
      <c r="BP219" s="119"/>
      <c r="BX219" s="117"/>
      <c r="EX219" s="81" t="str">
        <f t="shared" si="132"/>
        <v/>
      </c>
      <c r="EY219" s="81">
        <f t="shared" si="114"/>
        <v>3.4426802742704017</v>
      </c>
      <c r="FA219" s="81" t="str">
        <f t="shared" si="115"/>
        <v/>
      </c>
    </row>
    <row r="220" spans="1:157" x14ac:dyDescent="0.15">
      <c r="B220" s="26"/>
      <c r="C220" s="22"/>
      <c r="D220" s="12"/>
      <c r="E220" s="1" t="s">
        <v>152</v>
      </c>
      <c r="F220" s="81">
        <v>5</v>
      </c>
      <c r="I220" s="81">
        <v>1</v>
      </c>
      <c r="J220" s="81">
        <v>1</v>
      </c>
      <c r="Q220" s="7">
        <v>-0.43999999761581421</v>
      </c>
      <c r="R220" s="6">
        <v>-7.0199999809265137</v>
      </c>
      <c r="X220" s="6" t="s">
        <v>85</v>
      </c>
      <c r="Z220" s="6">
        <v>1</v>
      </c>
      <c r="AA220" s="59">
        <v>-0.43999999761581421</v>
      </c>
      <c r="AB220" s="60">
        <v>-7.0199999809265137</v>
      </c>
      <c r="AC220" s="59">
        <v>-0.54000002145767212</v>
      </c>
      <c r="AD220" s="60">
        <v>14.329999923706055</v>
      </c>
      <c r="AE220" s="19" t="s">
        <v>118</v>
      </c>
      <c r="AG220" s="117" t="str">
        <f t="shared" si="126"/>
        <v/>
      </c>
      <c r="AH220" s="118" t="str">
        <f t="shared" si="129"/>
        <v/>
      </c>
      <c r="AI220" s="118" t="str">
        <f t="shared" si="130"/>
        <v/>
      </c>
      <c r="AJ220" s="118" t="str">
        <f t="shared" si="131"/>
        <v/>
      </c>
      <c r="AK220" s="113" t="str">
        <f t="shared" si="127"/>
        <v/>
      </c>
      <c r="AL220" s="118" t="str">
        <f t="shared" si="128"/>
        <v/>
      </c>
      <c r="AM220" s="118"/>
      <c r="AN220" s="117" t="str">
        <f t="shared" si="101"/>
        <v/>
      </c>
      <c r="AO220" s="118" t="str">
        <f t="shared" si="102"/>
        <v/>
      </c>
      <c r="AP220" s="99" t="str">
        <f t="shared" si="103"/>
        <v/>
      </c>
      <c r="AQ220" s="99" t="str">
        <f t="shared" si="104"/>
        <v/>
      </c>
      <c r="AR220" s="99" t="str">
        <f t="shared" si="105"/>
        <v/>
      </c>
      <c r="AS220" s="99" t="str">
        <f t="shared" si="106"/>
        <v/>
      </c>
      <c r="AT220" s="118" t="str">
        <f t="shared" si="107"/>
        <v/>
      </c>
      <c r="AU220" s="118" t="str">
        <f t="shared" si="108"/>
        <v/>
      </c>
      <c r="AV220" s="118" t="str">
        <f t="shared" si="109"/>
        <v/>
      </c>
      <c r="AW220" s="118" t="str">
        <f t="shared" si="110"/>
        <v/>
      </c>
      <c r="AX220" s="118"/>
      <c r="AY220" s="117">
        <f t="shared" si="116"/>
        <v>3.4426802742704017</v>
      </c>
      <c r="AZ220" s="118">
        <f t="shared" si="117"/>
        <v>2.8789745284844268</v>
      </c>
      <c r="BA220" s="99">
        <f t="shared" si="118"/>
        <v>10.679899646735194</v>
      </c>
      <c r="BB220" s="99">
        <f t="shared" si="119"/>
        <v>11.666239415023387</v>
      </c>
      <c r="BC220" s="99">
        <f t="shared" si="120"/>
        <v>7.9281997872918843</v>
      </c>
      <c r="BD220" s="99">
        <f t="shared" si="121"/>
        <v>8.6604069240443806</v>
      </c>
      <c r="BE220" s="84">
        <f t="shared" si="122"/>
        <v>7.0199999809265137</v>
      </c>
      <c r="BF220" s="84">
        <f t="shared" si="113"/>
        <v>0.82999992370605469</v>
      </c>
      <c r="BI220" s="117"/>
      <c r="BJ220" s="118"/>
      <c r="BK220" s="118"/>
      <c r="BO220" s="118"/>
      <c r="BP220" s="119" t="s">
        <v>185</v>
      </c>
      <c r="BX220" s="117"/>
      <c r="EX220" s="81" t="str">
        <f t="shared" si="132"/>
        <v/>
      </c>
      <c r="EY220" s="81" t="str">
        <f t="shared" si="114"/>
        <v/>
      </c>
      <c r="FA220" s="81" t="str">
        <f t="shared" si="115"/>
        <v/>
      </c>
    </row>
    <row r="221" spans="1:157" x14ac:dyDescent="0.15">
      <c r="B221" s="26"/>
      <c r="C221" s="22"/>
      <c r="D221" s="12"/>
      <c r="E221" s="1" t="s">
        <v>152</v>
      </c>
      <c r="O221" s="31"/>
      <c r="Q221" s="31"/>
      <c r="R221" s="40"/>
      <c r="S221" s="31">
        <v>-3.2200000286102295</v>
      </c>
      <c r="T221" s="40">
        <v>5.8499999046325684</v>
      </c>
      <c r="U221" s="31"/>
      <c r="V221" s="40"/>
      <c r="W221" s="31"/>
      <c r="X221" s="40"/>
      <c r="Y221" s="31"/>
      <c r="Z221" s="40"/>
      <c r="AA221" s="59"/>
      <c r="AB221" s="60"/>
      <c r="AC221" s="59"/>
      <c r="AD221" s="60"/>
      <c r="AE221" s="19"/>
      <c r="AF221" s="141">
        <v>1</v>
      </c>
      <c r="AG221" s="117" t="str">
        <f t="shared" si="126"/>
        <v/>
      </c>
      <c r="AH221" s="118" t="str">
        <f t="shared" si="129"/>
        <v/>
      </c>
      <c r="AI221" s="118" t="str">
        <f t="shared" si="130"/>
        <v/>
      </c>
      <c r="AJ221" s="118" t="str">
        <f t="shared" si="131"/>
        <v/>
      </c>
      <c r="AK221" s="113" t="str">
        <f t="shared" si="127"/>
        <v/>
      </c>
      <c r="AL221" s="118" t="str">
        <f t="shared" si="128"/>
        <v/>
      </c>
      <c r="AM221" s="118"/>
      <c r="AN221" s="117" t="str">
        <f t="shared" si="101"/>
        <v/>
      </c>
      <c r="AO221" s="118" t="str">
        <f t="shared" si="102"/>
        <v/>
      </c>
      <c r="AP221" s="99" t="str">
        <f t="shared" si="103"/>
        <v/>
      </c>
      <c r="AQ221" s="99" t="str">
        <f t="shared" si="104"/>
        <v/>
      </c>
      <c r="AR221" s="99" t="str">
        <f t="shared" si="105"/>
        <v/>
      </c>
      <c r="AS221" s="99" t="str">
        <f t="shared" si="106"/>
        <v/>
      </c>
      <c r="AT221" s="118" t="str">
        <f t="shared" si="107"/>
        <v/>
      </c>
      <c r="AU221" s="118" t="str">
        <f t="shared" si="108"/>
        <v/>
      </c>
      <c r="AV221" s="118" t="str">
        <f t="shared" si="109"/>
        <v/>
      </c>
      <c r="AW221" s="118" t="str">
        <f t="shared" si="110"/>
        <v/>
      </c>
      <c r="AX221" s="118"/>
      <c r="AY221" s="117" t="str">
        <f t="shared" si="116"/>
        <v/>
      </c>
      <c r="AZ221" s="118" t="str">
        <f t="shared" si="117"/>
        <v/>
      </c>
      <c r="BA221" s="99" t="str">
        <f t="shared" si="118"/>
        <v/>
      </c>
      <c r="BB221" s="99" t="str">
        <f t="shared" si="119"/>
        <v/>
      </c>
      <c r="BC221" s="99" t="str">
        <f t="shared" si="120"/>
        <v/>
      </c>
      <c r="BD221" s="99" t="str">
        <f t="shared" si="121"/>
        <v/>
      </c>
      <c r="BE221" s="84" t="str">
        <f t="shared" si="122"/>
        <v/>
      </c>
      <c r="BF221" s="84" t="str">
        <f t="shared" si="113"/>
        <v/>
      </c>
      <c r="BI221" s="117" t="str">
        <f t="shared" si="123"/>
        <v/>
      </c>
      <c r="BJ221" s="118" t="str">
        <f t="shared" si="124"/>
        <v/>
      </c>
      <c r="BK221" s="118" t="str">
        <f t="shared" si="125"/>
        <v/>
      </c>
      <c r="BL221" s="118">
        <v>0.67999999225139618</v>
      </c>
      <c r="BM221" s="118">
        <v>2.880000114440918</v>
      </c>
      <c r="BN221" s="118">
        <v>2.9591891877069298</v>
      </c>
      <c r="BO221" s="118"/>
      <c r="BP221" s="119"/>
      <c r="BX221" s="117"/>
      <c r="EX221" s="81" t="str">
        <f t="shared" si="132"/>
        <v/>
      </c>
      <c r="EY221" s="81" t="str">
        <f t="shared" si="114"/>
        <v/>
      </c>
      <c r="FA221" s="81" t="str">
        <f t="shared" si="115"/>
        <v/>
      </c>
    </row>
    <row r="222" spans="1:157" s="82" customFormat="1" x14ac:dyDescent="0.15">
      <c r="B222" s="30"/>
      <c r="C222" s="16"/>
      <c r="D222" s="13" t="s">
        <v>15</v>
      </c>
      <c r="E222" s="16">
        <v>47</v>
      </c>
      <c r="F222" s="10">
        <v>1</v>
      </c>
      <c r="G222" s="16">
        <v>1</v>
      </c>
      <c r="K222" s="16"/>
      <c r="L222" s="82">
        <v>1</v>
      </c>
      <c r="M222" s="16"/>
      <c r="N222" s="82">
        <v>1</v>
      </c>
      <c r="O222" s="20" t="s">
        <v>87</v>
      </c>
      <c r="P222" s="16">
        <v>87</v>
      </c>
      <c r="Q222" s="32"/>
      <c r="R222" s="10"/>
      <c r="S222" s="32"/>
      <c r="T222" s="10"/>
      <c r="U222" s="32"/>
      <c r="V222" s="10"/>
      <c r="W222" s="32"/>
      <c r="X222" s="10"/>
      <c r="Y222" s="32"/>
      <c r="Z222" s="10"/>
      <c r="AA222" s="57">
        <v>-0.82999998331069946</v>
      </c>
      <c r="AB222" s="58">
        <v>-12.090000152587891</v>
      </c>
      <c r="AC222" s="57">
        <v>3.2699999809265137</v>
      </c>
      <c r="AD222" s="58">
        <v>11.989999771118164</v>
      </c>
      <c r="AE222" s="16"/>
      <c r="AF222" s="112"/>
      <c r="AG222" s="117">
        <f t="shared" si="126"/>
        <v>4.7081989713957348</v>
      </c>
      <c r="AH222" s="118">
        <f t="shared" si="129"/>
        <v>1.119999885559082</v>
      </c>
      <c r="AI222" s="118">
        <f t="shared" si="130"/>
        <v>0.23999977111816406</v>
      </c>
      <c r="AJ222" s="118">
        <f t="shared" si="131"/>
        <v>1.1454255252041172</v>
      </c>
      <c r="AK222" s="113">
        <f t="shared" si="127"/>
        <v>87</v>
      </c>
      <c r="AL222" s="118">
        <f t="shared" si="128"/>
        <v>4.2899999618530273</v>
      </c>
      <c r="AM222" s="99"/>
      <c r="AN222" s="117" t="str">
        <f t="shared" si="101"/>
        <v/>
      </c>
      <c r="AO222" s="118" t="str">
        <f t="shared" si="102"/>
        <v/>
      </c>
      <c r="AP222" s="99" t="str">
        <f t="shared" si="103"/>
        <v/>
      </c>
      <c r="AQ222" s="99" t="str">
        <f t="shared" si="104"/>
        <v/>
      </c>
      <c r="AR222" s="99" t="str">
        <f t="shared" si="105"/>
        <v/>
      </c>
      <c r="AS222" s="99" t="str">
        <f t="shared" si="106"/>
        <v/>
      </c>
      <c r="AT222" s="118" t="str">
        <f t="shared" si="107"/>
        <v/>
      </c>
      <c r="AU222" s="118" t="str">
        <f t="shared" si="108"/>
        <v/>
      </c>
      <c r="AV222" s="118" t="str">
        <f t="shared" si="109"/>
        <v/>
      </c>
      <c r="AW222" s="118" t="str">
        <f t="shared" si="110"/>
        <v/>
      </c>
      <c r="AX222" s="99"/>
      <c r="AY222" s="117" t="str">
        <f t="shared" si="116"/>
        <v/>
      </c>
      <c r="AZ222" s="118" t="str">
        <f t="shared" si="117"/>
        <v/>
      </c>
      <c r="BA222" s="99" t="str">
        <f t="shared" si="118"/>
        <v/>
      </c>
      <c r="BB222" s="99" t="str">
        <f t="shared" si="119"/>
        <v/>
      </c>
      <c r="BC222" s="99" t="str">
        <f t="shared" si="120"/>
        <v/>
      </c>
      <c r="BD222" s="99" t="str">
        <f t="shared" si="121"/>
        <v/>
      </c>
      <c r="BE222" s="84" t="str">
        <f t="shared" si="122"/>
        <v/>
      </c>
      <c r="BF222" s="84" t="str">
        <f t="shared" si="113"/>
        <v/>
      </c>
      <c r="BG222" s="89"/>
      <c r="BH222" s="89"/>
      <c r="BI222" s="117" t="str">
        <f t="shared" si="123"/>
        <v/>
      </c>
      <c r="BJ222" s="118" t="str">
        <f t="shared" si="124"/>
        <v/>
      </c>
      <c r="BK222" s="118" t="str">
        <f t="shared" si="125"/>
        <v/>
      </c>
      <c r="BL222" s="118" t="s">
        <v>152</v>
      </c>
      <c r="BM222" s="118" t="s">
        <v>152</v>
      </c>
      <c r="BN222" s="118" t="s">
        <v>152</v>
      </c>
      <c r="BO222" s="118"/>
      <c r="BP222" s="121"/>
      <c r="BX222" s="94"/>
      <c r="CE222" s="95"/>
      <c r="CF222" s="95"/>
      <c r="CG222" s="95"/>
      <c r="CH222" s="95"/>
      <c r="CI222" s="95"/>
      <c r="CJ222" s="95"/>
      <c r="CK222" s="95"/>
      <c r="CL222" s="95"/>
      <c r="CM222" s="95"/>
      <c r="CN222" s="95"/>
      <c r="CO222" s="95"/>
      <c r="CP222" s="95"/>
      <c r="CQ222" s="95"/>
      <c r="EX222" s="81" t="str">
        <f t="shared" si="132"/>
        <v/>
      </c>
      <c r="EY222" s="81" t="str">
        <f t="shared" si="114"/>
        <v/>
      </c>
      <c r="FA222" s="81">
        <f t="shared" si="115"/>
        <v>4.7081989713957348</v>
      </c>
    </row>
    <row r="223" spans="1:157" x14ac:dyDescent="0.15">
      <c r="E223" s="1" t="s">
        <v>152</v>
      </c>
      <c r="F223" s="6">
        <v>2</v>
      </c>
      <c r="H223" s="81">
        <v>1</v>
      </c>
      <c r="O223" s="31"/>
      <c r="Q223" s="31">
        <v>0.5899999737739563</v>
      </c>
      <c r="R223" s="40">
        <v>4.2899999618530273</v>
      </c>
      <c r="S223" s="31"/>
      <c r="T223" s="40"/>
      <c r="U223" s="31"/>
      <c r="V223" s="40"/>
      <c r="W223" s="31"/>
      <c r="X223" s="40"/>
      <c r="Y223" s="31"/>
      <c r="Z223" s="40"/>
      <c r="AA223" s="59">
        <v>2.1500000953674316</v>
      </c>
      <c r="AB223" s="60">
        <v>11.75</v>
      </c>
      <c r="AC223" s="59">
        <v>-0.20000000298023224</v>
      </c>
      <c r="AD223" s="60">
        <v>-11.75</v>
      </c>
      <c r="AE223" s="19" t="s">
        <v>88</v>
      </c>
      <c r="AF223" s="114"/>
      <c r="AG223" s="117" t="str">
        <f t="shared" si="126"/>
        <v/>
      </c>
      <c r="AH223" s="118" t="str">
        <f t="shared" si="129"/>
        <v/>
      </c>
      <c r="AI223" s="118" t="str">
        <f t="shared" si="130"/>
        <v/>
      </c>
      <c r="AJ223" s="118" t="str">
        <f t="shared" si="131"/>
        <v/>
      </c>
      <c r="AK223" s="113" t="str">
        <f t="shared" si="127"/>
        <v/>
      </c>
      <c r="AL223" s="118" t="str">
        <f t="shared" si="128"/>
        <v/>
      </c>
      <c r="AM223" s="118"/>
      <c r="AN223" s="117">
        <f t="shared" si="101"/>
        <v>1.1993196572757909</v>
      </c>
      <c r="AO223" s="118">
        <f t="shared" si="102"/>
        <v>0.21510345776217168</v>
      </c>
      <c r="AP223" s="99">
        <f t="shared" si="103"/>
        <v>6.0642992333292796</v>
      </c>
      <c r="AQ223" s="99">
        <f t="shared" si="104"/>
        <v>5.6052804230309645</v>
      </c>
      <c r="AR223" s="99">
        <f t="shared" si="105"/>
        <v>1.0692502518445366</v>
      </c>
      <c r="AS223" s="99">
        <f t="shared" si="106"/>
        <v>0.9883165842221685</v>
      </c>
      <c r="AT223" s="118">
        <f t="shared" si="107"/>
        <v>1.119999885559082</v>
      </c>
      <c r="AU223" s="118">
        <f t="shared" si="108"/>
        <v>0.23999977111816406</v>
      </c>
      <c r="AV223" s="118">
        <f t="shared" si="109"/>
        <v>1.1454255252041172</v>
      </c>
      <c r="AW223" s="118">
        <f t="shared" si="110"/>
        <v>11.170000076293945</v>
      </c>
      <c r="AX223" s="118"/>
      <c r="AY223" s="117" t="str">
        <f t="shared" si="116"/>
        <v/>
      </c>
      <c r="AZ223" s="118" t="str">
        <f t="shared" si="117"/>
        <v/>
      </c>
      <c r="BA223" s="99" t="str">
        <f t="shared" si="118"/>
        <v/>
      </c>
      <c r="BB223" s="99" t="str">
        <f t="shared" si="119"/>
        <v/>
      </c>
      <c r="BC223" s="99" t="str">
        <f t="shared" si="120"/>
        <v/>
      </c>
      <c r="BD223" s="99" t="str">
        <f t="shared" si="121"/>
        <v/>
      </c>
      <c r="BE223" s="84" t="str">
        <f t="shared" si="122"/>
        <v/>
      </c>
      <c r="BF223" s="84" t="str">
        <f t="shared" si="113"/>
        <v/>
      </c>
      <c r="BI223" s="117">
        <f t="shared" si="123"/>
        <v>1.119999885559082</v>
      </c>
      <c r="BJ223" s="118">
        <f t="shared" si="124"/>
        <v>0.23999977111816406</v>
      </c>
      <c r="BK223" s="118">
        <f t="shared" si="125"/>
        <v>1.1454255252041172</v>
      </c>
      <c r="BL223" s="118">
        <v>1.119999885559082</v>
      </c>
      <c r="BM223" s="118">
        <v>0.23999977111816406</v>
      </c>
      <c r="BN223" s="118">
        <v>1.1454255252041172</v>
      </c>
      <c r="BO223" s="118"/>
      <c r="BP223" s="119"/>
      <c r="BX223" s="117"/>
      <c r="EX223" s="81">
        <f t="shared" si="132"/>
        <v>1.1993196572757909</v>
      </c>
      <c r="EY223" s="81">
        <f t="shared" si="114"/>
        <v>1.1993196572757909</v>
      </c>
      <c r="FA223" s="81" t="str">
        <f t="shared" si="115"/>
        <v/>
      </c>
    </row>
    <row r="224" spans="1:157" x14ac:dyDescent="0.15">
      <c r="E224" s="1" t="s">
        <v>152</v>
      </c>
      <c r="F224" s="6">
        <v>3</v>
      </c>
      <c r="I224" s="81">
        <v>1</v>
      </c>
      <c r="O224" s="31"/>
      <c r="Q224" s="31">
        <v>0.87999999523162842</v>
      </c>
      <c r="R224" s="40">
        <v>-11.170000076293945</v>
      </c>
      <c r="S224" s="31"/>
      <c r="T224" s="40"/>
      <c r="U224" s="31"/>
      <c r="V224" s="40"/>
      <c r="W224" s="31"/>
      <c r="X224" s="40"/>
      <c r="Y224" s="31"/>
      <c r="Z224" s="40"/>
      <c r="AA224" s="59">
        <v>-0.34000000357627869</v>
      </c>
      <c r="AB224" s="60">
        <v>-12.239999771118164</v>
      </c>
      <c r="AC224" s="59">
        <v>-0.23999999463558197</v>
      </c>
      <c r="AD224" s="60">
        <v>12.189999580383301</v>
      </c>
      <c r="AE224" s="19" t="s">
        <v>93</v>
      </c>
      <c r="AF224" s="114"/>
      <c r="AG224" s="117" t="str">
        <f t="shared" si="126"/>
        <v/>
      </c>
      <c r="AH224" s="118" t="str">
        <f t="shared" si="129"/>
        <v/>
      </c>
      <c r="AI224" s="118" t="str">
        <f t="shared" si="130"/>
        <v/>
      </c>
      <c r="AJ224" s="118" t="str">
        <f t="shared" si="131"/>
        <v/>
      </c>
      <c r="AK224" s="113" t="str">
        <f t="shared" si="127"/>
        <v/>
      </c>
      <c r="AL224" s="118" t="str">
        <f t="shared" si="128"/>
        <v/>
      </c>
      <c r="AM224" s="118"/>
      <c r="AN224" s="117" t="str">
        <f t="shared" si="101"/>
        <v/>
      </c>
      <c r="AO224" s="118" t="str">
        <f t="shared" si="102"/>
        <v/>
      </c>
      <c r="AP224" s="99" t="str">
        <f t="shared" si="103"/>
        <v/>
      </c>
      <c r="AQ224" s="99" t="str">
        <f t="shared" si="104"/>
        <v/>
      </c>
      <c r="AR224" s="99" t="str">
        <f t="shared" si="105"/>
        <v/>
      </c>
      <c r="AS224" s="99" t="str">
        <f t="shared" si="106"/>
        <v/>
      </c>
      <c r="AT224" s="118" t="str">
        <f t="shared" si="107"/>
        <v/>
      </c>
      <c r="AU224" s="118" t="str">
        <f t="shared" si="108"/>
        <v/>
      </c>
      <c r="AV224" s="118" t="str">
        <f t="shared" si="109"/>
        <v/>
      </c>
      <c r="AW224" s="118" t="str">
        <f t="shared" si="110"/>
        <v/>
      </c>
      <c r="AX224" s="118"/>
      <c r="AY224" s="117">
        <f t="shared" si="116"/>
        <v>1.1993196572757909</v>
      </c>
      <c r="AZ224" s="118">
        <f t="shared" si="117"/>
        <v>0.21510345776217168</v>
      </c>
      <c r="BA224" s="99">
        <f t="shared" si="118"/>
        <v>6.0642992333292796</v>
      </c>
      <c r="BB224" s="99">
        <f t="shared" si="119"/>
        <v>5.6052804230309645</v>
      </c>
      <c r="BC224" s="99">
        <f t="shared" si="120"/>
        <v>1.0692502518445366</v>
      </c>
      <c r="BD224" s="99">
        <f t="shared" si="121"/>
        <v>0.9883165842221685</v>
      </c>
      <c r="BE224" s="84">
        <f t="shared" si="122"/>
        <v>11.170000076293945</v>
      </c>
      <c r="BF224" s="84" t="str">
        <f t="shared" si="113"/>
        <v/>
      </c>
      <c r="BI224" s="117">
        <f t="shared" si="123"/>
        <v>0.14000000059604645</v>
      </c>
      <c r="BJ224" s="118">
        <f t="shared" si="124"/>
        <v>0.48999977111816406</v>
      </c>
      <c r="BK224" s="118">
        <f t="shared" si="125"/>
        <v>0.5096074723380204</v>
      </c>
      <c r="BL224" s="118">
        <v>0.14000000059604645</v>
      </c>
      <c r="BM224" s="118">
        <v>0.48999977111816406</v>
      </c>
      <c r="BN224" s="118">
        <v>0.5096074723380204</v>
      </c>
      <c r="BO224" s="118"/>
      <c r="BP224" s="119"/>
      <c r="BX224" s="117"/>
      <c r="EX224" s="81" t="str">
        <f t="shared" si="132"/>
        <v/>
      </c>
      <c r="EY224" s="81">
        <f t="shared" si="114"/>
        <v>1.6130228301180336</v>
      </c>
      <c r="FA224" s="81" t="str">
        <f t="shared" si="115"/>
        <v/>
      </c>
    </row>
    <row r="225" spans="2:157" x14ac:dyDescent="0.15">
      <c r="B225" s="26"/>
      <c r="C225" s="22"/>
      <c r="D225" s="12"/>
      <c r="E225" s="1" t="s">
        <v>152</v>
      </c>
      <c r="F225" s="81">
        <v>4</v>
      </c>
      <c r="I225" s="81">
        <v>1</v>
      </c>
      <c r="J225" s="81">
        <v>1</v>
      </c>
      <c r="O225" s="31"/>
      <c r="Q225" s="31">
        <v>2.7799999713897705</v>
      </c>
      <c r="R225" s="40">
        <v>7.3600001335144043</v>
      </c>
      <c r="S225" s="31"/>
      <c r="T225" s="40"/>
      <c r="U225" s="31"/>
      <c r="V225" s="40"/>
      <c r="W225" s="31" t="s">
        <v>90</v>
      </c>
      <c r="X225" s="40"/>
      <c r="Y225" s="31"/>
      <c r="Z225" s="40">
        <v>1</v>
      </c>
      <c r="AA225" s="59">
        <v>2.6800000667572021</v>
      </c>
      <c r="AB225" s="60">
        <v>10.579999923706055</v>
      </c>
      <c r="AC225" s="59">
        <v>-0.93000000715255737</v>
      </c>
      <c r="AD225" s="60">
        <v>-12.770000457763672</v>
      </c>
      <c r="AE225" s="19" t="s">
        <v>82</v>
      </c>
      <c r="AF225" s="114">
        <v>1</v>
      </c>
      <c r="AG225" s="117" t="str">
        <f t="shared" si="126"/>
        <v/>
      </c>
      <c r="AH225" s="118" t="str">
        <f t="shared" si="129"/>
        <v/>
      </c>
      <c r="AI225" s="118" t="str">
        <f t="shared" si="130"/>
        <v/>
      </c>
      <c r="AJ225" s="118" t="str">
        <f t="shared" si="131"/>
        <v/>
      </c>
      <c r="AK225" s="113" t="str">
        <f t="shared" si="127"/>
        <v/>
      </c>
      <c r="AL225" s="118" t="str">
        <f t="shared" si="128"/>
        <v/>
      </c>
      <c r="AM225" s="118"/>
      <c r="AN225" s="117" t="str">
        <f t="shared" si="101"/>
        <v/>
      </c>
      <c r="AO225" s="118" t="str">
        <f t="shared" si="102"/>
        <v/>
      </c>
      <c r="AP225" s="99" t="str">
        <f t="shared" si="103"/>
        <v/>
      </c>
      <c r="AQ225" s="99" t="str">
        <f t="shared" si="104"/>
        <v/>
      </c>
      <c r="AR225" s="99" t="str">
        <f t="shared" si="105"/>
        <v/>
      </c>
      <c r="AS225" s="99" t="str">
        <f t="shared" si="106"/>
        <v/>
      </c>
      <c r="AT225" s="118" t="str">
        <f t="shared" si="107"/>
        <v/>
      </c>
      <c r="AU225" s="118" t="str">
        <f t="shared" si="108"/>
        <v/>
      </c>
      <c r="AV225" s="118" t="str">
        <f t="shared" si="109"/>
        <v/>
      </c>
      <c r="AW225" s="118" t="str">
        <f t="shared" si="110"/>
        <v/>
      </c>
      <c r="AX225" s="118"/>
      <c r="AY225" s="117">
        <f t="shared" si="116"/>
        <v>1.6130228301180336</v>
      </c>
      <c r="AZ225" s="118">
        <f t="shared" si="117"/>
        <v>7.3041905340291065</v>
      </c>
      <c r="BA225" s="99">
        <f t="shared" si="118"/>
        <v>7.8139997490346502</v>
      </c>
      <c r="BB225" s="99">
        <f t="shared" si="119"/>
        <v>5.2158494058790055</v>
      </c>
      <c r="BC225" s="99">
        <f t="shared" si="120"/>
        <v>35.748299793136098</v>
      </c>
      <c r="BD225" s="99">
        <f t="shared" si="121"/>
        <v>23.862011034777506</v>
      </c>
      <c r="BE225" s="84">
        <f t="shared" si="122"/>
        <v>7.3600001335144043</v>
      </c>
      <c r="BF225" s="84" t="str">
        <f t="shared" si="113"/>
        <v/>
      </c>
      <c r="BI225" s="117">
        <f t="shared" si="123"/>
        <v>2.9200000613927841</v>
      </c>
      <c r="BJ225" s="118">
        <f t="shared" si="124"/>
        <v>1.6099996566772461</v>
      </c>
      <c r="BK225" s="118">
        <f t="shared" si="125"/>
        <v>3.3344413704599325</v>
      </c>
      <c r="BL225" s="118"/>
      <c r="BM225" s="118"/>
      <c r="BN225" s="118"/>
      <c r="BO225" s="118"/>
      <c r="BP225" s="119" t="s">
        <v>184</v>
      </c>
      <c r="BX225" s="117"/>
      <c r="EX225" s="81" t="str">
        <f t="shared" si="132"/>
        <v/>
      </c>
      <c r="EY225" s="81">
        <f t="shared" si="114"/>
        <v>119.28413716978382</v>
      </c>
      <c r="FA225" s="81" t="str">
        <f t="shared" si="115"/>
        <v/>
      </c>
    </row>
    <row r="226" spans="2:157" s="82" customFormat="1" x14ac:dyDescent="0.15">
      <c r="B226" s="30"/>
      <c r="C226" s="24" t="s">
        <v>70</v>
      </c>
      <c r="D226" s="13" t="s">
        <v>11</v>
      </c>
      <c r="E226" s="16">
        <v>48</v>
      </c>
      <c r="F226" s="10">
        <v>1</v>
      </c>
      <c r="G226" s="16">
        <v>1</v>
      </c>
      <c r="K226" s="16">
        <v>1</v>
      </c>
      <c r="M226" s="16">
        <v>1</v>
      </c>
      <c r="O226" s="20" t="s">
        <v>87</v>
      </c>
      <c r="P226" s="16">
        <v>115</v>
      </c>
      <c r="Q226" s="32"/>
      <c r="R226" s="10"/>
      <c r="S226" s="32"/>
      <c r="T226" s="10"/>
      <c r="U226" s="32"/>
      <c r="V226" s="10"/>
      <c r="W226" s="32"/>
      <c r="X226" s="10"/>
      <c r="Y226" s="32"/>
      <c r="Z226" s="10"/>
      <c r="AA226" s="57">
        <v>0.73000001907348633</v>
      </c>
      <c r="AB226" s="58">
        <v>12.039999961853027</v>
      </c>
      <c r="AC226" s="57">
        <v>-3.7999999523162842</v>
      </c>
      <c r="AD226" s="58">
        <v>-12.090000152587891</v>
      </c>
      <c r="AE226" s="16"/>
      <c r="AF226" s="114">
        <v>1</v>
      </c>
      <c r="AG226" s="117">
        <f t="shared" si="126"/>
        <v>5.8478887472937897</v>
      </c>
      <c r="AH226" s="118">
        <f t="shared" si="129"/>
        <v>1.4600000381469727</v>
      </c>
      <c r="AI226" s="118">
        <f t="shared" si="130"/>
        <v>0</v>
      </c>
      <c r="AJ226" s="118">
        <f t="shared" si="131"/>
        <v>1.4600000381469727</v>
      </c>
      <c r="AK226" s="113">
        <f t="shared" si="127"/>
        <v>115</v>
      </c>
      <c r="AL226" s="118">
        <f t="shared" si="128"/>
        <v>6</v>
      </c>
      <c r="AM226" s="99"/>
      <c r="AN226" s="117"/>
      <c r="AO226" s="118"/>
      <c r="AP226" s="99"/>
      <c r="AQ226" s="99"/>
      <c r="AR226" s="99"/>
      <c r="AS226" s="99"/>
      <c r="AT226" s="118"/>
      <c r="AU226" s="118"/>
      <c r="AV226" s="118"/>
      <c r="AW226" s="118"/>
      <c r="AX226" s="99"/>
      <c r="AY226" s="117" t="str">
        <f t="shared" si="116"/>
        <v/>
      </c>
      <c r="AZ226" s="118" t="str">
        <f t="shared" si="117"/>
        <v/>
      </c>
      <c r="BA226" s="99" t="str">
        <f t="shared" si="118"/>
        <v/>
      </c>
      <c r="BB226" s="99" t="str">
        <f t="shared" si="119"/>
        <v/>
      </c>
      <c r="BC226" s="99" t="str">
        <f t="shared" si="120"/>
        <v/>
      </c>
      <c r="BD226" s="99" t="str">
        <f t="shared" si="121"/>
        <v/>
      </c>
      <c r="BE226" s="84" t="str">
        <f t="shared" si="122"/>
        <v/>
      </c>
      <c r="BF226" s="84" t="str">
        <f t="shared" si="113"/>
        <v/>
      </c>
      <c r="BG226" s="89"/>
      <c r="BH226" s="89"/>
      <c r="BI226" s="117" t="str">
        <f t="shared" si="123"/>
        <v/>
      </c>
      <c r="BJ226" s="118" t="str">
        <f t="shared" si="124"/>
        <v/>
      </c>
      <c r="BK226" s="118" t="str">
        <f t="shared" si="125"/>
        <v/>
      </c>
      <c r="BL226" s="118" t="s">
        <v>152</v>
      </c>
      <c r="BM226" s="118" t="s">
        <v>152</v>
      </c>
      <c r="BN226" s="118" t="s">
        <v>152</v>
      </c>
      <c r="BO226" s="118"/>
      <c r="BP226" s="121"/>
      <c r="BX226" s="94"/>
      <c r="CE226" s="95"/>
      <c r="CF226" s="95"/>
      <c r="CG226" s="95"/>
      <c r="CH226" s="95"/>
      <c r="CI226" s="95"/>
      <c r="CJ226" s="95"/>
      <c r="CK226" s="95"/>
      <c r="CL226" s="95"/>
      <c r="CM226" s="95"/>
      <c r="CN226" s="95"/>
      <c r="CO226" s="95"/>
      <c r="CP226" s="95"/>
      <c r="CQ226" s="95"/>
      <c r="EX226" s="81" t="s">
        <v>139</v>
      </c>
      <c r="EY226" s="81">
        <f t="shared" si="114"/>
        <v>60.427788543125082</v>
      </c>
      <c r="FA226" s="81">
        <f t="shared" si="115"/>
        <v>5.8478887472937897</v>
      </c>
    </row>
    <row r="227" spans="2:157" x14ac:dyDescent="0.15">
      <c r="E227" s="1" t="s">
        <v>152</v>
      </c>
      <c r="F227" s="6">
        <v>2</v>
      </c>
      <c r="H227" s="81">
        <v>1</v>
      </c>
      <c r="J227" s="81">
        <v>1</v>
      </c>
      <c r="O227" s="31"/>
      <c r="Q227" s="31">
        <v>-0.77999997138977051</v>
      </c>
      <c r="R227" s="40">
        <v>-6</v>
      </c>
      <c r="S227" s="31"/>
      <c r="T227" s="40"/>
      <c r="U227" s="31"/>
      <c r="V227" s="40"/>
      <c r="W227" s="31" t="s">
        <v>62</v>
      </c>
      <c r="X227" s="40"/>
      <c r="Y227" s="31">
        <v>1</v>
      </c>
      <c r="Z227" s="40"/>
      <c r="AA227" s="59">
        <v>-2.3399999141693115</v>
      </c>
      <c r="AB227" s="60">
        <v>-12.090000152587891</v>
      </c>
      <c r="AC227" s="59">
        <v>0.28999999165534973</v>
      </c>
      <c r="AD227" s="60">
        <v>10.970000267028809</v>
      </c>
      <c r="AE227" s="19" t="s">
        <v>106</v>
      </c>
      <c r="AF227" s="114"/>
      <c r="AG227" s="117" t="str">
        <f t="shared" si="126"/>
        <v/>
      </c>
      <c r="AH227" s="118" t="str">
        <f t="shared" si="129"/>
        <v/>
      </c>
      <c r="AI227" s="118" t="str">
        <f t="shared" si="130"/>
        <v/>
      </c>
      <c r="AJ227" s="118" t="str">
        <f t="shared" si="131"/>
        <v/>
      </c>
      <c r="AK227" s="113" t="str">
        <f t="shared" si="127"/>
        <v/>
      </c>
      <c r="AL227" s="118" t="str">
        <f t="shared" si="128"/>
        <v/>
      </c>
      <c r="AM227" s="118"/>
      <c r="AN227" s="117"/>
      <c r="AO227" s="118"/>
      <c r="AT227" s="118"/>
      <c r="AU227" s="118"/>
      <c r="AV227" s="118"/>
      <c r="AW227" s="118"/>
      <c r="AX227" s="118"/>
      <c r="AY227" s="117"/>
      <c r="AZ227" s="118" t="str">
        <f t="shared" si="117"/>
        <v/>
      </c>
      <c r="BA227" s="99" t="str">
        <f t="shared" si="118"/>
        <v/>
      </c>
      <c r="BB227" s="99" t="str">
        <f t="shared" si="119"/>
        <v/>
      </c>
      <c r="BC227" s="99" t="str">
        <f t="shared" si="120"/>
        <v/>
      </c>
      <c r="BD227" s="99" t="str">
        <f t="shared" si="121"/>
        <v/>
      </c>
      <c r="BE227" s="84" t="str">
        <f t="shared" si="122"/>
        <v/>
      </c>
      <c r="BF227" s="84" t="str">
        <f t="shared" si="113"/>
        <v/>
      </c>
      <c r="BI227" s="142"/>
      <c r="BJ227" s="148"/>
      <c r="BK227" s="148"/>
      <c r="BL227" s="148"/>
      <c r="BM227" s="148"/>
      <c r="BN227" s="148"/>
      <c r="BO227" s="148"/>
      <c r="BP227" s="119"/>
      <c r="BX227" s="117"/>
      <c r="EX227" s="81" t="str">
        <f t="shared" ref="EX227:EX245" si="133">IF(AND(ISNUMBER(AA226),ISNUMBER(AA227),ISNUMBER(AA228),F227=2,F228=3),DEGREES(ACOS(((AA226-AA227)*(AA228-AA227)+(AB226-AB227)*(AB228-AB227))/(SQRT((AA226-AA227)^2+(AB226-AB227)^2)*SQRT((AA228-AA227)^2+(AB228-AB227)^2)))),"")</f>
        <v/>
      </c>
      <c r="EY227" s="81">
        <f t="shared" si="114"/>
        <v>4.0446768836970497</v>
      </c>
      <c r="FA227" s="81" t="str">
        <f t="shared" si="115"/>
        <v/>
      </c>
    </row>
    <row r="228" spans="2:157" s="82" customFormat="1" x14ac:dyDescent="0.15">
      <c r="B228" s="30"/>
      <c r="C228" s="16"/>
      <c r="D228" s="13" t="s">
        <v>17</v>
      </c>
      <c r="E228" s="16">
        <v>49</v>
      </c>
      <c r="F228" s="10">
        <v>1</v>
      </c>
      <c r="G228" s="16">
        <v>1</v>
      </c>
      <c r="K228" s="16">
        <v>1</v>
      </c>
      <c r="M228" s="16"/>
      <c r="N228" s="82">
        <v>1</v>
      </c>
      <c r="O228" s="20" t="s">
        <v>85</v>
      </c>
      <c r="P228" s="16">
        <v>91</v>
      </c>
      <c r="Q228" s="32"/>
      <c r="R228" s="10"/>
      <c r="S228" s="32"/>
      <c r="T228" s="10"/>
      <c r="U228" s="32"/>
      <c r="V228" s="10"/>
      <c r="W228" s="32"/>
      <c r="X228" s="10"/>
      <c r="Y228" s="32"/>
      <c r="Z228" s="10"/>
      <c r="AA228" s="57">
        <v>-0.98000001907348633</v>
      </c>
      <c r="AB228" s="58">
        <v>12.189999580383301</v>
      </c>
      <c r="AC228" s="57">
        <v>3.3599998950958252</v>
      </c>
      <c r="AD228" s="58">
        <v>-11.989999771118164</v>
      </c>
      <c r="AE228" s="16"/>
      <c r="AF228" s="112"/>
      <c r="AG228" s="117">
        <f t="shared" si="126"/>
        <v>2.9458451418490648</v>
      </c>
      <c r="AH228" s="118">
        <f t="shared" si="129"/>
        <v>0.6400001049041748</v>
      </c>
      <c r="AI228" s="118">
        <f t="shared" si="130"/>
        <v>0.23999977111816406</v>
      </c>
      <c r="AJ228" s="118">
        <f t="shared" si="131"/>
        <v>0.68352031748451036</v>
      </c>
      <c r="AK228" s="113">
        <f t="shared" si="127"/>
        <v>91</v>
      </c>
      <c r="AL228" s="118">
        <f t="shared" si="128"/>
        <v>4.9699997901916504</v>
      </c>
      <c r="AM228" s="99"/>
      <c r="AN228" s="117" t="str">
        <f t="shared" si="101"/>
        <v/>
      </c>
      <c r="AO228" s="118" t="str">
        <f t="shared" si="102"/>
        <v/>
      </c>
      <c r="AP228" s="99" t="str">
        <f t="shared" si="103"/>
        <v/>
      </c>
      <c r="AQ228" s="99" t="str">
        <f t="shared" si="104"/>
        <v/>
      </c>
      <c r="AR228" s="99" t="str">
        <f t="shared" si="105"/>
        <v/>
      </c>
      <c r="AS228" s="99" t="str">
        <f t="shared" si="106"/>
        <v/>
      </c>
      <c r="AT228" s="118" t="str">
        <f t="shared" si="107"/>
        <v/>
      </c>
      <c r="AU228" s="118" t="str">
        <f t="shared" si="108"/>
        <v/>
      </c>
      <c r="AV228" s="118" t="str">
        <f t="shared" si="109"/>
        <v/>
      </c>
      <c r="AW228" s="118" t="str">
        <f t="shared" si="110"/>
        <v/>
      </c>
      <c r="AX228" s="99"/>
      <c r="AY228" s="117" t="str">
        <f t="shared" si="116"/>
        <v/>
      </c>
      <c r="AZ228" s="118" t="str">
        <f t="shared" si="117"/>
        <v/>
      </c>
      <c r="BA228" s="99" t="str">
        <f t="shared" si="118"/>
        <v/>
      </c>
      <c r="BB228" s="99" t="str">
        <f t="shared" si="119"/>
        <v/>
      </c>
      <c r="BC228" s="99" t="str">
        <f t="shared" si="120"/>
        <v/>
      </c>
      <c r="BD228" s="99" t="str">
        <f t="shared" si="121"/>
        <v/>
      </c>
      <c r="BE228" s="84" t="str">
        <f t="shared" si="122"/>
        <v/>
      </c>
      <c r="BF228" s="84" t="str">
        <f t="shared" si="113"/>
        <v/>
      </c>
      <c r="BG228" s="89"/>
      <c r="BH228" s="89"/>
      <c r="BI228" s="117" t="str">
        <f t="shared" si="123"/>
        <v/>
      </c>
      <c r="BJ228" s="118" t="str">
        <f t="shared" si="124"/>
        <v/>
      </c>
      <c r="BK228" s="118" t="str">
        <f t="shared" si="125"/>
        <v/>
      </c>
      <c r="BL228" s="118" t="s">
        <v>152</v>
      </c>
      <c r="BM228" s="118" t="s">
        <v>152</v>
      </c>
      <c r="BN228" s="118" t="s">
        <v>152</v>
      </c>
      <c r="BO228" s="118"/>
      <c r="BP228" s="121"/>
      <c r="BX228" s="94"/>
      <c r="CE228" s="95"/>
      <c r="CF228" s="95"/>
      <c r="CG228" s="95"/>
      <c r="CH228" s="95"/>
      <c r="CI228" s="95"/>
      <c r="CJ228" s="95"/>
      <c r="CK228" s="95"/>
      <c r="CL228" s="95"/>
      <c r="CM228" s="95"/>
      <c r="CN228" s="95"/>
      <c r="CO228" s="95"/>
      <c r="CP228" s="95"/>
      <c r="CQ228" s="95"/>
      <c r="EX228" s="81" t="str">
        <f t="shared" si="133"/>
        <v/>
      </c>
      <c r="EY228" s="81">
        <f t="shared" si="114"/>
        <v>14.957053450889489</v>
      </c>
      <c r="FA228" s="81">
        <f t="shared" si="115"/>
        <v>2.9458451418490648</v>
      </c>
    </row>
    <row r="229" spans="2:157" x14ac:dyDescent="0.15">
      <c r="E229" s="1" t="s">
        <v>152</v>
      </c>
      <c r="F229" s="6">
        <v>2</v>
      </c>
      <c r="H229" s="81">
        <v>1</v>
      </c>
      <c r="Q229" s="31">
        <v>3.0199999809265137</v>
      </c>
      <c r="R229" s="40">
        <v>-4.9699997901916504</v>
      </c>
      <c r="S229" s="31"/>
      <c r="T229" s="40"/>
      <c r="U229" s="31"/>
      <c r="V229" s="40"/>
      <c r="W229" s="31"/>
      <c r="X229" s="40"/>
      <c r="Y229" s="31"/>
      <c r="Z229" s="40"/>
      <c r="AA229" s="59">
        <v>4</v>
      </c>
      <c r="AB229" s="60">
        <v>-11.75</v>
      </c>
      <c r="AC229" s="59">
        <v>-2.190000057220459</v>
      </c>
      <c r="AD229" s="60">
        <v>11.699999809265137</v>
      </c>
      <c r="AE229" s="19" t="s">
        <v>83</v>
      </c>
      <c r="AF229" s="114"/>
      <c r="AG229" s="117" t="str">
        <f t="shared" si="126"/>
        <v/>
      </c>
      <c r="AH229" s="118" t="str">
        <f t="shared" si="129"/>
        <v/>
      </c>
      <c r="AI229" s="118" t="str">
        <f t="shared" si="130"/>
        <v/>
      </c>
      <c r="AJ229" s="118" t="str">
        <f t="shared" si="131"/>
        <v/>
      </c>
      <c r="AK229" s="113" t="str">
        <f t="shared" si="127"/>
        <v/>
      </c>
      <c r="AL229" s="118" t="str">
        <f t="shared" si="128"/>
        <v/>
      </c>
      <c r="AM229" s="118"/>
      <c r="AN229" s="117">
        <f t="shared" si="101"/>
        <v>5.6915336189494088</v>
      </c>
      <c r="AO229" s="118">
        <f t="shared" si="102"/>
        <v>2.6557680314442957</v>
      </c>
      <c r="AP229" s="99">
        <f t="shared" si="103"/>
        <v>29.003099951171862</v>
      </c>
      <c r="AQ229" s="99">
        <f t="shared" si="104"/>
        <v>17.545085555033676</v>
      </c>
      <c r="AR229" s="99">
        <f t="shared" si="105"/>
        <v>13.440350502395631</v>
      </c>
      <c r="AS229" s="99">
        <f t="shared" si="106"/>
        <v>8.130582587763806</v>
      </c>
      <c r="AT229" s="118">
        <f t="shared" si="107"/>
        <v>0.6400001049041748</v>
      </c>
      <c r="AU229" s="118">
        <f t="shared" si="108"/>
        <v>0.23999977111816406</v>
      </c>
      <c r="AV229" s="118">
        <f t="shared" si="109"/>
        <v>0.68352031748451036</v>
      </c>
      <c r="AW229" s="118">
        <f t="shared" si="110"/>
        <v>6.869999885559082</v>
      </c>
      <c r="AX229" s="118"/>
      <c r="AY229" s="117"/>
      <c r="AZ229" s="118" t="str">
        <f t="shared" si="117"/>
        <v/>
      </c>
      <c r="BA229" s="99" t="str">
        <f t="shared" si="118"/>
        <v/>
      </c>
      <c r="BB229" s="99" t="str">
        <f t="shared" si="119"/>
        <v/>
      </c>
      <c r="BC229" s="99" t="str">
        <f t="shared" si="120"/>
        <v/>
      </c>
      <c r="BD229" s="99" t="str">
        <f t="shared" si="121"/>
        <v/>
      </c>
      <c r="BE229" s="84" t="str">
        <f t="shared" si="122"/>
        <v/>
      </c>
      <c r="BF229" s="84" t="str">
        <f t="shared" si="113"/>
        <v/>
      </c>
      <c r="BI229" s="117">
        <f t="shared" si="123"/>
        <v>0.6400001049041748</v>
      </c>
      <c r="BJ229" s="118">
        <f t="shared" si="124"/>
        <v>0.23999977111816406</v>
      </c>
      <c r="BK229" s="118">
        <f t="shared" si="125"/>
        <v>0.68352031748451036</v>
      </c>
      <c r="BL229" s="118">
        <v>0.6400001049041748</v>
      </c>
      <c r="BM229" s="118">
        <v>0.23999977111816406</v>
      </c>
      <c r="BN229" s="118">
        <v>0.68352031748451036</v>
      </c>
      <c r="BO229" s="118"/>
      <c r="BP229" s="119"/>
      <c r="BX229" s="117"/>
      <c r="EX229" s="81">
        <f t="shared" si="133"/>
        <v>5.6915336189494088</v>
      </c>
      <c r="EY229" s="81">
        <f t="shared" si="114"/>
        <v>5.6915336189494088</v>
      </c>
      <c r="FA229" s="81" t="str">
        <f t="shared" si="115"/>
        <v/>
      </c>
    </row>
    <row r="230" spans="2:157" x14ac:dyDescent="0.15">
      <c r="E230" s="1" t="s">
        <v>152</v>
      </c>
      <c r="F230" s="6">
        <v>3</v>
      </c>
      <c r="I230" s="81">
        <v>1</v>
      </c>
      <c r="O230" s="31"/>
      <c r="Q230" s="31">
        <v>-2</v>
      </c>
      <c r="R230" s="40">
        <v>6.869999885559082</v>
      </c>
      <c r="S230" s="31"/>
      <c r="T230" s="40"/>
      <c r="U230" s="31"/>
      <c r="V230" s="40"/>
      <c r="W230" s="31"/>
      <c r="X230" s="40"/>
      <c r="Y230" s="31"/>
      <c r="Z230" s="40"/>
      <c r="AA230" s="59">
        <v>-3.1700000762939453</v>
      </c>
      <c r="AB230" s="60">
        <v>11.069999694824219</v>
      </c>
      <c r="AC230" s="59">
        <v>1.3200000524520874</v>
      </c>
      <c r="AD230" s="60">
        <v>-12.289999961853027</v>
      </c>
      <c r="AE230" s="19" t="s">
        <v>78</v>
      </c>
      <c r="AF230" s="114"/>
      <c r="AG230" s="117" t="str">
        <f t="shared" si="126"/>
        <v/>
      </c>
      <c r="AH230" s="118" t="str">
        <f t="shared" si="129"/>
        <v/>
      </c>
      <c r="AI230" s="118" t="str">
        <f t="shared" si="130"/>
        <v/>
      </c>
      <c r="AJ230" s="118" t="str">
        <f t="shared" si="131"/>
        <v/>
      </c>
      <c r="AK230" s="113" t="str">
        <f t="shared" si="127"/>
        <v/>
      </c>
      <c r="AL230" s="118" t="str">
        <f t="shared" si="128"/>
        <v/>
      </c>
      <c r="AM230" s="118"/>
      <c r="AN230" s="117" t="str">
        <f t="shared" si="101"/>
        <v/>
      </c>
      <c r="AO230" s="118" t="str">
        <f t="shared" si="102"/>
        <v/>
      </c>
      <c r="AP230" s="99" t="str">
        <f t="shared" si="103"/>
        <v/>
      </c>
      <c r="AQ230" s="99" t="str">
        <f t="shared" si="104"/>
        <v/>
      </c>
      <c r="AR230" s="99" t="str">
        <f t="shared" si="105"/>
        <v/>
      </c>
      <c r="AS230" s="99" t="str">
        <f t="shared" si="106"/>
        <v/>
      </c>
      <c r="AT230" s="118" t="str">
        <f t="shared" si="107"/>
        <v/>
      </c>
      <c r="AU230" s="118" t="str">
        <f t="shared" si="108"/>
        <v/>
      </c>
      <c r="AV230" s="118" t="str">
        <f t="shared" si="109"/>
        <v/>
      </c>
      <c r="AW230" s="118" t="str">
        <f t="shared" si="110"/>
        <v/>
      </c>
      <c r="AX230" s="118"/>
      <c r="AY230" s="117">
        <f t="shared" si="116"/>
        <v>5.6915336189494088</v>
      </c>
      <c r="AZ230" s="118">
        <f t="shared" si="117"/>
        <v>2.6557680314442957</v>
      </c>
      <c r="BA230" s="99">
        <f t="shared" si="118"/>
        <v>29.003099951171862</v>
      </c>
      <c r="BB230" s="99">
        <f t="shared" si="119"/>
        <v>17.545085555033676</v>
      </c>
      <c r="BC230" s="99">
        <f t="shared" si="120"/>
        <v>13.440350502395631</v>
      </c>
      <c r="BD230" s="99">
        <f t="shared" si="121"/>
        <v>8.130582587763806</v>
      </c>
      <c r="BE230" s="84">
        <f t="shared" si="122"/>
        <v>6.869999885559082</v>
      </c>
      <c r="BF230" s="84" t="str">
        <f t="shared" si="113"/>
        <v/>
      </c>
      <c r="BI230" s="117">
        <f t="shared" si="123"/>
        <v>0.98000001907348633</v>
      </c>
      <c r="BJ230" s="118">
        <f t="shared" si="124"/>
        <v>0.63000011444091797</v>
      </c>
      <c r="BK230" s="118">
        <f t="shared" si="125"/>
        <v>1.165032266325531</v>
      </c>
      <c r="BL230" s="118">
        <v>0.98000001907348633</v>
      </c>
      <c r="BM230" s="118">
        <v>0.63000011444091797</v>
      </c>
      <c r="BN230" s="118">
        <v>1.165032266325531</v>
      </c>
      <c r="BO230" s="118"/>
      <c r="BP230" s="119"/>
      <c r="BX230" s="117"/>
      <c r="EX230" s="81" t="str">
        <f t="shared" si="133"/>
        <v/>
      </c>
      <c r="EY230" s="81">
        <f t="shared" si="114"/>
        <v>2.1550350725909362</v>
      </c>
      <c r="FA230" s="81" t="str">
        <f t="shared" si="115"/>
        <v/>
      </c>
    </row>
    <row r="231" spans="2:157" x14ac:dyDescent="0.15">
      <c r="E231" s="1" t="s">
        <v>152</v>
      </c>
      <c r="F231" s="6">
        <v>4</v>
      </c>
      <c r="I231" s="81">
        <v>1</v>
      </c>
      <c r="O231" s="31"/>
      <c r="Q231" s="31">
        <v>0.93000000715255737</v>
      </c>
      <c r="R231" s="40">
        <v>-7.8499999046325684</v>
      </c>
      <c r="S231" s="31"/>
      <c r="T231" s="40"/>
      <c r="U231" s="31"/>
      <c r="V231" s="40"/>
      <c r="W231" s="31"/>
      <c r="X231" s="40"/>
      <c r="Y231" s="31"/>
      <c r="Z231" s="40"/>
      <c r="AA231" s="59">
        <v>3.3599998950958252</v>
      </c>
      <c r="AB231" s="60">
        <v>-12.819999694824219</v>
      </c>
      <c r="AC231" s="59">
        <v>-1.2699999809265137</v>
      </c>
      <c r="AD231" s="60">
        <v>11.699999809265137</v>
      </c>
      <c r="AE231" s="19" t="s">
        <v>92</v>
      </c>
      <c r="AF231" s="114"/>
      <c r="AG231" s="117" t="str">
        <f t="shared" si="126"/>
        <v/>
      </c>
      <c r="AH231" s="118" t="str">
        <f t="shared" si="129"/>
        <v/>
      </c>
      <c r="AI231" s="118" t="str">
        <f t="shared" si="130"/>
        <v/>
      </c>
      <c r="AJ231" s="118" t="str">
        <f t="shared" si="131"/>
        <v/>
      </c>
      <c r="AK231" s="113" t="str">
        <f t="shared" si="127"/>
        <v/>
      </c>
      <c r="AL231" s="118" t="str">
        <f t="shared" si="128"/>
        <v/>
      </c>
      <c r="AM231" s="118"/>
      <c r="AN231" s="117" t="str">
        <f t="shared" si="101"/>
        <v/>
      </c>
      <c r="AO231" s="118" t="str">
        <f t="shared" si="102"/>
        <v/>
      </c>
      <c r="AP231" s="99" t="str">
        <f t="shared" si="103"/>
        <v/>
      </c>
      <c r="AQ231" s="99" t="str">
        <f t="shared" si="104"/>
        <v/>
      </c>
      <c r="AR231" s="99" t="str">
        <f t="shared" si="105"/>
        <v/>
      </c>
      <c r="AS231" s="99" t="str">
        <f t="shared" si="106"/>
        <v/>
      </c>
      <c r="AT231" s="118" t="str">
        <f t="shared" si="107"/>
        <v/>
      </c>
      <c r="AU231" s="118" t="str">
        <f t="shared" si="108"/>
        <v/>
      </c>
      <c r="AV231" s="118" t="str">
        <f t="shared" si="109"/>
        <v/>
      </c>
      <c r="AW231" s="118" t="str">
        <f t="shared" si="110"/>
        <v/>
      </c>
      <c r="AX231" s="118"/>
      <c r="AY231" s="117">
        <f t="shared" si="116"/>
        <v>2.1550350725909362</v>
      </c>
      <c r="AZ231" s="118">
        <f t="shared" si="117"/>
        <v>4.4075143770393739</v>
      </c>
      <c r="BA231" s="99">
        <f t="shared" si="118"/>
        <v>11.138350046062442</v>
      </c>
      <c r="BB231" s="99">
        <f t="shared" si="119"/>
        <v>7.6565273741448117</v>
      </c>
      <c r="BC231" s="99">
        <f t="shared" si="120"/>
        <v>22.637348377251669</v>
      </c>
      <c r="BD231" s="99">
        <f t="shared" si="121"/>
        <v>15.560965206848769</v>
      </c>
      <c r="BE231" s="84">
        <f t="shared" si="122"/>
        <v>7.8499999046325684</v>
      </c>
      <c r="BF231" s="84" t="str">
        <f t="shared" si="113"/>
        <v/>
      </c>
      <c r="BI231" s="117">
        <f t="shared" si="123"/>
        <v>2.0399998426437378</v>
      </c>
      <c r="BJ231" s="118">
        <f t="shared" si="124"/>
        <v>0.52999973297119141</v>
      </c>
      <c r="BK231" s="118">
        <f t="shared" si="125"/>
        <v>2.1077236713895893</v>
      </c>
      <c r="BL231" s="118">
        <v>2.0399998426437378</v>
      </c>
      <c r="BM231" s="118">
        <v>0.52999973297119141</v>
      </c>
      <c r="BN231" s="118">
        <v>2.1077236713895893</v>
      </c>
      <c r="BO231" s="118"/>
      <c r="BP231" s="119"/>
      <c r="BX231" s="117"/>
      <c r="EX231" s="81" t="str">
        <f t="shared" si="133"/>
        <v/>
      </c>
      <c r="EY231" s="81">
        <f t="shared" si="114"/>
        <v>6.7290800548156282</v>
      </c>
      <c r="FA231" s="81" t="str">
        <f t="shared" si="115"/>
        <v/>
      </c>
    </row>
    <row r="232" spans="2:157" x14ac:dyDescent="0.15">
      <c r="E232" s="1" t="s">
        <v>152</v>
      </c>
      <c r="F232" s="6">
        <v>5</v>
      </c>
      <c r="I232" s="81">
        <v>1</v>
      </c>
      <c r="O232" s="31"/>
      <c r="Q232" s="31">
        <v>1.1200000047683716</v>
      </c>
      <c r="R232" s="40">
        <v>7.9499998092651367</v>
      </c>
      <c r="S232" s="31"/>
      <c r="T232" s="40"/>
      <c r="U232" s="31"/>
      <c r="V232" s="40"/>
      <c r="W232" s="31"/>
      <c r="X232" s="40"/>
      <c r="Y232" s="31"/>
      <c r="Z232" s="40"/>
      <c r="AA232" s="59">
        <v>-0.43999999761581421</v>
      </c>
      <c r="AB232" s="60">
        <v>12.430000305175781</v>
      </c>
      <c r="AC232" s="59">
        <v>1.2699999809265137</v>
      </c>
      <c r="AD232" s="60">
        <v>-12.819999694824219</v>
      </c>
      <c r="AE232" s="19" t="s">
        <v>93</v>
      </c>
      <c r="AF232" s="114"/>
      <c r="AG232" s="117" t="str">
        <f t="shared" si="126"/>
        <v/>
      </c>
      <c r="AH232" s="118" t="str">
        <f t="shared" si="129"/>
        <v/>
      </c>
      <c r="AI232" s="118" t="str">
        <f t="shared" si="130"/>
        <v/>
      </c>
      <c r="AJ232" s="118" t="str">
        <f t="shared" si="131"/>
        <v/>
      </c>
      <c r="AK232" s="113" t="str">
        <f t="shared" si="127"/>
        <v/>
      </c>
      <c r="AL232" s="118" t="str">
        <f t="shared" si="128"/>
        <v/>
      </c>
      <c r="AM232" s="118"/>
      <c r="AN232" s="117" t="str">
        <f t="shared" ref="AN232:AN295" si="134">IF(H232=1,DEGREES(ACOS(((AA231-AA232)*(AA233-AA232)+(AB231-AB232)*(AB233-AB232))/(SQRT((AA231-AA232)^2+(AB231-AB232)^2)*SQRT((AA233-AA232)^2+(AB233-AB232)^2)))),"")</f>
        <v/>
      </c>
      <c r="AO232" s="118" t="str">
        <f t="shared" ref="AO232:AO295" si="135">IF(H232=1,DEGREES(ACOS((((AA233-AA232)*(AC232-AA232)+(AB233-AB232)*(AD232-AB232))/(SQRT((AA233-AA232)^2+(AB233-AB232)^2)*SQRT((AC232-AA232)^2+(AD232-AB232)^2))))),"")</f>
        <v/>
      </c>
      <c r="AP232" s="99" t="str">
        <f t="shared" ref="AP232:AP295" si="136">IF(AND(ISNUMBER(AA231),ISNUMBER(AA232),ISNUMBER(AA233),H232=1),ABS((AA231*AB232+AA232*AB233+AA233*AB231-AB231*AA232-AB232*AA233-AB233*AA231)/2),"")</f>
        <v/>
      </c>
      <c r="AQ232" s="99" t="str">
        <f t="shared" ref="AQ232:AQ295" si="137">IF(ISNUMBER(AP232),AP232*(((ABS(AB232-R233))/(ABS(AB231-AB232))))^2,"")</f>
        <v/>
      </c>
      <c r="AR232" s="99" t="str">
        <f t="shared" ref="AR232:AR295" si="138">IF(AND(ISNUMBER(AC232),ISNUMBER(AA232),ISNUMBER(AA233),H232=1),ABS((AC232*AB232+AA232*AB233+AA233*AD232-AD232*AA232-AB232*AA233-AB233*AC232)/2),"")</f>
        <v/>
      </c>
      <c r="AS232" s="99" t="str">
        <f t="shared" ref="AS232:AS295" si="139">IF(ISNUMBER(AR232),AR232*(((ABS(AB232-R233))/(ABS(AB231-AB232))))^2,"")</f>
        <v/>
      </c>
      <c r="AT232" s="118" t="str">
        <f t="shared" ref="AT232:AT295" si="140">IF(AND(ISNUMBER(AC231),ISNUMBER(AA232),$G231=1),ABS(AC231-AA232),"")</f>
        <v/>
      </c>
      <c r="AU232" s="118" t="str">
        <f t="shared" ref="AU232:AU295" si="141">IF(AND(ISNUMBER(AD231),ISNUMBER(AB232),$G231=1),ABS(AD231-AB232),"")</f>
        <v/>
      </c>
      <c r="AV232" s="118" t="str">
        <f t="shared" ref="AV232:AV295" si="142">IF(AND(ISNUMBER(AT232),ISNUMBER(AU232)),SQRT(AT232^2+AU232^2),"")</f>
        <v/>
      </c>
      <c r="AW232" s="118" t="str">
        <f t="shared" ref="AW232:AW295" si="143">IF(H232=1,ABS(R233),"")</f>
        <v/>
      </c>
      <c r="AX232" s="118"/>
      <c r="AY232" s="117">
        <f t="shared" si="116"/>
        <v>6.7290800548156282</v>
      </c>
      <c r="AZ232" s="118">
        <f t="shared" si="117"/>
        <v>2.1344975367315437</v>
      </c>
      <c r="BA232" s="99">
        <f t="shared" si="118"/>
        <v>37.050252080023256</v>
      </c>
      <c r="BB232" s="99">
        <f t="shared" si="119"/>
        <v>28.004760454132303</v>
      </c>
      <c r="BC232" s="99">
        <f t="shared" si="120"/>
        <v>11.865750692367527</v>
      </c>
      <c r="BD232" s="99">
        <f t="shared" si="121"/>
        <v>8.9688325205046358</v>
      </c>
      <c r="BE232" s="84">
        <f t="shared" si="122"/>
        <v>7.9499998092651367</v>
      </c>
      <c r="BF232" s="84">
        <f t="shared" si="113"/>
        <v>1.0799999237060547</v>
      </c>
      <c r="BI232" s="117">
        <f t="shared" si="123"/>
        <v>0.82999998331069946</v>
      </c>
      <c r="BJ232" s="118">
        <f t="shared" si="124"/>
        <v>0.73000049591064453</v>
      </c>
      <c r="BK232" s="118">
        <f t="shared" si="125"/>
        <v>1.1053509380850719</v>
      </c>
      <c r="BL232" s="118">
        <v>0.82999998331069946</v>
      </c>
      <c r="BM232" s="118">
        <v>0.73000049591064453</v>
      </c>
      <c r="BN232" s="118">
        <v>1.1053509380850719</v>
      </c>
      <c r="BO232" s="118"/>
      <c r="BP232" s="119"/>
      <c r="BX232" s="117"/>
      <c r="EX232" s="81" t="str">
        <f t="shared" si="133"/>
        <v/>
      </c>
      <c r="EY232" s="81">
        <f t="shared" si="114"/>
        <v>2.2478023486301257</v>
      </c>
      <c r="FA232" s="81" t="str">
        <f t="shared" si="115"/>
        <v/>
      </c>
    </row>
    <row r="233" spans="2:157" x14ac:dyDescent="0.15">
      <c r="E233" s="1" t="s">
        <v>152</v>
      </c>
      <c r="F233" s="6">
        <v>6</v>
      </c>
      <c r="I233" s="81">
        <v>1</v>
      </c>
      <c r="O233" s="31"/>
      <c r="Q233" s="31">
        <v>3.3199999332427979</v>
      </c>
      <c r="R233" s="40">
        <v>-11.119999885559082</v>
      </c>
      <c r="S233" s="31"/>
      <c r="T233" s="40"/>
      <c r="U233" s="31"/>
      <c r="V233" s="40"/>
      <c r="W233" s="31"/>
      <c r="X233" s="40"/>
      <c r="Y233" s="31"/>
      <c r="Z233" s="40"/>
      <c r="AA233" s="59">
        <v>2.3900001049041748</v>
      </c>
      <c r="AB233" s="60">
        <v>-13.159999847412109</v>
      </c>
      <c r="AC233" s="59">
        <v>-0.77999997138977051</v>
      </c>
      <c r="AD233" s="60">
        <v>12.090000152587891</v>
      </c>
      <c r="AE233" s="19" t="s">
        <v>83</v>
      </c>
      <c r="AF233" s="114"/>
      <c r="AG233" s="117" t="str">
        <f t="shared" si="126"/>
        <v/>
      </c>
      <c r="AH233" s="118" t="str">
        <f t="shared" si="129"/>
        <v/>
      </c>
      <c r="AI233" s="118" t="str">
        <f t="shared" si="130"/>
        <v/>
      </c>
      <c r="AJ233" s="118" t="str">
        <f t="shared" si="131"/>
        <v/>
      </c>
      <c r="AK233" s="113" t="str">
        <f t="shared" si="127"/>
        <v/>
      </c>
      <c r="AL233" s="118" t="str">
        <f t="shared" si="128"/>
        <v/>
      </c>
      <c r="AM233" s="118"/>
      <c r="AN233" s="117" t="str">
        <f t="shared" si="134"/>
        <v/>
      </c>
      <c r="AO233" s="118" t="str">
        <f t="shared" si="135"/>
        <v/>
      </c>
      <c r="AP233" s="99" t="str">
        <f t="shared" si="136"/>
        <v/>
      </c>
      <c r="AQ233" s="99" t="str">
        <f t="shared" si="137"/>
        <v/>
      </c>
      <c r="AR233" s="99" t="str">
        <f t="shared" si="138"/>
        <v/>
      </c>
      <c r="AS233" s="99" t="str">
        <f t="shared" si="139"/>
        <v/>
      </c>
      <c r="AT233" s="118" t="str">
        <f t="shared" si="140"/>
        <v/>
      </c>
      <c r="AU233" s="118" t="str">
        <f t="shared" si="141"/>
        <v/>
      </c>
      <c r="AV233" s="118" t="str">
        <f t="shared" si="142"/>
        <v/>
      </c>
      <c r="AW233" s="118" t="str">
        <f t="shared" si="143"/>
        <v/>
      </c>
      <c r="AX233" s="118"/>
      <c r="AY233" s="117">
        <f t="shared" si="116"/>
        <v>2.2478023486301257</v>
      </c>
      <c r="AZ233" s="118">
        <f t="shared" si="117"/>
        <v>2.4363879115172802</v>
      </c>
      <c r="BA233" s="99">
        <f t="shared" si="118"/>
        <v>12.892247622847549</v>
      </c>
      <c r="BB233" s="99">
        <f t="shared" si="119"/>
        <v>11.214701112548587</v>
      </c>
      <c r="BC233" s="99">
        <f t="shared" si="120"/>
        <v>13.849301438403131</v>
      </c>
      <c r="BD233" s="99">
        <f t="shared" si="121"/>
        <v>12.047222547450209</v>
      </c>
      <c r="BE233" s="84">
        <f t="shared" si="122"/>
        <v>11.119999885559082</v>
      </c>
      <c r="BF233" s="84">
        <f t="shared" si="113"/>
        <v>3.2699999809265137</v>
      </c>
      <c r="BI233" s="117">
        <f t="shared" si="123"/>
        <v>1.1200001239776611</v>
      </c>
      <c r="BJ233" s="118">
        <f t="shared" si="124"/>
        <v>0.34000015258789063</v>
      </c>
      <c r="BK233" s="118">
        <f t="shared" si="125"/>
        <v>1.1704701540277587</v>
      </c>
      <c r="BL233" s="118">
        <v>1.1200001239776611</v>
      </c>
      <c r="BM233" s="118">
        <v>0.34000015258789063</v>
      </c>
      <c r="BN233" s="118">
        <v>1.1704701540277587</v>
      </c>
      <c r="BO233" s="118"/>
      <c r="BP233" s="119"/>
      <c r="BX233" s="117"/>
      <c r="EX233" s="81" t="str">
        <f t="shared" si="133"/>
        <v/>
      </c>
      <c r="EY233" s="81">
        <f t="shared" si="114"/>
        <v>9.1353472093284118</v>
      </c>
      <c r="FA233" s="81" t="str">
        <f t="shared" si="115"/>
        <v/>
      </c>
    </row>
    <row r="234" spans="2:157" x14ac:dyDescent="0.15">
      <c r="E234" s="1" t="s">
        <v>152</v>
      </c>
      <c r="F234" s="6">
        <v>7</v>
      </c>
      <c r="I234" s="81">
        <v>1</v>
      </c>
      <c r="O234" s="31"/>
      <c r="Q234" s="31">
        <v>-2.880000114440918</v>
      </c>
      <c r="R234" s="40">
        <v>10.289999961853027</v>
      </c>
      <c r="S234" s="31"/>
      <c r="T234" s="40"/>
      <c r="U234" s="31"/>
      <c r="V234" s="40"/>
      <c r="W234" s="31"/>
      <c r="X234" s="40"/>
      <c r="Y234" s="31"/>
      <c r="Z234" s="40"/>
      <c r="AA234" s="59">
        <v>-4.8299999237060547</v>
      </c>
      <c r="AB234" s="60">
        <v>12.970000267028809</v>
      </c>
      <c r="AC234" s="59">
        <v>0.34000000357627869</v>
      </c>
      <c r="AD234" s="60">
        <v>-12.529999732971191</v>
      </c>
      <c r="AE234" s="19" t="s">
        <v>96</v>
      </c>
      <c r="AF234" s="114"/>
      <c r="AG234" s="117" t="str">
        <f t="shared" si="126"/>
        <v/>
      </c>
      <c r="AH234" s="118" t="str">
        <f t="shared" si="129"/>
        <v/>
      </c>
      <c r="AI234" s="118" t="str">
        <f t="shared" si="130"/>
        <v/>
      </c>
      <c r="AJ234" s="118" t="str">
        <f t="shared" si="131"/>
        <v/>
      </c>
      <c r="AK234" s="113" t="str">
        <f t="shared" si="127"/>
        <v/>
      </c>
      <c r="AL234" s="118" t="str">
        <f t="shared" si="128"/>
        <v/>
      </c>
      <c r="AM234" s="118"/>
      <c r="AN234" s="117" t="str">
        <f t="shared" si="134"/>
        <v/>
      </c>
      <c r="AO234" s="118" t="str">
        <f t="shared" si="135"/>
        <v/>
      </c>
      <c r="AP234" s="99" t="str">
        <f t="shared" si="136"/>
        <v/>
      </c>
      <c r="AQ234" s="99" t="str">
        <f t="shared" si="137"/>
        <v/>
      </c>
      <c r="AR234" s="99" t="str">
        <f t="shared" si="138"/>
        <v/>
      </c>
      <c r="AS234" s="99" t="str">
        <f t="shared" si="139"/>
        <v/>
      </c>
      <c r="AT234" s="118" t="str">
        <f t="shared" si="140"/>
        <v/>
      </c>
      <c r="AU234" s="118" t="str">
        <f t="shared" si="141"/>
        <v/>
      </c>
      <c r="AV234" s="118" t="str">
        <f t="shared" si="142"/>
        <v/>
      </c>
      <c r="AW234" s="118" t="str">
        <f t="shared" si="143"/>
        <v/>
      </c>
      <c r="AX234" s="118"/>
      <c r="AY234" s="117">
        <f t="shared" si="116"/>
        <v>9.1353472093284118</v>
      </c>
      <c r="AZ234" s="118">
        <f t="shared" si="117"/>
        <v>8.2903131918856729</v>
      </c>
      <c r="BA234" s="99">
        <f t="shared" si="118"/>
        <v>55.405949415552612</v>
      </c>
      <c r="BB234" s="99">
        <f t="shared" si="119"/>
        <v>46.526620814058553</v>
      </c>
      <c r="BC234" s="99">
        <f t="shared" si="120"/>
        <v>49.736449183034892</v>
      </c>
      <c r="BD234" s="99">
        <f t="shared" si="121"/>
        <v>41.765711736494325</v>
      </c>
      <c r="BE234" s="84">
        <f t="shared" si="122"/>
        <v>10.289999961853027</v>
      </c>
      <c r="BF234" s="84">
        <f t="shared" si="113"/>
        <v>2.3400001525878906</v>
      </c>
      <c r="BI234" s="117">
        <f t="shared" si="123"/>
        <v>4.0499999523162842</v>
      </c>
      <c r="BJ234" s="118">
        <f t="shared" si="124"/>
        <v>0.88000011444091797</v>
      </c>
      <c r="BK234" s="118">
        <f t="shared" si="125"/>
        <v>4.1445023603778939</v>
      </c>
      <c r="BL234" s="118">
        <v>4.0499999523162842</v>
      </c>
      <c r="BM234" s="118">
        <v>0.88000011444091797</v>
      </c>
      <c r="BN234" s="118">
        <v>4.1445023603778939</v>
      </c>
      <c r="BO234" s="118"/>
      <c r="BP234" s="119"/>
      <c r="BX234" s="117"/>
      <c r="EX234" s="81" t="str">
        <f t="shared" si="133"/>
        <v/>
      </c>
      <c r="EY234" s="81">
        <f t="shared" si="114"/>
        <v>7.0563608845781474</v>
      </c>
      <c r="FA234" s="81" t="str">
        <f t="shared" si="115"/>
        <v/>
      </c>
    </row>
    <row r="235" spans="2:157" x14ac:dyDescent="0.15">
      <c r="E235" s="1" t="s">
        <v>152</v>
      </c>
      <c r="F235" s="6">
        <v>8</v>
      </c>
      <c r="I235" s="81">
        <v>1</v>
      </c>
      <c r="O235" s="31"/>
      <c r="Q235" s="31">
        <v>3.119999885559082</v>
      </c>
      <c r="R235" s="40">
        <v>-5.1700000762939453</v>
      </c>
      <c r="S235" s="31"/>
      <c r="T235" s="40"/>
      <c r="U235" s="31"/>
      <c r="V235" s="40"/>
      <c r="W235" s="31"/>
      <c r="X235" s="40"/>
      <c r="Y235" s="31"/>
      <c r="Z235" s="40"/>
      <c r="AA235" s="59">
        <v>5.5100002288818359</v>
      </c>
      <c r="AB235" s="60">
        <v>-11.989999771118164</v>
      </c>
      <c r="AC235" s="59">
        <v>-2.1500000953674316</v>
      </c>
      <c r="AD235" s="60">
        <v>12.239999771118164</v>
      </c>
      <c r="AE235" s="19" t="s">
        <v>83</v>
      </c>
      <c r="AF235" s="114"/>
      <c r="AG235" s="117" t="str">
        <f t="shared" si="126"/>
        <v/>
      </c>
      <c r="AH235" s="118" t="str">
        <f t="shared" si="129"/>
        <v/>
      </c>
      <c r="AI235" s="118" t="str">
        <f t="shared" si="130"/>
        <v/>
      </c>
      <c r="AJ235" s="118" t="str">
        <f t="shared" si="131"/>
        <v/>
      </c>
      <c r="AK235" s="113" t="str">
        <f t="shared" si="127"/>
        <v/>
      </c>
      <c r="AL235" s="118" t="str">
        <f t="shared" si="128"/>
        <v/>
      </c>
      <c r="AM235" s="118"/>
      <c r="AN235" s="117" t="str">
        <f t="shared" si="134"/>
        <v/>
      </c>
      <c r="AO235" s="118" t="str">
        <f t="shared" si="135"/>
        <v/>
      </c>
      <c r="AP235" s="99" t="str">
        <f t="shared" si="136"/>
        <v/>
      </c>
      <c r="AQ235" s="99" t="str">
        <f t="shared" si="137"/>
        <v/>
      </c>
      <c r="AR235" s="99" t="str">
        <f t="shared" si="138"/>
        <v/>
      </c>
      <c r="AS235" s="99" t="str">
        <f t="shared" si="139"/>
        <v/>
      </c>
      <c r="AT235" s="118" t="str">
        <f t="shared" si="140"/>
        <v/>
      </c>
      <c r="AU235" s="118" t="str">
        <f t="shared" si="141"/>
        <v/>
      </c>
      <c r="AV235" s="118" t="str">
        <f t="shared" si="142"/>
        <v/>
      </c>
      <c r="AW235" s="118" t="str">
        <f t="shared" si="143"/>
        <v/>
      </c>
      <c r="AX235" s="118"/>
      <c r="AY235" s="117">
        <f t="shared" si="116"/>
        <v>7.0563608845781474</v>
      </c>
      <c r="AZ235" s="118">
        <f t="shared" si="117"/>
        <v>11.041323819849485</v>
      </c>
      <c r="BA235" s="99">
        <f t="shared" si="118"/>
        <v>44.98650209045411</v>
      </c>
      <c r="BB235" s="99">
        <f t="shared" si="119"/>
        <v>21.680933865744173</v>
      </c>
      <c r="BC235" s="99">
        <f t="shared" si="120"/>
        <v>67.313402754402162</v>
      </c>
      <c r="BD235" s="99">
        <f t="shared" si="121"/>
        <v>32.441229381692139</v>
      </c>
      <c r="BE235" s="84">
        <f t="shared" si="122"/>
        <v>5.1700000762939453</v>
      </c>
      <c r="BF235" s="84">
        <f t="shared" si="113"/>
        <v>5.9499998092651367</v>
      </c>
      <c r="BI235" s="117">
        <f t="shared" si="123"/>
        <v>5.1700002253055573</v>
      </c>
      <c r="BJ235" s="118">
        <f t="shared" si="124"/>
        <v>0.53999996185302734</v>
      </c>
      <c r="BK235" s="118">
        <f t="shared" si="125"/>
        <v>5.1981248819608767</v>
      </c>
      <c r="BL235" s="118">
        <v>5.1700002253055573</v>
      </c>
      <c r="BM235" s="118">
        <v>0.53999996185302734</v>
      </c>
      <c r="BN235" s="118">
        <v>5.1981248819608767</v>
      </c>
      <c r="BO235" s="118"/>
      <c r="BP235" s="119"/>
      <c r="BX235" s="117"/>
      <c r="EX235" s="81" t="str">
        <f t="shared" si="133"/>
        <v/>
      </c>
      <c r="EY235" s="81">
        <f t="shared" si="114"/>
        <v>0.81496630629188704</v>
      </c>
      <c r="FA235" s="81" t="str">
        <f t="shared" si="115"/>
        <v/>
      </c>
    </row>
    <row r="236" spans="2:157" x14ac:dyDescent="0.15">
      <c r="E236" s="1" t="s">
        <v>152</v>
      </c>
      <c r="F236" s="6">
        <v>9</v>
      </c>
      <c r="I236" s="81">
        <v>1</v>
      </c>
      <c r="O236" s="31"/>
      <c r="Q236" s="31">
        <v>-2</v>
      </c>
      <c r="R236" s="40">
        <v>10.380000114440918</v>
      </c>
      <c r="S236" s="31"/>
      <c r="T236" s="40"/>
      <c r="U236" s="31"/>
      <c r="V236" s="40"/>
      <c r="W236" s="31"/>
      <c r="X236" s="40"/>
      <c r="Y236" s="31"/>
      <c r="Z236" s="40"/>
      <c r="AA236" s="59">
        <v>-5.2699999809265137</v>
      </c>
      <c r="AB236" s="60">
        <v>13.020000457763672</v>
      </c>
      <c r="AC236" s="59">
        <v>2.7300000190734863</v>
      </c>
      <c r="AD236" s="60">
        <v>-13.359999656677246</v>
      </c>
      <c r="AE236" s="19" t="s">
        <v>80</v>
      </c>
      <c r="AF236" s="114"/>
      <c r="AG236" s="117" t="str">
        <f t="shared" si="126"/>
        <v/>
      </c>
      <c r="AH236" s="118" t="str">
        <f t="shared" si="129"/>
        <v/>
      </c>
      <c r="AI236" s="118" t="str">
        <f t="shared" si="130"/>
        <v/>
      </c>
      <c r="AJ236" s="118" t="str">
        <f t="shared" si="131"/>
        <v/>
      </c>
      <c r="AK236" s="113" t="str">
        <f t="shared" si="127"/>
        <v/>
      </c>
      <c r="AL236" s="118" t="str">
        <f t="shared" si="128"/>
        <v/>
      </c>
      <c r="AM236" s="118"/>
      <c r="AN236" s="117" t="str">
        <f t="shared" si="134"/>
        <v/>
      </c>
      <c r="AO236" s="118" t="str">
        <f t="shared" si="135"/>
        <v/>
      </c>
      <c r="AP236" s="99" t="str">
        <f t="shared" si="136"/>
        <v/>
      </c>
      <c r="AQ236" s="99" t="str">
        <f t="shared" si="137"/>
        <v/>
      </c>
      <c r="AR236" s="99" t="str">
        <f t="shared" si="138"/>
        <v/>
      </c>
      <c r="AS236" s="99" t="str">
        <f t="shared" si="139"/>
        <v/>
      </c>
      <c r="AT236" s="118" t="str">
        <f t="shared" si="140"/>
        <v/>
      </c>
      <c r="AU236" s="118" t="str">
        <f t="shared" si="141"/>
        <v/>
      </c>
      <c r="AV236" s="118" t="str">
        <f t="shared" si="142"/>
        <v/>
      </c>
      <c r="AW236" s="118" t="str">
        <f t="shared" si="143"/>
        <v/>
      </c>
      <c r="AX236" s="118"/>
      <c r="AY236" s="117">
        <f t="shared" si="116"/>
        <v>0.81496630629188704</v>
      </c>
      <c r="AZ236" s="118">
        <f t="shared" si="117"/>
        <v>5.7737006860522948</v>
      </c>
      <c r="BA236" s="99">
        <f t="shared" si="118"/>
        <v>5.2326997325897082</v>
      </c>
      <c r="BB236" s="99">
        <f t="shared" si="119"/>
        <v>4.203089276203408</v>
      </c>
      <c r="BC236" s="99">
        <f t="shared" si="120"/>
        <v>34.811395143127356</v>
      </c>
      <c r="BD236" s="99">
        <f t="shared" si="121"/>
        <v>27.96174233053981</v>
      </c>
      <c r="BE236" s="84">
        <f t="shared" si="122"/>
        <v>10.380000114440918</v>
      </c>
      <c r="BF236" s="84">
        <f t="shared" si="113"/>
        <v>9.0000152587890625E-2</v>
      </c>
      <c r="BI236" s="117">
        <f t="shared" si="123"/>
        <v>3.119999885559082</v>
      </c>
      <c r="BJ236" s="118">
        <f t="shared" si="124"/>
        <v>0.78000068664550781</v>
      </c>
      <c r="BK236" s="118">
        <f t="shared" si="125"/>
        <v>3.2160224434938494</v>
      </c>
      <c r="BL236" s="118">
        <v>3.119999885559082</v>
      </c>
      <c r="BM236" s="118">
        <v>0.78000068664550781</v>
      </c>
      <c r="BN236" s="118">
        <v>3.2160224434938494</v>
      </c>
      <c r="BO236" s="118"/>
      <c r="BP236" s="119"/>
      <c r="BX236" s="117"/>
      <c r="EX236" s="81" t="str">
        <f t="shared" si="133"/>
        <v/>
      </c>
      <c r="EY236" s="81">
        <f t="shared" si="114"/>
        <v>13.01442696524434</v>
      </c>
      <c r="FA236" s="81" t="str">
        <f t="shared" si="115"/>
        <v/>
      </c>
    </row>
    <row r="237" spans="2:157" x14ac:dyDescent="0.15">
      <c r="E237" s="1" t="s">
        <v>152</v>
      </c>
      <c r="F237" s="6">
        <v>10</v>
      </c>
      <c r="I237" s="81">
        <v>1</v>
      </c>
      <c r="O237" s="31"/>
      <c r="Q237" s="31">
        <v>-2.1500000953674316</v>
      </c>
      <c r="R237" s="40">
        <v>-11.510000228881836</v>
      </c>
      <c r="S237" s="31"/>
      <c r="T237" s="40"/>
      <c r="U237" s="31"/>
      <c r="V237" s="40"/>
      <c r="W237" s="31"/>
      <c r="X237" s="40"/>
      <c r="Y237" s="31"/>
      <c r="Z237" s="40"/>
      <c r="AA237" s="59">
        <v>-0.43999999761581421</v>
      </c>
      <c r="AB237" s="60">
        <v>-13.550000190734863</v>
      </c>
      <c r="AC237" s="59">
        <v>-3.559999942779541</v>
      </c>
      <c r="AD237" s="60">
        <v>12.920000076293945</v>
      </c>
      <c r="AE237" s="19" t="s">
        <v>95</v>
      </c>
      <c r="AF237" s="114"/>
      <c r="AG237" s="117" t="str">
        <f t="shared" si="126"/>
        <v/>
      </c>
      <c r="AH237" s="118" t="str">
        <f t="shared" si="129"/>
        <v/>
      </c>
      <c r="AI237" s="118" t="str">
        <f t="shared" si="130"/>
        <v/>
      </c>
      <c r="AJ237" s="118" t="str">
        <f t="shared" si="131"/>
        <v/>
      </c>
      <c r="AK237" s="113" t="str">
        <f t="shared" si="127"/>
        <v/>
      </c>
      <c r="AL237" s="118" t="str">
        <f t="shared" si="128"/>
        <v/>
      </c>
      <c r="AM237" s="118"/>
      <c r="AN237" s="117" t="str">
        <f t="shared" si="134"/>
        <v/>
      </c>
      <c r="AO237" s="118" t="str">
        <f t="shared" si="135"/>
        <v/>
      </c>
      <c r="AP237" s="99" t="str">
        <f t="shared" si="136"/>
        <v/>
      </c>
      <c r="AQ237" s="99" t="str">
        <f t="shared" si="137"/>
        <v/>
      </c>
      <c r="AR237" s="99" t="str">
        <f t="shared" si="138"/>
        <v/>
      </c>
      <c r="AS237" s="99" t="str">
        <f t="shared" si="139"/>
        <v/>
      </c>
      <c r="AT237" s="118" t="str">
        <f t="shared" si="140"/>
        <v/>
      </c>
      <c r="AU237" s="118" t="str">
        <f t="shared" si="141"/>
        <v/>
      </c>
      <c r="AV237" s="118" t="str">
        <f t="shared" si="142"/>
        <v/>
      </c>
      <c r="AW237" s="118" t="str">
        <f t="shared" si="143"/>
        <v/>
      </c>
      <c r="AX237" s="118"/>
      <c r="AY237" s="117">
        <f t="shared" si="116"/>
        <v>13.01442696524434</v>
      </c>
      <c r="AZ237" s="118">
        <f t="shared" si="117"/>
        <v>6.5675055785952798</v>
      </c>
      <c r="BA237" s="99">
        <f t="shared" si="118"/>
        <v>82.813155938661168</v>
      </c>
      <c r="BB237" s="99">
        <f t="shared" si="119"/>
        <v>79.664909087795436</v>
      </c>
      <c r="BC237" s="99">
        <f t="shared" si="120"/>
        <v>42.572302537751199</v>
      </c>
      <c r="BD237" s="99">
        <f t="shared" si="121"/>
        <v>40.953862618641587</v>
      </c>
      <c r="BE237" s="84">
        <f t="shared" si="122"/>
        <v>11.510000228881836</v>
      </c>
      <c r="BF237" s="84">
        <f t="shared" si="113"/>
        <v>6.3400001525878906</v>
      </c>
      <c r="BI237" s="117">
        <f t="shared" si="123"/>
        <v>3.1700000166893005</v>
      </c>
      <c r="BJ237" s="118">
        <f t="shared" si="124"/>
        <v>0.19000053405761719</v>
      </c>
      <c r="BK237" s="118">
        <f t="shared" si="125"/>
        <v>3.1756889502519523</v>
      </c>
      <c r="BL237" s="118">
        <v>3.1700000166893005</v>
      </c>
      <c r="BM237" s="118">
        <v>0.19000053405761719</v>
      </c>
      <c r="BN237" s="118">
        <v>3.1756889502519523</v>
      </c>
      <c r="BO237" s="118"/>
      <c r="BP237" s="119"/>
      <c r="BX237" s="117"/>
      <c r="EX237" s="81" t="str">
        <f t="shared" si="133"/>
        <v/>
      </c>
      <c r="EY237" s="81">
        <f t="shared" si="114"/>
        <v>7.0196380564477492</v>
      </c>
      <c r="FA237" s="81" t="str">
        <f t="shared" si="115"/>
        <v/>
      </c>
    </row>
    <row r="238" spans="2:157" x14ac:dyDescent="0.15">
      <c r="E238" s="1" t="s">
        <v>152</v>
      </c>
      <c r="F238" s="6">
        <v>11</v>
      </c>
      <c r="I238" s="81">
        <v>1</v>
      </c>
      <c r="O238" s="31"/>
      <c r="Q238" s="31">
        <v>-1.3700000047683716</v>
      </c>
      <c r="R238" s="40">
        <v>7.4600000381469727</v>
      </c>
      <c r="S238" s="31"/>
      <c r="T238" s="40"/>
      <c r="U238" s="31"/>
      <c r="V238" s="40"/>
      <c r="W238" s="31"/>
      <c r="X238" s="40"/>
      <c r="Y238" s="31"/>
      <c r="Z238" s="40"/>
      <c r="AA238" s="59">
        <v>-1.8999999761581421</v>
      </c>
      <c r="AB238" s="60">
        <v>11.899999618530273</v>
      </c>
      <c r="AC238" s="59">
        <v>-0.73000001907348633</v>
      </c>
      <c r="AD238" s="60">
        <v>-13.260000228881836</v>
      </c>
      <c r="AE238" s="19" t="s">
        <v>93</v>
      </c>
      <c r="AF238" s="114"/>
      <c r="AG238" s="117" t="str">
        <f t="shared" si="126"/>
        <v/>
      </c>
      <c r="AH238" s="118" t="str">
        <f t="shared" si="129"/>
        <v/>
      </c>
      <c r="AI238" s="118" t="str">
        <f t="shared" si="130"/>
        <v/>
      </c>
      <c r="AJ238" s="118" t="str">
        <f t="shared" si="131"/>
        <v/>
      </c>
      <c r="AK238" s="113" t="str">
        <f t="shared" si="127"/>
        <v/>
      </c>
      <c r="AL238" s="118" t="str">
        <f t="shared" si="128"/>
        <v/>
      </c>
      <c r="AM238" s="118"/>
      <c r="AN238" s="117" t="str">
        <f t="shared" si="134"/>
        <v/>
      </c>
      <c r="AO238" s="118" t="str">
        <f t="shared" si="135"/>
        <v/>
      </c>
      <c r="AP238" s="99" t="str">
        <f t="shared" si="136"/>
        <v/>
      </c>
      <c r="AQ238" s="99" t="str">
        <f t="shared" si="137"/>
        <v/>
      </c>
      <c r="AR238" s="99" t="str">
        <f t="shared" si="138"/>
        <v/>
      </c>
      <c r="AS238" s="99" t="str">
        <f t="shared" si="139"/>
        <v/>
      </c>
      <c r="AT238" s="118" t="str">
        <f t="shared" si="140"/>
        <v/>
      </c>
      <c r="AU238" s="118" t="str">
        <f t="shared" si="141"/>
        <v/>
      </c>
      <c r="AV238" s="118" t="str">
        <f t="shared" si="142"/>
        <v/>
      </c>
      <c r="AW238" s="118" t="str">
        <f t="shared" si="143"/>
        <v/>
      </c>
      <c r="AX238" s="118"/>
      <c r="AY238" s="117">
        <f t="shared" si="116"/>
        <v>7.0196380564477492</v>
      </c>
      <c r="AZ238" s="118">
        <f t="shared" si="117"/>
        <v>3.4390846725673256</v>
      </c>
      <c r="BA238" s="99">
        <f t="shared" si="118"/>
        <v>42.065649138665208</v>
      </c>
      <c r="BB238" s="99">
        <f t="shared" si="119"/>
        <v>26.302472753972065</v>
      </c>
      <c r="BC238" s="99">
        <f t="shared" si="120"/>
        <v>20.378899093723305</v>
      </c>
      <c r="BD238" s="99">
        <f t="shared" si="121"/>
        <v>12.742355084113452</v>
      </c>
      <c r="BE238" s="84">
        <f t="shared" si="122"/>
        <v>7.4600000381469727</v>
      </c>
      <c r="BF238" s="84">
        <f t="shared" si="113"/>
        <v>2.9200000762939453</v>
      </c>
      <c r="BI238" s="117">
        <f t="shared" si="123"/>
        <v>1.6599999666213989</v>
      </c>
      <c r="BJ238" s="118">
        <f t="shared" si="124"/>
        <v>1.0200004577636719</v>
      </c>
      <c r="BK238" s="118">
        <f t="shared" si="125"/>
        <v>1.9483328316848603</v>
      </c>
      <c r="BL238" s="118">
        <v>1.6599999666213989</v>
      </c>
      <c r="BM238" s="118">
        <v>1.0200004577636719</v>
      </c>
      <c r="BN238" s="118">
        <v>1.9483328316848603</v>
      </c>
      <c r="BO238" s="118"/>
      <c r="BP238" s="119"/>
      <c r="BX238" s="117"/>
      <c r="EX238" s="81" t="str">
        <f t="shared" si="133"/>
        <v/>
      </c>
      <c r="EY238" s="81">
        <f t="shared" si="114"/>
        <v>4.4015816101513998</v>
      </c>
      <c r="FA238" s="81" t="str">
        <f t="shared" si="115"/>
        <v/>
      </c>
    </row>
    <row r="239" spans="2:157" x14ac:dyDescent="0.15">
      <c r="E239" s="1" t="s">
        <v>152</v>
      </c>
      <c r="F239" s="6">
        <v>12</v>
      </c>
      <c r="I239" s="81">
        <v>1</v>
      </c>
      <c r="O239" s="31"/>
      <c r="Q239" s="31">
        <v>1.8500000238418579</v>
      </c>
      <c r="R239" s="40">
        <v>-10.140000343322754</v>
      </c>
      <c r="S239" s="31"/>
      <c r="T239" s="40"/>
      <c r="U239" s="31"/>
      <c r="V239" s="40"/>
      <c r="W239" s="31"/>
      <c r="X239" s="40"/>
      <c r="Y239" s="31"/>
      <c r="Z239" s="40"/>
      <c r="AA239" s="59">
        <v>1.4099999666213989</v>
      </c>
      <c r="AB239" s="60">
        <v>-12.630000114440918</v>
      </c>
      <c r="AC239" s="59">
        <v>-1.1699999570846558</v>
      </c>
      <c r="AD239" s="60">
        <v>13.119999885559082</v>
      </c>
      <c r="AE239" s="19" t="s">
        <v>88</v>
      </c>
      <c r="AF239" s="114"/>
      <c r="AG239" s="117" t="str">
        <f t="shared" si="126"/>
        <v/>
      </c>
      <c r="AH239" s="118" t="str">
        <f t="shared" si="129"/>
        <v/>
      </c>
      <c r="AI239" s="118" t="str">
        <f t="shared" si="130"/>
        <v/>
      </c>
      <c r="AJ239" s="118" t="str">
        <f t="shared" si="131"/>
        <v/>
      </c>
      <c r="AK239" s="113" t="str">
        <f t="shared" si="127"/>
        <v/>
      </c>
      <c r="AL239" s="118" t="str">
        <f t="shared" si="128"/>
        <v/>
      </c>
      <c r="AM239" s="118"/>
      <c r="AN239" s="117" t="str">
        <f t="shared" si="134"/>
        <v/>
      </c>
      <c r="AO239" s="118" t="str">
        <f t="shared" si="135"/>
        <v/>
      </c>
      <c r="AP239" s="99" t="str">
        <f t="shared" si="136"/>
        <v/>
      </c>
      <c r="AQ239" s="99" t="str">
        <f t="shared" si="137"/>
        <v/>
      </c>
      <c r="AR239" s="99" t="str">
        <f t="shared" si="138"/>
        <v/>
      </c>
      <c r="AS239" s="99" t="str">
        <f t="shared" si="139"/>
        <v/>
      </c>
      <c r="AT239" s="118" t="str">
        <f t="shared" si="140"/>
        <v/>
      </c>
      <c r="AU239" s="118" t="str">
        <f t="shared" si="141"/>
        <v/>
      </c>
      <c r="AV239" s="118" t="str">
        <f t="shared" si="142"/>
        <v/>
      </c>
      <c r="AW239" s="118" t="str">
        <f t="shared" si="143"/>
        <v/>
      </c>
      <c r="AX239" s="118"/>
      <c r="AY239" s="117">
        <f t="shared" si="116"/>
        <v>4.4015816101513998</v>
      </c>
      <c r="AZ239" s="118">
        <f t="shared" si="117"/>
        <v>5.0224198573861871</v>
      </c>
      <c r="BA239" s="99">
        <f t="shared" si="118"/>
        <v>24.212849414312842</v>
      </c>
      <c r="BB239" s="99">
        <f t="shared" si="119"/>
        <v>18.159066249762624</v>
      </c>
      <c r="BC239" s="99">
        <f t="shared" si="120"/>
        <v>27.289749710202216</v>
      </c>
      <c r="BD239" s="99">
        <f t="shared" si="121"/>
        <v>20.46666893463874</v>
      </c>
      <c r="BE239" s="84">
        <f t="shared" si="122"/>
        <v>10.140000343322754</v>
      </c>
      <c r="BF239" s="84">
        <f t="shared" si="113"/>
        <v>1.369999885559082</v>
      </c>
      <c r="BI239" s="117">
        <f t="shared" si="123"/>
        <v>2.1399999856948853</v>
      </c>
      <c r="BJ239" s="118">
        <f t="shared" si="124"/>
        <v>0.63000011444091797</v>
      </c>
      <c r="BK239" s="118">
        <f t="shared" si="125"/>
        <v>2.2308070474538311</v>
      </c>
      <c r="BL239" s="118">
        <v>2.1399999856948853</v>
      </c>
      <c r="BM239" s="118">
        <v>0.63000011444091797</v>
      </c>
      <c r="BN239" s="118">
        <v>2.2308070474538311</v>
      </c>
      <c r="BO239" s="118"/>
      <c r="BP239" s="119"/>
      <c r="BX239" s="117"/>
      <c r="EX239" s="81" t="str">
        <f t="shared" si="133"/>
        <v/>
      </c>
      <c r="EY239" s="81">
        <f t="shared" si="114"/>
        <v>0.85597131161744788</v>
      </c>
      <c r="FA239" s="81" t="str">
        <f t="shared" si="115"/>
        <v/>
      </c>
    </row>
    <row r="240" spans="2:157" x14ac:dyDescent="0.15">
      <c r="E240" s="1" t="s">
        <v>152</v>
      </c>
      <c r="F240" s="6">
        <v>13</v>
      </c>
      <c r="I240" s="81">
        <v>1</v>
      </c>
      <c r="O240" s="31"/>
      <c r="Q240" s="31">
        <v>-0.23999999463558197</v>
      </c>
      <c r="R240" s="40">
        <v>6.2399997711181641</v>
      </c>
      <c r="S240" s="31"/>
      <c r="T240" s="40"/>
      <c r="U240" s="31"/>
      <c r="V240" s="40"/>
      <c r="W240" s="31"/>
      <c r="X240" s="40"/>
      <c r="Y240" s="31"/>
      <c r="Z240" s="40"/>
      <c r="AA240" s="59">
        <v>-2.3399999141693115</v>
      </c>
      <c r="AB240" s="60">
        <v>12.340000152587891</v>
      </c>
      <c r="AC240" s="59">
        <v>0.15000000596046448</v>
      </c>
      <c r="AD240" s="60">
        <v>-12.920000076293945</v>
      </c>
      <c r="AE240" s="19" t="s">
        <v>80</v>
      </c>
      <c r="AF240" s="114"/>
      <c r="AG240" s="117" t="str">
        <f t="shared" si="126"/>
        <v/>
      </c>
      <c r="AH240" s="118" t="str">
        <f t="shared" si="129"/>
        <v/>
      </c>
      <c r="AI240" s="118" t="str">
        <f t="shared" si="130"/>
        <v/>
      </c>
      <c r="AJ240" s="118" t="str">
        <f t="shared" si="131"/>
        <v/>
      </c>
      <c r="AK240" s="113" t="str">
        <f t="shared" si="127"/>
        <v/>
      </c>
      <c r="AL240" s="118" t="str">
        <f t="shared" si="128"/>
        <v/>
      </c>
      <c r="AM240" s="118"/>
      <c r="AN240" s="117" t="str">
        <f t="shared" si="134"/>
        <v/>
      </c>
      <c r="AO240" s="118" t="str">
        <f t="shared" si="135"/>
        <v/>
      </c>
      <c r="AP240" s="99" t="str">
        <f t="shared" si="136"/>
        <v/>
      </c>
      <c r="AQ240" s="99" t="str">
        <f t="shared" si="137"/>
        <v/>
      </c>
      <c r="AR240" s="99" t="str">
        <f t="shared" si="138"/>
        <v/>
      </c>
      <c r="AS240" s="99" t="str">
        <f t="shared" si="139"/>
        <v/>
      </c>
      <c r="AT240" s="118" t="str">
        <f t="shared" si="140"/>
        <v/>
      </c>
      <c r="AU240" s="118" t="str">
        <f t="shared" si="141"/>
        <v/>
      </c>
      <c r="AV240" s="118" t="str">
        <f t="shared" si="142"/>
        <v/>
      </c>
      <c r="AW240" s="118" t="str">
        <f t="shared" si="143"/>
        <v/>
      </c>
      <c r="AX240" s="118"/>
      <c r="AY240" s="117">
        <f t="shared" si="116"/>
        <v>0.85597131161744788</v>
      </c>
      <c r="AZ240" s="118">
        <f t="shared" si="117"/>
        <v>2.8192554028871037</v>
      </c>
      <c r="BA240" s="99">
        <f t="shared" si="118"/>
        <v>4.6683983096838233</v>
      </c>
      <c r="BB240" s="99">
        <f t="shared" si="119"/>
        <v>2.7625911184168328</v>
      </c>
      <c r="BC240" s="99">
        <f t="shared" si="120"/>
        <v>16.069949073243151</v>
      </c>
      <c r="BD240" s="99">
        <f t="shared" si="121"/>
        <v>9.5096209959340552</v>
      </c>
      <c r="BE240" s="84">
        <f t="shared" si="122"/>
        <v>6.2399997711181641</v>
      </c>
      <c r="BF240" s="84">
        <f t="shared" si="113"/>
        <v>1.2200002670288086</v>
      </c>
      <c r="BI240" s="117">
        <f t="shared" si="123"/>
        <v>1.1699999570846558</v>
      </c>
      <c r="BJ240" s="118">
        <f t="shared" si="124"/>
        <v>0.77999973297119141</v>
      </c>
      <c r="BK240" s="118">
        <f t="shared" si="125"/>
        <v>1.4061648136023124</v>
      </c>
      <c r="BL240" s="118">
        <v>1.1699999570846558</v>
      </c>
      <c r="BM240" s="118">
        <v>0.77999973297119141</v>
      </c>
      <c r="BN240" s="118">
        <v>1.4061648136023124</v>
      </c>
      <c r="BO240" s="118"/>
      <c r="BP240" s="119"/>
      <c r="BX240" s="117"/>
      <c r="EX240" s="81" t="str">
        <f t="shared" si="133"/>
        <v/>
      </c>
      <c r="EY240" s="81">
        <f t="shared" si="114"/>
        <v>7.8844016665204393</v>
      </c>
      <c r="FA240" s="81" t="str">
        <f t="shared" si="115"/>
        <v/>
      </c>
    </row>
    <row r="241" spans="1:157" x14ac:dyDescent="0.15">
      <c r="E241" s="1" t="s">
        <v>152</v>
      </c>
      <c r="F241" s="6">
        <v>14</v>
      </c>
      <c r="I241" s="6">
        <v>1</v>
      </c>
      <c r="J241" s="81">
        <v>1</v>
      </c>
      <c r="O241" s="31"/>
      <c r="Q241" s="31">
        <v>-2.3900001049041748</v>
      </c>
      <c r="R241" s="40">
        <v>-6.2399997711181641</v>
      </c>
      <c r="S241" s="31"/>
      <c r="T241" s="40"/>
      <c r="U241" s="31"/>
      <c r="V241" s="40"/>
      <c r="W241" s="31"/>
      <c r="X241" s="40" t="s">
        <v>90</v>
      </c>
      <c r="Y241" s="31">
        <v>1</v>
      </c>
      <c r="Z241" s="40"/>
      <c r="AA241" s="59">
        <v>-2.0499999523162842</v>
      </c>
      <c r="AB241" s="60">
        <v>-12.970000267028809</v>
      </c>
      <c r="AC241" s="59">
        <v>-0.20000000298023224</v>
      </c>
      <c r="AD241" s="60">
        <v>12.819999694824219</v>
      </c>
      <c r="AE241" s="19" t="s">
        <v>95</v>
      </c>
      <c r="AF241" s="114">
        <v>1</v>
      </c>
      <c r="AG241" s="117" t="str">
        <f t="shared" si="126"/>
        <v/>
      </c>
      <c r="AH241" s="118" t="str">
        <f t="shared" si="129"/>
        <v/>
      </c>
      <c r="AI241" s="118" t="str">
        <f t="shared" si="130"/>
        <v/>
      </c>
      <c r="AJ241" s="118" t="str">
        <f t="shared" si="131"/>
        <v/>
      </c>
      <c r="AK241" s="113" t="str">
        <f t="shared" si="127"/>
        <v/>
      </c>
      <c r="AL241" s="118" t="str">
        <f t="shared" si="128"/>
        <v/>
      </c>
      <c r="AM241" s="118"/>
      <c r="AN241" s="117" t="str">
        <f t="shared" si="134"/>
        <v/>
      </c>
      <c r="AO241" s="118" t="str">
        <f t="shared" si="135"/>
        <v/>
      </c>
      <c r="AP241" s="99" t="str">
        <f t="shared" si="136"/>
        <v/>
      </c>
      <c r="AQ241" s="99" t="str">
        <f t="shared" si="137"/>
        <v/>
      </c>
      <c r="AR241" s="99" t="str">
        <f t="shared" si="138"/>
        <v/>
      </c>
      <c r="AS241" s="99" t="str">
        <f t="shared" si="139"/>
        <v/>
      </c>
      <c r="AT241" s="118" t="str">
        <f t="shared" si="140"/>
        <v/>
      </c>
      <c r="AU241" s="118" t="str">
        <f t="shared" si="141"/>
        <v/>
      </c>
      <c r="AV241" s="118" t="str">
        <f t="shared" si="142"/>
        <v/>
      </c>
      <c r="AW241" s="118" t="str">
        <f t="shared" si="143"/>
        <v/>
      </c>
      <c r="AX241" s="118"/>
      <c r="AY241" s="117">
        <f t="shared" si="116"/>
        <v>7.8844016665204393</v>
      </c>
      <c r="AZ241" s="118">
        <f t="shared" si="117"/>
        <v>4.9732716048985157</v>
      </c>
      <c r="BA241" s="99">
        <f t="shared" si="118"/>
        <v>43.835599715733508</v>
      </c>
      <c r="BB241" s="99">
        <f t="shared" si="119"/>
        <v>24.270642556842819</v>
      </c>
      <c r="BC241" s="99">
        <f t="shared" si="120"/>
        <v>27.848249960273492</v>
      </c>
      <c r="BD241" s="99">
        <f t="shared" si="121"/>
        <v>15.418858758690998</v>
      </c>
      <c r="BE241" s="84">
        <f t="shared" si="122"/>
        <v>6.2399997711181641</v>
      </c>
      <c r="BF241" s="84">
        <f t="shared" si="113"/>
        <v>3.9000005722045898</v>
      </c>
      <c r="BI241" s="117">
        <f t="shared" si="123"/>
        <v>2.1999999582767487</v>
      </c>
      <c r="BJ241" s="118">
        <f t="shared" si="124"/>
        <v>5.0000190734863281E-2</v>
      </c>
      <c r="BK241" s="118">
        <f t="shared" si="125"/>
        <v>2.2005680710878313</v>
      </c>
      <c r="BL241" s="118"/>
      <c r="BM241" s="118"/>
      <c r="BN241" s="118"/>
      <c r="BO241" s="118"/>
      <c r="BP241" s="119" t="s">
        <v>184</v>
      </c>
      <c r="BX241" s="117"/>
      <c r="EX241" s="81" t="str">
        <f t="shared" si="133"/>
        <v/>
      </c>
      <c r="EY241" s="81">
        <f t="shared" si="114"/>
        <v>6.7727740243107739</v>
      </c>
      <c r="FA241" s="81" t="str">
        <f t="shared" si="115"/>
        <v/>
      </c>
    </row>
    <row r="242" spans="1:157" s="82" customFormat="1" x14ac:dyDescent="0.15">
      <c r="B242" s="30"/>
      <c r="C242" s="16"/>
      <c r="D242" s="13" t="s">
        <v>18</v>
      </c>
      <c r="E242" s="16">
        <v>50</v>
      </c>
      <c r="F242" s="10">
        <v>1</v>
      </c>
      <c r="G242" s="16">
        <v>1</v>
      </c>
      <c r="K242" s="16">
        <v>1</v>
      </c>
      <c r="M242" s="16"/>
      <c r="N242" s="82">
        <v>1</v>
      </c>
      <c r="O242" s="20" t="s">
        <v>87</v>
      </c>
      <c r="P242" s="16">
        <v>96</v>
      </c>
      <c r="Q242" s="32"/>
      <c r="R242" s="10"/>
      <c r="S242" s="32"/>
      <c r="T242" s="10"/>
      <c r="U242" s="32"/>
      <c r="V242" s="10"/>
      <c r="W242" s="32"/>
      <c r="X242" s="10"/>
      <c r="Y242" s="32"/>
      <c r="Z242" s="10"/>
      <c r="AA242" s="57">
        <v>0.62999999523162842</v>
      </c>
      <c r="AB242" s="58">
        <v>12.039999961853027</v>
      </c>
      <c r="AC242" s="57">
        <v>-3.75</v>
      </c>
      <c r="AD242" s="58">
        <v>-11.800000190734863</v>
      </c>
      <c r="AE242" s="16"/>
      <c r="AF242" s="139">
        <v>1</v>
      </c>
      <c r="AG242" s="117">
        <f t="shared" si="126"/>
        <v>3.9477114545413552</v>
      </c>
      <c r="AH242" s="118">
        <f t="shared" si="129"/>
        <v>1.1700000762939453</v>
      </c>
      <c r="AI242" s="118">
        <f t="shared" si="130"/>
        <v>0.23999977111816406</v>
      </c>
      <c r="AJ242" s="118">
        <f t="shared" si="131"/>
        <v>1.1943617829889774</v>
      </c>
      <c r="AK242" s="113">
        <f t="shared" si="127"/>
        <v>96</v>
      </c>
      <c r="AL242" s="118">
        <f t="shared" si="128"/>
        <v>3.8499999046325684</v>
      </c>
      <c r="AM242" s="99"/>
      <c r="AN242" s="117" t="str">
        <f t="shared" si="134"/>
        <v/>
      </c>
      <c r="AO242" s="118" t="str">
        <f t="shared" si="135"/>
        <v/>
      </c>
      <c r="AP242" s="99" t="str">
        <f t="shared" si="136"/>
        <v/>
      </c>
      <c r="AQ242" s="99" t="str">
        <f t="shared" si="137"/>
        <v/>
      </c>
      <c r="AR242" s="99" t="str">
        <f t="shared" si="138"/>
        <v/>
      </c>
      <c r="AS242" s="99" t="str">
        <f t="shared" si="139"/>
        <v/>
      </c>
      <c r="AT242" s="118" t="str">
        <f t="shared" si="140"/>
        <v/>
      </c>
      <c r="AU242" s="118" t="str">
        <f t="shared" si="141"/>
        <v/>
      </c>
      <c r="AV242" s="118" t="str">
        <f t="shared" si="142"/>
        <v/>
      </c>
      <c r="AW242" s="118" t="str">
        <f t="shared" si="143"/>
        <v/>
      </c>
      <c r="AX242" s="99"/>
      <c r="AY242" s="117" t="str">
        <f t="shared" si="116"/>
        <v/>
      </c>
      <c r="AZ242" s="118" t="str">
        <f t="shared" si="117"/>
        <v/>
      </c>
      <c r="BA242" s="99" t="str">
        <f t="shared" si="118"/>
        <v/>
      </c>
      <c r="BB242" s="99" t="str">
        <f t="shared" si="119"/>
        <v/>
      </c>
      <c r="BC242" s="99" t="str">
        <f t="shared" si="120"/>
        <v/>
      </c>
      <c r="BD242" s="99" t="str">
        <f t="shared" si="121"/>
        <v/>
      </c>
      <c r="BE242" s="84" t="str">
        <f t="shared" si="122"/>
        <v/>
      </c>
      <c r="BF242" s="84" t="str">
        <f t="shared" si="113"/>
        <v/>
      </c>
      <c r="BG242" s="89"/>
      <c r="BH242" s="89"/>
      <c r="BI242" s="117" t="str">
        <f t="shared" si="123"/>
        <v/>
      </c>
      <c r="BJ242" s="118" t="str">
        <f t="shared" si="124"/>
        <v/>
      </c>
      <c r="BK242" s="118" t="str">
        <f t="shared" si="125"/>
        <v/>
      </c>
      <c r="BL242" s="118">
        <v>3.5599999725818634</v>
      </c>
      <c r="BM242" s="118">
        <v>9.9999427795410156E-2</v>
      </c>
      <c r="BN242" s="118">
        <v>3.5614041739659763</v>
      </c>
      <c r="BO242" s="118"/>
      <c r="BP242" s="121"/>
      <c r="BX242" s="94"/>
      <c r="CE242" s="95"/>
      <c r="CF242" s="95"/>
      <c r="CG242" s="95"/>
      <c r="CH242" s="95"/>
      <c r="CI242" s="95"/>
      <c r="CJ242" s="95"/>
      <c r="CK242" s="95"/>
      <c r="CL242" s="95"/>
      <c r="CM242" s="95"/>
      <c r="CN242" s="95"/>
      <c r="CO242" s="95"/>
      <c r="CP242" s="95"/>
      <c r="CQ242" s="95"/>
      <c r="EX242" s="81" t="str">
        <f t="shared" si="133"/>
        <v/>
      </c>
      <c r="EY242" s="81">
        <f t="shared" si="114"/>
        <v>1.6293514179543285</v>
      </c>
      <c r="FA242" s="81">
        <f t="shared" si="115"/>
        <v>3.9477114545413552</v>
      </c>
    </row>
    <row r="243" spans="1:157" x14ac:dyDescent="0.15">
      <c r="E243" s="1" t="s">
        <v>152</v>
      </c>
      <c r="F243" s="6">
        <v>2</v>
      </c>
      <c r="H243" s="81">
        <v>1</v>
      </c>
      <c r="O243" s="31"/>
      <c r="Q243" s="31">
        <v>-1.1699999570846558</v>
      </c>
      <c r="R243" s="40">
        <v>-3.8499999046325684</v>
      </c>
      <c r="S243" s="31"/>
      <c r="T243" s="40"/>
      <c r="U243" s="31"/>
      <c r="V243" s="40"/>
      <c r="W243" s="31"/>
      <c r="X243" s="40"/>
      <c r="Y243" s="31"/>
      <c r="Z243" s="40"/>
      <c r="AA243" s="59">
        <v>-2.5799999237060547</v>
      </c>
      <c r="AB243" s="60">
        <v>-11.560000419616699</v>
      </c>
      <c r="AC243" s="59">
        <v>0.28999999165534973</v>
      </c>
      <c r="AD243" s="60">
        <v>11.699999809265137</v>
      </c>
      <c r="AE243" s="19" t="s">
        <v>107</v>
      </c>
      <c r="AF243" s="114"/>
      <c r="AG243" s="117" t="str">
        <f t="shared" si="126"/>
        <v/>
      </c>
      <c r="AH243" s="118" t="str">
        <f t="shared" si="129"/>
        <v/>
      </c>
      <c r="AI243" s="118" t="str">
        <f t="shared" si="130"/>
        <v/>
      </c>
      <c r="AJ243" s="118" t="str">
        <f t="shared" si="131"/>
        <v/>
      </c>
      <c r="AK243" s="113" t="str">
        <f t="shared" si="127"/>
        <v/>
      </c>
      <c r="AL243" s="118" t="str">
        <f t="shared" si="128"/>
        <v/>
      </c>
      <c r="AM243" s="118"/>
      <c r="AN243" s="117">
        <f t="shared" si="134"/>
        <v>9.4521576220052541</v>
      </c>
      <c r="AO243" s="118">
        <f t="shared" si="135"/>
        <v>8.740540318915885</v>
      </c>
      <c r="AP243" s="99">
        <f t="shared" si="136"/>
        <v>45.313801153850534</v>
      </c>
      <c r="AQ243" s="99">
        <f t="shared" si="137"/>
        <v>27.51502737715607</v>
      </c>
      <c r="AR243" s="99">
        <f t="shared" si="138"/>
        <v>41.259300913882228</v>
      </c>
      <c r="AS243" s="99">
        <f t="shared" si="139"/>
        <v>25.05309122828514</v>
      </c>
      <c r="AT243" s="118">
        <f t="shared" si="140"/>
        <v>1.1700000762939453</v>
      </c>
      <c r="AU243" s="118">
        <f t="shared" si="141"/>
        <v>0.23999977111816406</v>
      </c>
      <c r="AV243" s="118">
        <f t="shared" si="142"/>
        <v>1.1943617829889774</v>
      </c>
      <c r="AW243" s="118">
        <f t="shared" si="143"/>
        <v>6.8299999237060547</v>
      </c>
      <c r="AX243" s="118"/>
      <c r="AY243" s="117"/>
      <c r="AZ243" s="118" t="str">
        <f t="shared" si="117"/>
        <v/>
      </c>
      <c r="BA243" s="99" t="str">
        <f t="shared" si="118"/>
        <v/>
      </c>
      <c r="BB243" s="99" t="str">
        <f t="shared" si="119"/>
        <v/>
      </c>
      <c r="BC243" s="99" t="str">
        <f t="shared" si="120"/>
        <v/>
      </c>
      <c r="BD243" s="99" t="str">
        <f t="shared" si="121"/>
        <v/>
      </c>
      <c r="BE243" s="84" t="str">
        <f t="shared" si="122"/>
        <v/>
      </c>
      <c r="BF243" s="84" t="str">
        <f t="shared" si="113"/>
        <v/>
      </c>
      <c r="BI243" s="117">
        <f t="shared" si="123"/>
        <v>1.1700000762939453</v>
      </c>
      <c r="BJ243" s="118">
        <f t="shared" si="124"/>
        <v>0.23999977111816406</v>
      </c>
      <c r="BK243" s="118">
        <f t="shared" si="125"/>
        <v>1.1943617829889774</v>
      </c>
      <c r="BL243" s="118">
        <v>1.1700000762939453</v>
      </c>
      <c r="BM243" s="118">
        <v>0.23999977111816406</v>
      </c>
      <c r="BN243" s="118">
        <v>1.1943617829889774</v>
      </c>
      <c r="BO243" s="118"/>
      <c r="BP243" s="119"/>
      <c r="BX243" s="117"/>
      <c r="EX243" s="81">
        <f t="shared" si="133"/>
        <v>9.4521576220052541</v>
      </c>
      <c r="EY243" s="81">
        <f t="shared" si="114"/>
        <v>9.4521576220052541</v>
      </c>
      <c r="FA243" s="81" t="str">
        <f t="shared" si="115"/>
        <v/>
      </c>
    </row>
    <row r="244" spans="1:157" x14ac:dyDescent="0.15">
      <c r="E244" s="1" t="s">
        <v>152</v>
      </c>
      <c r="F244" s="6">
        <v>3</v>
      </c>
      <c r="I244" s="81">
        <v>1</v>
      </c>
      <c r="J244" s="81">
        <v>1</v>
      </c>
      <c r="O244" s="31"/>
      <c r="Q244" s="31">
        <v>-2.5399999618530273</v>
      </c>
      <c r="R244" s="40">
        <v>6.8299999237060547</v>
      </c>
      <c r="S244" s="31"/>
      <c r="T244" s="40"/>
      <c r="U244" s="31"/>
      <c r="V244" s="40"/>
      <c r="W244" s="31" t="s">
        <v>85</v>
      </c>
      <c r="X244" s="40"/>
      <c r="Y244" s="31">
        <v>1</v>
      </c>
      <c r="Z244" s="40"/>
      <c r="AA244" s="59">
        <v>-3.2699999809265137</v>
      </c>
      <c r="AB244" s="60">
        <v>11.600000381469727</v>
      </c>
      <c r="AC244" s="59">
        <v>-0.87999999523162842</v>
      </c>
      <c r="AD244" s="60">
        <v>-6.5300002098083496</v>
      </c>
      <c r="AE244" s="1" t="s">
        <v>78</v>
      </c>
      <c r="AG244" s="117" t="str">
        <f t="shared" si="126"/>
        <v/>
      </c>
      <c r="AH244" s="118" t="str">
        <f t="shared" si="129"/>
        <v/>
      </c>
      <c r="AI244" s="118" t="str">
        <f t="shared" si="130"/>
        <v/>
      </c>
      <c r="AJ244" s="118" t="str">
        <f t="shared" si="131"/>
        <v/>
      </c>
      <c r="AK244" s="113" t="str">
        <f t="shared" si="127"/>
        <v/>
      </c>
      <c r="AL244" s="118" t="str">
        <f t="shared" si="128"/>
        <v/>
      </c>
      <c r="AN244" s="117" t="str">
        <f t="shared" si="134"/>
        <v/>
      </c>
      <c r="AO244" s="118" t="str">
        <f t="shared" si="135"/>
        <v/>
      </c>
      <c r="AP244" s="99" t="str">
        <f t="shared" si="136"/>
        <v/>
      </c>
      <c r="AQ244" s="99" t="str">
        <f t="shared" si="137"/>
        <v/>
      </c>
      <c r="AR244" s="99" t="str">
        <f t="shared" si="138"/>
        <v/>
      </c>
      <c r="AS244" s="99" t="str">
        <f t="shared" si="139"/>
        <v/>
      </c>
      <c r="AT244" s="118" t="str">
        <f t="shared" si="140"/>
        <v/>
      </c>
      <c r="AU244" s="118" t="str">
        <f t="shared" si="141"/>
        <v/>
      </c>
      <c r="AV244" s="118" t="str">
        <f t="shared" si="142"/>
        <v/>
      </c>
      <c r="AW244" s="118" t="str">
        <f t="shared" si="143"/>
        <v/>
      </c>
      <c r="AY244" s="117">
        <f t="shared" si="116"/>
        <v>9.4521576220052541</v>
      </c>
      <c r="AZ244" s="118">
        <f t="shared" si="117"/>
        <v>8.740540318915885</v>
      </c>
      <c r="BA244" s="99">
        <f t="shared" si="118"/>
        <v>45.313801153850534</v>
      </c>
      <c r="BB244" s="99">
        <f t="shared" si="119"/>
        <v>27.51502737715607</v>
      </c>
      <c r="BC244" s="99">
        <f t="shared" si="120"/>
        <v>41.259300913882228</v>
      </c>
      <c r="BD244" s="99">
        <f t="shared" si="121"/>
        <v>25.05309122828514</v>
      </c>
      <c r="BE244" s="84">
        <f t="shared" si="122"/>
        <v>6.8299999237060547</v>
      </c>
      <c r="BF244" s="84" t="str">
        <f t="shared" si="113"/>
        <v/>
      </c>
      <c r="BI244" s="117"/>
      <c r="BJ244" s="118"/>
      <c r="BK244" s="118"/>
      <c r="BO244" s="118"/>
      <c r="BP244" s="115" t="s">
        <v>185</v>
      </c>
      <c r="EX244" s="81" t="str">
        <f t="shared" si="133"/>
        <v/>
      </c>
      <c r="EY244" s="81" t="str">
        <f t="shared" si="114"/>
        <v/>
      </c>
      <c r="FA244" s="81" t="str">
        <f t="shared" si="115"/>
        <v/>
      </c>
    </row>
    <row r="245" spans="1:157" x14ac:dyDescent="0.15">
      <c r="E245" s="1" t="s">
        <v>152</v>
      </c>
      <c r="O245" s="31"/>
      <c r="Q245" s="31"/>
      <c r="R245" s="40"/>
      <c r="S245" s="31">
        <v>2.440000057220459</v>
      </c>
      <c r="T245" s="40">
        <v>-5.75</v>
      </c>
      <c r="U245" s="31"/>
      <c r="V245" s="40"/>
      <c r="W245" s="31"/>
      <c r="X245" s="40"/>
      <c r="Y245" s="31"/>
      <c r="Z245" s="40"/>
      <c r="AG245" s="117" t="str">
        <f t="shared" si="126"/>
        <v/>
      </c>
      <c r="AH245" s="118" t="str">
        <f t="shared" si="129"/>
        <v/>
      </c>
      <c r="AI245" s="118" t="str">
        <f t="shared" si="130"/>
        <v/>
      </c>
      <c r="AJ245" s="118" t="str">
        <f t="shared" si="131"/>
        <v/>
      </c>
      <c r="AK245" s="113" t="str">
        <f t="shared" si="127"/>
        <v/>
      </c>
      <c r="AL245" s="118" t="str">
        <f t="shared" si="128"/>
        <v/>
      </c>
      <c r="AN245" s="117" t="str">
        <f t="shared" si="134"/>
        <v/>
      </c>
      <c r="AO245" s="118" t="str">
        <f t="shared" si="135"/>
        <v/>
      </c>
      <c r="AP245" s="99" t="str">
        <f t="shared" si="136"/>
        <v/>
      </c>
      <c r="AQ245" s="99" t="str">
        <f t="shared" si="137"/>
        <v/>
      </c>
      <c r="AR245" s="99" t="str">
        <f t="shared" si="138"/>
        <v/>
      </c>
      <c r="AS245" s="99" t="str">
        <f t="shared" si="139"/>
        <v/>
      </c>
      <c r="AT245" s="118" t="str">
        <f t="shared" si="140"/>
        <v/>
      </c>
      <c r="AU245" s="118" t="str">
        <f t="shared" si="141"/>
        <v/>
      </c>
      <c r="AV245" s="118" t="str">
        <f t="shared" si="142"/>
        <v/>
      </c>
      <c r="AW245" s="118" t="str">
        <f t="shared" si="143"/>
        <v/>
      </c>
      <c r="AY245" s="117" t="str">
        <f t="shared" si="116"/>
        <v/>
      </c>
      <c r="AZ245" s="118" t="str">
        <f t="shared" si="117"/>
        <v/>
      </c>
      <c r="BA245" s="99" t="str">
        <f t="shared" si="118"/>
        <v/>
      </c>
      <c r="BB245" s="99" t="str">
        <f t="shared" si="119"/>
        <v/>
      </c>
      <c r="BC245" s="99" t="str">
        <f t="shared" si="120"/>
        <v/>
      </c>
      <c r="BD245" s="99" t="str">
        <f t="shared" si="121"/>
        <v/>
      </c>
      <c r="BE245" s="84" t="str">
        <f t="shared" si="122"/>
        <v/>
      </c>
      <c r="BF245" s="84" t="str">
        <f t="shared" si="113"/>
        <v/>
      </c>
      <c r="BI245" s="117" t="str">
        <f t="shared" si="123"/>
        <v/>
      </c>
      <c r="BJ245" s="118" t="str">
        <f t="shared" si="124"/>
        <v/>
      </c>
      <c r="BK245" s="118" t="str">
        <f t="shared" si="125"/>
        <v/>
      </c>
      <c r="BL245" s="118" t="s">
        <v>152</v>
      </c>
      <c r="BM245" s="118" t="s">
        <v>152</v>
      </c>
      <c r="BN245" s="118" t="s">
        <v>152</v>
      </c>
      <c r="BO245" s="118"/>
      <c r="EX245" s="81" t="str">
        <f t="shared" si="133"/>
        <v/>
      </c>
      <c r="EY245" s="81" t="str">
        <f t="shared" si="114"/>
        <v/>
      </c>
      <c r="FA245" s="81" t="str">
        <f t="shared" si="115"/>
        <v/>
      </c>
    </row>
    <row r="246" spans="1:157" s="82" customFormat="1" x14ac:dyDescent="0.15">
      <c r="B246" s="28"/>
      <c r="C246" s="24"/>
      <c r="D246" s="13" t="s">
        <v>25</v>
      </c>
      <c r="E246" s="16">
        <v>51</v>
      </c>
      <c r="F246" s="10">
        <v>1</v>
      </c>
      <c r="G246" s="16">
        <v>1</v>
      </c>
      <c r="J246" s="82">
        <v>1</v>
      </c>
      <c r="K246" s="16">
        <v>1</v>
      </c>
      <c r="M246" s="16">
        <v>1</v>
      </c>
      <c r="O246" s="32" t="s">
        <v>87</v>
      </c>
      <c r="P246" s="16">
        <v>120</v>
      </c>
      <c r="Q246" s="32"/>
      <c r="R246" s="10"/>
      <c r="S246" s="32"/>
      <c r="T246" s="10"/>
      <c r="U246" s="32"/>
      <c r="V246" s="10"/>
      <c r="W246" s="32" t="s">
        <v>57</v>
      </c>
      <c r="X246" s="10"/>
      <c r="Y246" s="32">
        <v>1</v>
      </c>
      <c r="Z246" s="10"/>
      <c r="AA246" s="57">
        <v>-0.77999997138977051</v>
      </c>
      <c r="AB246" s="58">
        <v>11.989999771118164</v>
      </c>
      <c r="AC246" s="57">
        <v>3.4100000858306885</v>
      </c>
      <c r="AD246" s="58">
        <v>-12.680000305175781</v>
      </c>
      <c r="AE246" s="20"/>
      <c r="AF246" s="114">
        <v>1</v>
      </c>
      <c r="AG246" s="117">
        <f t="shared" si="126"/>
        <v>6.8756007931928691</v>
      </c>
      <c r="AH246" s="124">
        <v>2</v>
      </c>
      <c r="AI246" s="124">
        <v>1</v>
      </c>
      <c r="AJ246" s="124">
        <f t="shared" si="131"/>
        <v>2.2360679774997898</v>
      </c>
      <c r="AK246" s="113">
        <f t="shared" si="127"/>
        <v>120</v>
      </c>
      <c r="AL246" s="118">
        <f t="shared" si="128"/>
        <v>6.2399997711181641</v>
      </c>
      <c r="AM246" s="118"/>
      <c r="AN246" s="117" t="str">
        <f t="shared" si="134"/>
        <v/>
      </c>
      <c r="AO246" s="118" t="str">
        <f t="shared" si="135"/>
        <v/>
      </c>
      <c r="AP246" s="99" t="str">
        <f t="shared" si="136"/>
        <v/>
      </c>
      <c r="AQ246" s="99" t="str">
        <f t="shared" si="137"/>
        <v/>
      </c>
      <c r="AR246" s="99" t="str">
        <f t="shared" si="138"/>
        <v/>
      </c>
      <c r="AS246" s="99" t="str">
        <f t="shared" si="139"/>
        <v/>
      </c>
      <c r="AT246" s="118" t="str">
        <f t="shared" si="140"/>
        <v/>
      </c>
      <c r="AU246" s="118" t="str">
        <f t="shared" si="141"/>
        <v/>
      </c>
      <c r="AV246" s="118" t="str">
        <f t="shared" si="142"/>
        <v/>
      </c>
      <c r="AW246" s="118" t="str">
        <f t="shared" si="143"/>
        <v/>
      </c>
      <c r="AX246" s="118"/>
      <c r="AY246" s="117" t="str">
        <f t="shared" si="116"/>
        <v/>
      </c>
      <c r="AZ246" s="118" t="str">
        <f t="shared" si="117"/>
        <v/>
      </c>
      <c r="BA246" s="99" t="str">
        <f t="shared" si="118"/>
        <v/>
      </c>
      <c r="BB246" s="99" t="str">
        <f t="shared" si="119"/>
        <v/>
      </c>
      <c r="BC246" s="99" t="str">
        <f t="shared" si="120"/>
        <v/>
      </c>
      <c r="BD246" s="99" t="str">
        <f t="shared" si="121"/>
        <v/>
      </c>
      <c r="BE246" s="84" t="str">
        <f t="shared" si="122"/>
        <v/>
      </c>
      <c r="BF246" s="84" t="str">
        <f t="shared" si="113"/>
        <v/>
      </c>
      <c r="BG246" s="89"/>
      <c r="BH246" s="89"/>
      <c r="BI246" s="117" t="str">
        <f t="shared" si="123"/>
        <v/>
      </c>
      <c r="BJ246" s="118" t="str">
        <f t="shared" si="124"/>
        <v/>
      </c>
      <c r="BK246" s="118" t="str">
        <f t="shared" si="125"/>
        <v/>
      </c>
      <c r="BL246" s="118" t="s">
        <v>152</v>
      </c>
      <c r="BM246" s="118" t="s">
        <v>152</v>
      </c>
      <c r="BN246" s="118" t="s">
        <v>152</v>
      </c>
      <c r="BO246" s="118"/>
      <c r="BP246" s="122"/>
      <c r="BX246" s="120"/>
      <c r="CE246" s="95"/>
      <c r="CF246" s="95"/>
      <c r="CG246" s="95"/>
      <c r="CH246" s="95"/>
      <c r="CI246" s="95"/>
      <c r="CJ246" s="95"/>
      <c r="CK246" s="95"/>
      <c r="CL246" s="95"/>
      <c r="CM246" s="95"/>
      <c r="CN246" s="95"/>
      <c r="CO246" s="95"/>
      <c r="CP246" s="95"/>
      <c r="CQ246" s="95"/>
      <c r="EX246" s="81" t="s">
        <v>151</v>
      </c>
      <c r="EY246" s="81" t="str">
        <f t="shared" si="114"/>
        <v/>
      </c>
      <c r="FA246" s="81">
        <f t="shared" si="115"/>
        <v>6.8756007931928691</v>
      </c>
    </row>
    <row r="247" spans="1:157" s="2" customFormat="1" ht="14.25" thickBot="1" x14ac:dyDescent="0.2">
      <c r="B247" s="27"/>
      <c r="C247" s="23"/>
      <c r="D247" s="9"/>
      <c r="E247" s="3" t="s">
        <v>152</v>
      </c>
      <c r="G247" s="3"/>
      <c r="K247" s="3"/>
      <c r="M247" s="3"/>
      <c r="O247" s="37"/>
      <c r="P247" s="3"/>
      <c r="Q247" s="37">
        <v>0.10000000149011612</v>
      </c>
      <c r="R247" s="50">
        <v>-6.2399997711181641</v>
      </c>
      <c r="S247" s="37"/>
      <c r="T247" s="50"/>
      <c r="U247" s="37"/>
      <c r="V247" s="50"/>
      <c r="W247" s="37"/>
      <c r="X247" s="50"/>
      <c r="Y247" s="37"/>
      <c r="Z247" s="50"/>
      <c r="AA247" s="61"/>
      <c r="AB247" s="62"/>
      <c r="AC247" s="61"/>
      <c r="AD247" s="62"/>
      <c r="AE247" s="3"/>
      <c r="AF247" s="112"/>
      <c r="AG247" s="117" t="str">
        <f t="shared" si="126"/>
        <v/>
      </c>
      <c r="AH247" s="118" t="str">
        <f t="shared" si="129"/>
        <v/>
      </c>
      <c r="AI247" s="118" t="str">
        <f t="shared" si="130"/>
        <v/>
      </c>
      <c r="AJ247" s="118" t="str">
        <f t="shared" si="131"/>
        <v/>
      </c>
      <c r="AK247" s="113" t="str">
        <f t="shared" si="127"/>
        <v/>
      </c>
      <c r="AL247" s="118" t="str">
        <f t="shared" si="128"/>
        <v/>
      </c>
      <c r="AM247" s="99"/>
      <c r="AN247" s="117" t="str">
        <f t="shared" si="134"/>
        <v/>
      </c>
      <c r="AO247" s="118" t="str">
        <f t="shared" si="135"/>
        <v/>
      </c>
      <c r="AP247" s="99" t="str">
        <f t="shared" si="136"/>
        <v/>
      </c>
      <c r="AQ247" s="99" t="str">
        <f t="shared" si="137"/>
        <v/>
      </c>
      <c r="AR247" s="99" t="str">
        <f t="shared" si="138"/>
        <v/>
      </c>
      <c r="AS247" s="99" t="str">
        <f t="shared" si="139"/>
        <v/>
      </c>
      <c r="AT247" s="118" t="str">
        <f t="shared" si="140"/>
        <v/>
      </c>
      <c r="AU247" s="118" t="str">
        <f t="shared" si="141"/>
        <v/>
      </c>
      <c r="AV247" s="118" t="str">
        <f t="shared" si="142"/>
        <v/>
      </c>
      <c r="AW247" s="118" t="str">
        <f t="shared" si="143"/>
        <v/>
      </c>
      <c r="AX247" s="99"/>
      <c r="AY247" s="117" t="str">
        <f t="shared" si="116"/>
        <v/>
      </c>
      <c r="AZ247" s="118" t="str">
        <f t="shared" si="117"/>
        <v/>
      </c>
      <c r="BA247" s="99" t="str">
        <f t="shared" si="118"/>
        <v/>
      </c>
      <c r="BB247" s="99" t="str">
        <f t="shared" si="119"/>
        <v/>
      </c>
      <c r="BC247" s="99" t="str">
        <f t="shared" si="120"/>
        <v/>
      </c>
      <c r="BD247" s="99" t="str">
        <f t="shared" si="121"/>
        <v/>
      </c>
      <c r="BE247" s="84" t="str">
        <f t="shared" si="122"/>
        <v/>
      </c>
      <c r="BF247" s="84" t="str">
        <f t="shared" si="113"/>
        <v/>
      </c>
      <c r="BG247" s="85"/>
      <c r="BH247" s="85"/>
      <c r="BI247" s="117" t="str">
        <f t="shared" si="123"/>
        <v/>
      </c>
      <c r="BJ247" s="118" t="str">
        <f t="shared" si="124"/>
        <v/>
      </c>
      <c r="BK247" s="118" t="str">
        <f t="shared" si="125"/>
        <v/>
      </c>
      <c r="BL247" s="118" t="s">
        <v>152</v>
      </c>
      <c r="BM247" s="118" t="s">
        <v>152</v>
      </c>
      <c r="BN247" s="118" t="s">
        <v>152</v>
      </c>
      <c r="BO247" s="118"/>
      <c r="BP247" s="126"/>
      <c r="BX247" s="98"/>
      <c r="CE247" s="102"/>
      <c r="CF247" s="102"/>
      <c r="CG247" s="102"/>
      <c r="CH247" s="102"/>
      <c r="CI247" s="102"/>
      <c r="CJ247" s="102"/>
      <c r="CK247" s="102"/>
      <c r="CL247" s="102"/>
      <c r="CM247" s="102"/>
      <c r="CN247" s="102"/>
      <c r="CO247" s="102"/>
      <c r="CP247" s="102"/>
      <c r="CQ247" s="102"/>
      <c r="EX247" s="81" t="str">
        <f>IF(AND(ISNUMBER(AA246),ISNUMBER(AA247),ISNUMBER(AA248),F247=2,F248=3),DEGREES(ACOS(((AA246-AA247)*(AA248-AA247)+(AB246-AB247)*(AB248-AB247))/(SQRT((AA246-AA247)^2+(AB246-AB247)^2)*SQRT((AA248-AA247)^2+(AB248-AB247)^2)))),"")</f>
        <v/>
      </c>
      <c r="EY247" s="81" t="str">
        <f t="shared" si="114"/>
        <v/>
      </c>
      <c r="FA247" s="81" t="str">
        <f t="shared" si="115"/>
        <v/>
      </c>
    </row>
    <row r="248" spans="1:157" x14ac:dyDescent="0.15">
      <c r="A248" s="11">
        <v>0.20537037037037034</v>
      </c>
      <c r="B248" s="26" t="s">
        <v>34</v>
      </c>
      <c r="C248" s="22" t="s">
        <v>11</v>
      </c>
      <c r="D248" s="12" t="s">
        <v>11</v>
      </c>
      <c r="E248" s="1">
        <v>52</v>
      </c>
      <c r="F248" s="81">
        <v>1</v>
      </c>
      <c r="G248" s="1">
        <v>1</v>
      </c>
      <c r="L248" s="81">
        <v>1</v>
      </c>
      <c r="N248" s="81">
        <v>1</v>
      </c>
      <c r="O248" s="19" t="s">
        <v>85</v>
      </c>
      <c r="P248" s="1">
        <v>103</v>
      </c>
      <c r="AA248" s="59">
        <v>0.82999998331069946</v>
      </c>
      <c r="AB248" s="60">
        <v>12.090000152587891</v>
      </c>
      <c r="AC248" s="59">
        <v>-3.7999999523162842</v>
      </c>
      <c r="AD248" s="60">
        <v>-13.210000038146973</v>
      </c>
      <c r="AG248" s="117">
        <f t="shared" si="126"/>
        <v>1.9967632144152005</v>
      </c>
      <c r="AH248" s="118">
        <f t="shared" si="129"/>
        <v>0.29999995231628418</v>
      </c>
      <c r="AI248" s="118">
        <f t="shared" si="130"/>
        <v>1.3100004196166992</v>
      </c>
      <c r="AJ248" s="118">
        <f t="shared" si="131"/>
        <v>1.3439125978967905</v>
      </c>
      <c r="AK248" s="113">
        <f t="shared" si="127"/>
        <v>103</v>
      </c>
      <c r="AL248" s="118">
        <f t="shared" si="128"/>
        <v>4.8299999237060547</v>
      </c>
      <c r="AN248" s="117" t="str">
        <f t="shared" si="134"/>
        <v/>
      </c>
      <c r="AO248" s="118" t="str">
        <f t="shared" si="135"/>
        <v/>
      </c>
      <c r="AP248" s="99" t="str">
        <f t="shared" si="136"/>
        <v/>
      </c>
      <c r="AQ248" s="99" t="str">
        <f t="shared" si="137"/>
        <v/>
      </c>
      <c r="AR248" s="99" t="str">
        <f t="shared" si="138"/>
        <v/>
      </c>
      <c r="AS248" s="99" t="str">
        <f t="shared" si="139"/>
        <v/>
      </c>
      <c r="AT248" s="118" t="str">
        <f t="shared" si="140"/>
        <v/>
      </c>
      <c r="AU248" s="118" t="str">
        <f t="shared" si="141"/>
        <v/>
      </c>
      <c r="AV248" s="118" t="str">
        <f t="shared" si="142"/>
        <v/>
      </c>
      <c r="AW248" s="118" t="str">
        <f t="shared" si="143"/>
        <v/>
      </c>
      <c r="AY248" s="117" t="str">
        <f t="shared" si="116"/>
        <v/>
      </c>
      <c r="AZ248" s="118" t="str">
        <f t="shared" si="117"/>
        <v/>
      </c>
      <c r="BA248" s="99" t="str">
        <f t="shared" si="118"/>
        <v/>
      </c>
      <c r="BB248" s="99" t="str">
        <f t="shared" si="119"/>
        <v/>
      </c>
      <c r="BC248" s="99" t="str">
        <f t="shared" si="120"/>
        <v/>
      </c>
      <c r="BD248" s="99" t="str">
        <f t="shared" si="121"/>
        <v/>
      </c>
      <c r="BE248" s="84" t="str">
        <f t="shared" si="122"/>
        <v/>
      </c>
      <c r="BF248" s="84" t="str">
        <f t="shared" si="113"/>
        <v/>
      </c>
      <c r="BI248" s="117" t="str">
        <f t="shared" si="123"/>
        <v/>
      </c>
      <c r="BJ248" s="118" t="str">
        <f t="shared" si="124"/>
        <v/>
      </c>
      <c r="BK248" s="118" t="str">
        <f t="shared" si="125"/>
        <v/>
      </c>
      <c r="BL248" s="118">
        <v>3.0700001120567322</v>
      </c>
      <c r="BM248" s="118">
        <v>0.44000053405761719</v>
      </c>
      <c r="BN248" s="118">
        <v>3.1013708514138285</v>
      </c>
      <c r="BO248" s="118"/>
      <c r="EX248" s="81" t="str">
        <f>IF(AND(ISNUMBER(AA247),ISNUMBER(AA248),ISNUMBER(AA249),F248=2,F249=3),DEGREES(ACOS(((AA247-AA248)*(AA249-AA248)+(AB247-AB248)*(AB249-AB248))/(SQRT((AA247-AA248)^2+(AB247-AB248)^2)*SQRT((AA249-AA248)^2+(AB249-AB248)^2)))),"")</f>
        <v/>
      </c>
      <c r="EY248" s="81" t="str">
        <f t="shared" si="114"/>
        <v/>
      </c>
      <c r="FA248" s="81">
        <f t="shared" si="115"/>
        <v>1.9967632144152005</v>
      </c>
    </row>
    <row r="249" spans="1:157" x14ac:dyDescent="0.15">
      <c r="E249" s="1" t="s">
        <v>152</v>
      </c>
      <c r="F249" s="81">
        <v>2</v>
      </c>
      <c r="H249" s="81">
        <v>1</v>
      </c>
      <c r="O249" s="31"/>
      <c r="Q249" s="31">
        <v>-2.880000114440918</v>
      </c>
      <c r="R249" s="40">
        <v>-4.8299999237060547</v>
      </c>
      <c r="S249" s="31"/>
      <c r="T249" s="40"/>
      <c r="U249" s="31"/>
      <c r="V249" s="40"/>
      <c r="W249" s="31"/>
      <c r="X249" s="40"/>
      <c r="Y249" s="31"/>
      <c r="Z249" s="40"/>
      <c r="AA249" s="59">
        <v>-4.0999999046325684</v>
      </c>
      <c r="AB249" s="60">
        <v>-11.899999618530273</v>
      </c>
      <c r="AC249" s="59">
        <v>0.38999998569488525</v>
      </c>
      <c r="AD249" s="60">
        <v>11.510000228881836</v>
      </c>
      <c r="AE249" s="19" t="s">
        <v>95</v>
      </c>
      <c r="AF249" s="138">
        <v>1</v>
      </c>
      <c r="AG249" s="117" t="str">
        <f t="shared" si="126"/>
        <v/>
      </c>
      <c r="AH249" s="118" t="str">
        <f t="shared" si="129"/>
        <v/>
      </c>
      <c r="AI249" s="118" t="str">
        <f t="shared" si="130"/>
        <v/>
      </c>
      <c r="AJ249" s="118" t="str">
        <f t="shared" si="131"/>
        <v/>
      </c>
      <c r="AK249" s="113" t="str">
        <f t="shared" si="127"/>
        <v/>
      </c>
      <c r="AL249" s="118" t="str">
        <f t="shared" si="128"/>
        <v/>
      </c>
      <c r="AM249" s="118"/>
      <c r="AN249" s="117">
        <f t="shared" si="134"/>
        <v>3.1493981346452391</v>
      </c>
      <c r="AO249" s="118">
        <f t="shared" si="135"/>
        <v>3.90475676401473</v>
      </c>
      <c r="AP249" s="99">
        <f t="shared" si="136"/>
        <v>15.841950381624684</v>
      </c>
      <c r="AQ249" s="99">
        <f t="shared" si="137"/>
        <v>11.432902099737158</v>
      </c>
      <c r="AR249" s="99">
        <f t="shared" si="138"/>
        <v>19.111350508832913</v>
      </c>
      <c r="AS249" s="99">
        <f t="shared" si="139"/>
        <v>13.792379984644313</v>
      </c>
      <c r="AT249" s="118">
        <f t="shared" si="140"/>
        <v>0.29999995231628418</v>
      </c>
      <c r="AU249" s="118">
        <f t="shared" si="141"/>
        <v>1.3100004196166992</v>
      </c>
      <c r="AV249" s="118">
        <f t="shared" si="142"/>
        <v>1.3439125978967905</v>
      </c>
      <c r="AW249" s="118">
        <f t="shared" si="143"/>
        <v>8.4799995422363281</v>
      </c>
      <c r="AX249" s="118"/>
      <c r="AY249" s="117" t="str">
        <f t="shared" si="116"/>
        <v/>
      </c>
      <c r="AZ249" s="118" t="str">
        <f t="shared" si="117"/>
        <v/>
      </c>
      <c r="BA249" s="99" t="str">
        <f t="shared" si="118"/>
        <v/>
      </c>
      <c r="BB249" s="99" t="str">
        <f t="shared" si="119"/>
        <v/>
      </c>
      <c r="BC249" s="99" t="str">
        <f t="shared" si="120"/>
        <v/>
      </c>
      <c r="BD249" s="99" t="str">
        <f t="shared" si="121"/>
        <v/>
      </c>
      <c r="BE249" s="84" t="str">
        <f t="shared" si="122"/>
        <v/>
      </c>
      <c r="BF249" s="84" t="str">
        <f t="shared" si="113"/>
        <v/>
      </c>
      <c r="BI249" s="117">
        <f t="shared" si="123"/>
        <v>0.29999995231628418</v>
      </c>
      <c r="BJ249" s="118">
        <f t="shared" si="124"/>
        <v>1.3100004196166992</v>
      </c>
      <c r="BK249" s="118">
        <f t="shared" si="125"/>
        <v>1.3439125978967905</v>
      </c>
      <c r="BL249" s="118">
        <v>0.29999995231628418</v>
      </c>
      <c r="BM249" s="118">
        <v>1.3100004196166992</v>
      </c>
      <c r="BN249" s="118">
        <v>1.3439125978967905</v>
      </c>
      <c r="BO249" s="118"/>
      <c r="BP249" s="119"/>
      <c r="BX249" s="117"/>
      <c r="EX249" s="81">
        <f>IF(AND(ISNUMBER(AA248),ISNUMBER(AA249),ISNUMBER(AA250),F249=2,F250=3),DEGREES(ACOS(((AA248-AA249)*(AA250-AA249)+(AB248-AB249)*(AB250-AB249))/(SQRT((AA248-AA249)^2+(AB248-AB249)^2)*SQRT((AA250-AA249)^2+(AB250-AB249)^2)))),"")</f>
        <v>3.1493981346452391</v>
      </c>
      <c r="EY249" s="81">
        <f t="shared" si="114"/>
        <v>3.1493981346452391</v>
      </c>
      <c r="FA249" s="81" t="str">
        <f t="shared" si="115"/>
        <v/>
      </c>
    </row>
    <row r="250" spans="1:157" x14ac:dyDescent="0.15">
      <c r="E250" s="1" t="s">
        <v>152</v>
      </c>
      <c r="F250" s="81">
        <v>3</v>
      </c>
      <c r="I250" s="81">
        <v>1</v>
      </c>
      <c r="O250" s="31"/>
      <c r="Q250" s="31">
        <v>1.9500000476837158</v>
      </c>
      <c r="R250" s="40">
        <v>8.4799995422363281</v>
      </c>
      <c r="S250" s="31"/>
      <c r="T250" s="40"/>
      <c r="U250" s="31"/>
      <c r="V250" s="40"/>
      <c r="W250" s="31"/>
      <c r="X250" s="40"/>
      <c r="Y250" s="31"/>
      <c r="Z250" s="40"/>
      <c r="AA250" s="59">
        <v>1.8999999761581421</v>
      </c>
      <c r="AB250" s="60">
        <v>10.869999885559082</v>
      </c>
      <c r="AC250" s="59">
        <v>-2.3900001049041748</v>
      </c>
      <c r="AD250" s="60">
        <v>-11.899999618530273</v>
      </c>
      <c r="AE250" s="19" t="s">
        <v>95</v>
      </c>
      <c r="AF250" s="114"/>
      <c r="AG250" s="117" t="str">
        <f t="shared" si="126"/>
        <v/>
      </c>
      <c r="AH250" s="118" t="str">
        <f t="shared" si="129"/>
        <v/>
      </c>
      <c r="AI250" s="118" t="str">
        <f t="shared" si="130"/>
        <v/>
      </c>
      <c r="AJ250" s="118" t="str">
        <f t="shared" si="131"/>
        <v/>
      </c>
      <c r="AK250" s="113" t="str">
        <f t="shared" si="127"/>
        <v/>
      </c>
      <c r="AL250" s="118" t="str">
        <f t="shared" si="128"/>
        <v/>
      </c>
      <c r="AM250" s="118"/>
      <c r="AN250" s="117" t="str">
        <f t="shared" si="134"/>
        <v/>
      </c>
      <c r="AO250" s="118" t="str">
        <f t="shared" si="135"/>
        <v/>
      </c>
      <c r="AP250" s="99" t="str">
        <f t="shared" si="136"/>
        <v/>
      </c>
      <c r="AQ250" s="99" t="str">
        <f t="shared" si="137"/>
        <v/>
      </c>
      <c r="AR250" s="99" t="str">
        <f t="shared" si="138"/>
        <v/>
      </c>
      <c r="AS250" s="99" t="str">
        <f t="shared" si="139"/>
        <v/>
      </c>
      <c r="AT250" s="118" t="str">
        <f t="shared" si="140"/>
        <v/>
      </c>
      <c r="AU250" s="118" t="str">
        <f t="shared" si="141"/>
        <v/>
      </c>
      <c r="AV250" s="118" t="str">
        <f t="shared" si="142"/>
        <v/>
      </c>
      <c r="AW250" s="118" t="str">
        <f t="shared" si="143"/>
        <v/>
      </c>
      <c r="AX250" s="118"/>
      <c r="AY250" s="117">
        <f t="shared" si="116"/>
        <v>3.1493981346452391</v>
      </c>
      <c r="AZ250" s="118">
        <f t="shared" si="117"/>
        <v>3.90475676401473</v>
      </c>
      <c r="BA250" s="99">
        <f t="shared" si="118"/>
        <v>15.841950381624684</v>
      </c>
      <c r="BB250" s="99">
        <f t="shared" si="119"/>
        <v>11.432902099737158</v>
      </c>
      <c r="BC250" s="99">
        <f t="shared" si="120"/>
        <v>19.111350508832913</v>
      </c>
      <c r="BD250" s="99">
        <f t="shared" si="121"/>
        <v>13.792379984644313</v>
      </c>
      <c r="BE250" s="84">
        <f t="shared" si="122"/>
        <v>8.4799995422363281</v>
      </c>
      <c r="BF250" s="84" t="str">
        <f t="shared" si="113"/>
        <v/>
      </c>
      <c r="BI250" s="117">
        <f t="shared" si="123"/>
        <v>1.5099999904632568</v>
      </c>
      <c r="BJ250" s="118">
        <f t="shared" si="124"/>
        <v>0.64000034332275391</v>
      </c>
      <c r="BK250" s="118">
        <f t="shared" si="125"/>
        <v>1.6400306127180304</v>
      </c>
      <c r="BL250" s="118">
        <v>1.5099999904632568</v>
      </c>
      <c r="BM250" s="118">
        <v>0.64000034332275391</v>
      </c>
      <c r="BN250" s="118">
        <v>1.6400306127180304</v>
      </c>
      <c r="BO250" s="118"/>
      <c r="BP250" s="119"/>
      <c r="BX250" s="117"/>
      <c r="EX250" s="81" t="str">
        <f>IF(AND(ISNUMBER(AA249),ISNUMBER(AA250),ISNUMBER(AA251),F250=2,F251=3),DEGREES(ACOS(((AA249-AA250)*(AA251-AA250)+(AB249-AB250)*(AB251-AB250))/(SQRT((AA249-AA250)^2+(AB249-AB250)^2)*SQRT((AA251-AA250)^2+(AB251-AB250)^2)))),"")</f>
        <v/>
      </c>
      <c r="EY250" s="81">
        <f t="shared" si="114"/>
        <v>11.75323964016995</v>
      </c>
      <c r="FA250" s="81" t="str">
        <f t="shared" si="115"/>
        <v/>
      </c>
    </row>
    <row r="251" spans="1:157" x14ac:dyDescent="0.15">
      <c r="E251" s="1" t="s">
        <v>152</v>
      </c>
      <c r="F251" s="81">
        <v>4</v>
      </c>
      <c r="I251" s="81">
        <v>1</v>
      </c>
      <c r="J251" s="81">
        <v>1</v>
      </c>
      <c r="O251" s="31"/>
      <c r="Q251" s="31">
        <v>1.6100000143051147</v>
      </c>
      <c r="R251" s="40">
        <v>-11.020000457763672</v>
      </c>
      <c r="S251" s="31"/>
      <c r="T251" s="40"/>
      <c r="U251" s="31"/>
      <c r="V251" s="40"/>
      <c r="W251" s="31" t="s">
        <v>85</v>
      </c>
      <c r="X251" s="40"/>
      <c r="Y251" s="31">
        <v>1</v>
      </c>
      <c r="Z251" s="40"/>
      <c r="AA251" s="59">
        <v>0.68000000715255737</v>
      </c>
      <c r="AB251" s="60">
        <v>-12.340000152587891</v>
      </c>
      <c r="AC251" s="59">
        <v>0.98000001907348633</v>
      </c>
      <c r="AD251" s="60">
        <v>6.679999828338623</v>
      </c>
      <c r="AE251" s="19" t="s">
        <v>84</v>
      </c>
      <c r="AF251" s="114"/>
      <c r="AG251" s="117" t="str">
        <f t="shared" si="126"/>
        <v/>
      </c>
      <c r="AH251" s="118" t="str">
        <f t="shared" si="129"/>
        <v/>
      </c>
      <c r="AI251" s="118" t="str">
        <f t="shared" si="130"/>
        <v/>
      </c>
      <c r="AJ251" s="118" t="str">
        <f t="shared" si="131"/>
        <v/>
      </c>
      <c r="AK251" s="113" t="str">
        <f t="shared" si="127"/>
        <v/>
      </c>
      <c r="AL251" s="118" t="str">
        <f t="shared" si="128"/>
        <v/>
      </c>
      <c r="AM251" s="118"/>
      <c r="AN251" s="117" t="str">
        <f t="shared" si="134"/>
        <v/>
      </c>
      <c r="AO251" s="118" t="str">
        <f t="shared" si="135"/>
        <v/>
      </c>
      <c r="AP251" s="99" t="str">
        <f t="shared" si="136"/>
        <v/>
      </c>
      <c r="AQ251" s="99" t="str">
        <f t="shared" si="137"/>
        <v/>
      </c>
      <c r="AR251" s="99" t="str">
        <f t="shared" si="138"/>
        <v/>
      </c>
      <c r="AS251" s="99" t="str">
        <f t="shared" si="139"/>
        <v/>
      </c>
      <c r="AT251" s="118" t="str">
        <f t="shared" si="140"/>
        <v/>
      </c>
      <c r="AU251" s="118" t="str">
        <f t="shared" si="141"/>
        <v/>
      </c>
      <c r="AV251" s="118" t="str">
        <f t="shared" si="142"/>
        <v/>
      </c>
      <c r="AW251" s="118" t="str">
        <f t="shared" si="143"/>
        <v/>
      </c>
      <c r="AX251" s="118"/>
      <c r="AY251" s="117">
        <f t="shared" si="116"/>
        <v>11.75323964016995</v>
      </c>
      <c r="AZ251" s="118">
        <f t="shared" si="117"/>
        <v>7.6608828126168955</v>
      </c>
      <c r="BA251" s="99">
        <f t="shared" si="118"/>
        <v>55.740299386394014</v>
      </c>
      <c r="BB251" s="99">
        <f t="shared" si="119"/>
        <v>51.515128973620499</v>
      </c>
      <c r="BC251" s="99">
        <f t="shared" si="120"/>
        <v>35.895751677930349</v>
      </c>
      <c r="BD251" s="99">
        <f t="shared" si="121"/>
        <v>33.174817818524538</v>
      </c>
      <c r="BE251" s="84">
        <f t="shared" si="122"/>
        <v>11.020000457763672</v>
      </c>
      <c r="BF251" s="84" t="str">
        <f t="shared" si="113"/>
        <v/>
      </c>
      <c r="BI251" s="117"/>
      <c r="BJ251" s="118"/>
      <c r="BK251" s="118"/>
      <c r="BO251" s="118"/>
      <c r="BP251" s="119" t="s">
        <v>185</v>
      </c>
      <c r="BX251" s="117"/>
      <c r="EX251" s="81" t="str">
        <f>IF(AND(ISNUMBER(AA250),ISNUMBER(AA251),ISNUMBER(AA252),F251=2,F252=3),DEGREES(ACOS(((AA250-AA251)*(AA252-AA251)+(AB250-AB251)*(AB252-AB251))/(SQRT((AA250-AA251)^2+(AB250-AB251)^2)*SQRT((AA252-AA251)^2+(AB252-AB251)^2)))),"")</f>
        <v/>
      </c>
      <c r="EY251" s="81" t="str">
        <f t="shared" si="114"/>
        <v/>
      </c>
      <c r="FA251" s="81" t="str">
        <f t="shared" si="115"/>
        <v/>
      </c>
    </row>
    <row r="252" spans="1:157" x14ac:dyDescent="0.15">
      <c r="E252" s="1" t="s">
        <v>152</v>
      </c>
      <c r="O252" s="31"/>
      <c r="Q252" s="31"/>
      <c r="R252" s="40"/>
      <c r="S252" s="31">
        <v>3.0699999332427979</v>
      </c>
      <c r="T252" s="40">
        <v>9.6000003814697266</v>
      </c>
      <c r="U252" s="31"/>
      <c r="V252" s="40"/>
      <c r="W252" s="31"/>
      <c r="X252" s="40"/>
      <c r="Y252" s="31"/>
      <c r="Z252" s="40"/>
      <c r="AG252" s="117" t="str">
        <f t="shared" si="126"/>
        <v/>
      </c>
      <c r="AH252" s="118" t="str">
        <f t="shared" si="129"/>
        <v/>
      </c>
      <c r="AI252" s="118" t="str">
        <f t="shared" si="130"/>
        <v/>
      </c>
      <c r="AJ252" s="118" t="str">
        <f t="shared" si="131"/>
        <v/>
      </c>
      <c r="AK252" s="113" t="str">
        <f t="shared" si="127"/>
        <v/>
      </c>
      <c r="AL252" s="118" t="str">
        <f t="shared" si="128"/>
        <v/>
      </c>
      <c r="AN252" s="117" t="str">
        <f t="shared" si="134"/>
        <v/>
      </c>
      <c r="AO252" s="118" t="str">
        <f t="shared" si="135"/>
        <v/>
      </c>
      <c r="AP252" s="99" t="str">
        <f t="shared" si="136"/>
        <v/>
      </c>
      <c r="AQ252" s="99" t="str">
        <f t="shared" si="137"/>
        <v/>
      </c>
      <c r="AR252" s="99" t="str">
        <f t="shared" si="138"/>
        <v/>
      </c>
      <c r="AS252" s="99" t="str">
        <f t="shared" si="139"/>
        <v/>
      </c>
      <c r="AT252" s="118" t="str">
        <f t="shared" si="140"/>
        <v/>
      </c>
      <c r="AU252" s="118" t="str">
        <f t="shared" si="141"/>
        <v/>
      </c>
      <c r="AV252" s="118" t="str">
        <f t="shared" si="142"/>
        <v/>
      </c>
      <c r="AW252" s="118" t="str">
        <f t="shared" si="143"/>
        <v/>
      </c>
      <c r="AY252" s="117" t="str">
        <f t="shared" si="116"/>
        <v/>
      </c>
      <c r="AZ252" s="118" t="str">
        <f t="shared" si="117"/>
        <v/>
      </c>
      <c r="BA252" s="99" t="str">
        <f t="shared" si="118"/>
        <v/>
      </c>
      <c r="BB252" s="99" t="str">
        <f t="shared" si="119"/>
        <v/>
      </c>
      <c r="BC252" s="99" t="str">
        <f t="shared" si="120"/>
        <v/>
      </c>
      <c r="BD252" s="99" t="str">
        <f t="shared" si="121"/>
        <v/>
      </c>
      <c r="BE252" s="84" t="str">
        <f t="shared" si="122"/>
        <v/>
      </c>
      <c r="BF252" s="84" t="str">
        <f t="shared" si="113"/>
        <v/>
      </c>
      <c r="BI252" s="117"/>
      <c r="BJ252" s="118"/>
      <c r="BK252" s="118"/>
      <c r="BL252" s="118" t="s">
        <v>152</v>
      </c>
      <c r="BM252" s="118" t="s">
        <v>152</v>
      </c>
      <c r="BN252" s="118" t="s">
        <v>152</v>
      </c>
      <c r="BO252" s="118"/>
      <c r="EX252" s="81" t="e">
        <f>IF(AND(ISNUMBER(AA251),ISNUMBER(AA252),ISNUMBER(#REF!),F252=2,#REF!=3),DEGREES(ACOS(((AA251-AA252)*(#REF!-AA252)+(AB251-AB252)*(#REF!-AB252))/(SQRT((AA251-AA252)^2+(AB251-AB252)^2)*SQRT((#REF!-AA252)^2+(#REF!-AB252)^2)))),"")</f>
        <v>#REF!</v>
      </c>
      <c r="EY252" s="81" t="str">
        <f>IF(AND(ISNUMBER(AA251),ISNUMBER(AA252),ISNUMBER(#REF!)),DEGREES(ACOS(((AA251-AA252)*(#REF!-AA252)+(AB251-AB252)*(#REF!-AB252))/(SQRT((AA251-AA252)^2+(AB251-AB252)^2)*SQRT((#REF!-AA252)^2+(#REF!-AB252)^2)))),"")</f>
        <v/>
      </c>
      <c r="FA252" s="81" t="str">
        <f>IF(OR(ISNUMBER(K252),ISNUMBER(L252),ISNUMBER(G252)),DEGREES(ACOS((((AC252-AA252)*(#REF!-AA252))+((AD252-AB252)*(#REF!-AB252)))/(SQRT((AC252-AA252)^2+(AD252-AB252)^2)*SQRT((#REF!-AA252)^2+(#REF!-AB252)^2)))),"")</f>
        <v/>
      </c>
    </row>
    <row r="253" spans="1:157" s="82" customFormat="1" x14ac:dyDescent="0.15">
      <c r="B253" s="30"/>
      <c r="C253" s="16"/>
      <c r="D253" s="13" t="s">
        <v>18</v>
      </c>
      <c r="E253" s="16">
        <v>54</v>
      </c>
      <c r="F253" s="82">
        <v>1</v>
      </c>
      <c r="G253" s="16">
        <v>1</v>
      </c>
      <c r="K253" s="16"/>
      <c r="L253" s="82">
        <v>1</v>
      </c>
      <c r="M253" s="16">
        <v>1</v>
      </c>
      <c r="O253" s="20" t="s">
        <v>87</v>
      </c>
      <c r="P253" s="16"/>
      <c r="Q253" s="32"/>
      <c r="R253" s="10"/>
      <c r="S253" s="32"/>
      <c r="T253" s="10"/>
      <c r="U253" s="32"/>
      <c r="V253" s="10"/>
      <c r="W253" s="32"/>
      <c r="X253" s="10"/>
      <c r="Y253" s="32"/>
      <c r="Z253" s="10"/>
      <c r="AA253" s="57">
        <v>0.93000000715255737</v>
      </c>
      <c r="AB253" s="58">
        <v>12.090000152587891</v>
      </c>
      <c r="AC253" s="57">
        <v>-3.7100000381469727</v>
      </c>
      <c r="AD253" s="58">
        <v>-13.260000228881836</v>
      </c>
      <c r="AE253" s="16"/>
      <c r="AF253" s="114">
        <v>1</v>
      </c>
      <c r="AG253" s="117">
        <f t="shared" si="126"/>
        <v>3.6665285064911068</v>
      </c>
      <c r="AH253" s="118">
        <f t="shared" si="129"/>
        <v>1.2699999809265137</v>
      </c>
      <c r="AI253" s="118">
        <f t="shared" si="130"/>
        <v>0.44000053405761719</v>
      </c>
      <c r="AJ253" s="118">
        <f t="shared" si="131"/>
        <v>1.3440611673299447</v>
      </c>
      <c r="AK253" s="113">
        <f t="shared" si="127"/>
        <v>0</v>
      </c>
      <c r="AL253" s="118">
        <f t="shared" si="128"/>
        <v>4.9200000762939453</v>
      </c>
      <c r="AM253" s="99"/>
      <c r="AN253" s="117" t="str">
        <f t="shared" si="134"/>
        <v/>
      </c>
      <c r="AO253" s="118" t="str">
        <f t="shared" si="135"/>
        <v/>
      </c>
      <c r="AP253" s="99" t="str">
        <f t="shared" si="136"/>
        <v/>
      </c>
      <c r="AQ253" s="99" t="str">
        <f t="shared" si="137"/>
        <v/>
      </c>
      <c r="AR253" s="99" t="str">
        <f t="shared" si="138"/>
        <v/>
      </c>
      <c r="AS253" s="99" t="str">
        <f t="shared" si="139"/>
        <v/>
      </c>
      <c r="AT253" s="118" t="str">
        <f t="shared" si="140"/>
        <v/>
      </c>
      <c r="AU253" s="118" t="str">
        <f t="shared" si="141"/>
        <v/>
      </c>
      <c r="AV253" s="118" t="str">
        <f t="shared" si="142"/>
        <v/>
      </c>
      <c r="AW253" s="118" t="str">
        <f t="shared" si="143"/>
        <v/>
      </c>
      <c r="AX253" s="99"/>
      <c r="AY253" s="117" t="str">
        <f t="shared" si="116"/>
        <v/>
      </c>
      <c r="AZ253" s="118" t="str">
        <f t="shared" si="117"/>
        <v/>
      </c>
      <c r="BA253" s="99" t="str">
        <f t="shared" si="118"/>
        <v/>
      </c>
      <c r="BB253" s="99" t="str">
        <f t="shared" si="119"/>
        <v/>
      </c>
      <c r="BC253" s="99" t="str">
        <f t="shared" si="120"/>
        <v/>
      </c>
      <c r="BD253" s="99" t="str">
        <f t="shared" si="121"/>
        <v/>
      </c>
      <c r="BE253" s="84" t="str">
        <f t="shared" si="122"/>
        <v/>
      </c>
      <c r="BF253" s="84" t="str">
        <f t="shared" si="113"/>
        <v/>
      </c>
      <c r="BG253" s="89"/>
      <c r="BH253" s="89"/>
      <c r="BI253" s="117" t="str">
        <f t="shared" si="123"/>
        <v/>
      </c>
      <c r="BJ253" s="118" t="str">
        <f t="shared" si="124"/>
        <v/>
      </c>
      <c r="BK253" s="118" t="str">
        <f t="shared" si="125"/>
        <v/>
      </c>
      <c r="BL253" s="118" t="s">
        <v>152</v>
      </c>
      <c r="BM253" s="118" t="s">
        <v>152</v>
      </c>
      <c r="BN253" s="118" t="s">
        <v>152</v>
      </c>
      <c r="BO253" s="118"/>
      <c r="BP253" s="121"/>
      <c r="BX253" s="94"/>
      <c r="CE253" s="95"/>
      <c r="CF253" s="95"/>
      <c r="CG253" s="95"/>
      <c r="CH253" s="95"/>
      <c r="CI253" s="95"/>
      <c r="CJ253" s="95"/>
      <c r="CK253" s="95"/>
      <c r="CL253" s="95"/>
      <c r="CM253" s="95"/>
      <c r="CN253" s="95"/>
      <c r="CO253" s="95"/>
      <c r="CP253" s="95"/>
      <c r="CQ253" s="95"/>
      <c r="EX253" s="81" t="s">
        <v>139</v>
      </c>
      <c r="EY253" s="81" t="str">
        <f>IF(AND(ISNUMBER(#REF!),ISNUMBER(AA253),ISNUMBER(AA254)),DEGREES(ACOS(((#REF!-AA253)*(AA254-AA253)+(#REF!-AB253)*(AB254-AB253))/(SQRT((#REF!-AA253)^2+(#REF!-AB253)^2)*SQRT((AA254-AA253)^2+(AB254-AB253)^2)))),"")</f>
        <v/>
      </c>
      <c r="FA253" s="81">
        <f t="shared" ref="FA253:FA279" si="144">IF(OR(ISNUMBER(K253),ISNUMBER(L253),ISNUMBER(G253)),DEGREES(ACOS((((AC253-AA253)*(Q254-AA253))+((AD253-AB253)*(R254-AB253)))/(SQRT((AC253-AA253)^2+(AD253-AB253)^2)*SQRT((Q254-AA253)^2+(R254-AB253)^2)))),"")</f>
        <v>3.6665285064911068</v>
      </c>
    </row>
    <row r="254" spans="1:157" x14ac:dyDescent="0.15">
      <c r="E254" s="1" t="s">
        <v>152</v>
      </c>
      <c r="F254" s="81">
        <v>2</v>
      </c>
      <c r="H254" s="81">
        <v>1</v>
      </c>
      <c r="J254" s="81">
        <v>1</v>
      </c>
      <c r="O254" s="31"/>
      <c r="P254" s="1">
        <v>117</v>
      </c>
      <c r="Q254" s="31">
        <v>-1.0700000524520874</v>
      </c>
      <c r="R254" s="40">
        <v>-4.9200000762939453</v>
      </c>
      <c r="S254" s="31"/>
      <c r="T254" s="40"/>
      <c r="U254" s="31"/>
      <c r="V254" s="40"/>
      <c r="W254" s="31"/>
      <c r="X254" s="40" t="s">
        <v>139</v>
      </c>
      <c r="Y254" s="31"/>
      <c r="Z254" s="40">
        <v>1</v>
      </c>
      <c r="AA254" s="59">
        <v>-2.440000057220459</v>
      </c>
      <c r="AB254" s="60">
        <v>-12.819999694824219</v>
      </c>
      <c r="AC254" s="59">
        <v>5.000000074505806E-2</v>
      </c>
      <c r="AD254" s="60">
        <v>11.020000457763672</v>
      </c>
      <c r="AE254" s="19" t="s">
        <v>88</v>
      </c>
      <c r="AF254" s="114"/>
      <c r="AG254" s="117" t="str">
        <f t="shared" si="126"/>
        <v/>
      </c>
      <c r="AH254" s="118" t="str">
        <f t="shared" si="129"/>
        <v/>
      </c>
      <c r="AI254" s="118" t="str">
        <f t="shared" si="130"/>
        <v/>
      </c>
      <c r="AJ254" s="118" t="str">
        <f t="shared" si="131"/>
        <v/>
      </c>
      <c r="AK254" s="113" t="str">
        <f t="shared" si="127"/>
        <v/>
      </c>
      <c r="AL254" s="118" t="str">
        <f t="shared" si="128"/>
        <v/>
      </c>
      <c r="AM254" s="118"/>
      <c r="AN254" s="117">
        <f t="shared" si="134"/>
        <v>3.0714845426281521</v>
      </c>
      <c r="AO254" s="118">
        <f t="shared" si="135"/>
        <v>4.813370307912856</v>
      </c>
      <c r="AP254" s="99" t="str">
        <f t="shared" si="136"/>
        <v/>
      </c>
      <c r="AQ254" s="99" t="str">
        <f t="shared" si="137"/>
        <v/>
      </c>
      <c r="AR254" s="99" t="str">
        <f t="shared" si="138"/>
        <v/>
      </c>
      <c r="AS254" s="99" t="str">
        <f t="shared" si="139"/>
        <v/>
      </c>
      <c r="AT254" s="118">
        <f t="shared" si="140"/>
        <v>1.2699999809265137</v>
      </c>
      <c r="AU254" s="118">
        <f t="shared" si="141"/>
        <v>0.44000053405761719</v>
      </c>
      <c r="AV254" s="118">
        <f t="shared" si="142"/>
        <v>1.3440611673299447</v>
      </c>
      <c r="AW254" s="118">
        <f t="shared" si="143"/>
        <v>0</v>
      </c>
      <c r="AX254" s="118"/>
      <c r="AY254" s="117" t="str">
        <f t="shared" si="116"/>
        <v/>
      </c>
      <c r="AZ254" s="118" t="str">
        <f t="shared" si="117"/>
        <v/>
      </c>
      <c r="BA254" s="99" t="str">
        <f t="shared" si="118"/>
        <v/>
      </c>
      <c r="BB254" s="99" t="str">
        <f t="shared" si="119"/>
        <v/>
      </c>
      <c r="BC254" s="99" t="str">
        <f t="shared" si="120"/>
        <v/>
      </c>
      <c r="BD254" s="99" t="str">
        <f t="shared" si="121"/>
        <v/>
      </c>
      <c r="BE254" s="84" t="str">
        <f t="shared" si="122"/>
        <v/>
      </c>
      <c r="BF254" s="84" t="str">
        <f t="shared" si="113"/>
        <v/>
      </c>
      <c r="BI254" s="142"/>
      <c r="BJ254" s="148"/>
      <c r="BK254" s="148"/>
      <c r="BL254" s="148"/>
      <c r="BM254" s="148"/>
      <c r="BN254" s="148"/>
      <c r="BO254" s="148"/>
      <c r="BP254" s="119"/>
      <c r="BX254" s="117"/>
      <c r="EX254" s="81" t="str">
        <f t="shared" ref="EX254:EX261" si="145">IF(AND(ISNUMBER(AA253),ISNUMBER(AA254),ISNUMBER(AA255),F254=2,F255=3),DEGREES(ACOS(((AA253-AA254)*(AA255-AA254)+(AB253-AB254)*(AB255-AB254))/(SQRT((AA253-AA254)^2+(AB253-AB254)^2)*SQRT((AA255-AA254)^2+(AB255-AB254)^2)))),"")</f>
        <v/>
      </c>
      <c r="EY254" s="81" t="str">
        <f t="shared" ref="EY254:EY279" si="146">IF(AND(ISNUMBER(AA253),ISNUMBER(AA254),ISNUMBER(AA255)),DEGREES(ACOS(((AA253-AA254)*(AA255-AA254)+(AB253-AB254)*(AB255-AB254))/(SQRT((AA253-AA254)^2+(AB253-AB254)^2)*SQRT((AA255-AA254)^2+(AB255-AB254)^2)))),"")</f>
        <v/>
      </c>
      <c r="FA254" s="81" t="str">
        <f t="shared" si="144"/>
        <v/>
      </c>
    </row>
    <row r="255" spans="1:157" x14ac:dyDescent="0.15">
      <c r="E255" s="1" t="s">
        <v>152</v>
      </c>
      <c r="O255" s="31"/>
      <c r="Q255" s="31"/>
      <c r="R255" s="40"/>
      <c r="S255" s="31"/>
      <c r="T255" s="40"/>
      <c r="U255" s="31">
        <v>-5.000000074505806E-2</v>
      </c>
      <c r="V255" s="40">
        <v>6.2399997711181641</v>
      </c>
      <c r="W255" s="31"/>
      <c r="X255" s="40"/>
      <c r="Y255" s="31"/>
      <c r="Z255" s="40"/>
      <c r="AA255" s="71"/>
      <c r="AB255" s="72"/>
      <c r="AC255" s="71"/>
      <c r="AD255" s="72"/>
      <c r="AE255" s="19" t="s">
        <v>93</v>
      </c>
      <c r="AF255" s="114"/>
      <c r="AG255" s="117" t="str">
        <f t="shared" si="126"/>
        <v/>
      </c>
      <c r="AH255" s="118" t="str">
        <f t="shared" si="129"/>
        <v/>
      </c>
      <c r="AI255" s="118" t="str">
        <f t="shared" si="130"/>
        <v/>
      </c>
      <c r="AJ255" s="118" t="str">
        <f t="shared" si="131"/>
        <v/>
      </c>
      <c r="AK255" s="113" t="str">
        <f t="shared" si="127"/>
        <v/>
      </c>
      <c r="AL255" s="118" t="str">
        <f t="shared" si="128"/>
        <v/>
      </c>
      <c r="AM255" s="118"/>
      <c r="AN255" s="117" t="str">
        <f t="shared" si="134"/>
        <v/>
      </c>
      <c r="AO255" s="118" t="str">
        <f t="shared" si="135"/>
        <v/>
      </c>
      <c r="AP255" s="99" t="str">
        <f t="shared" si="136"/>
        <v/>
      </c>
      <c r="AQ255" s="99" t="str">
        <f t="shared" si="137"/>
        <v/>
      </c>
      <c r="AR255" s="99" t="str">
        <f t="shared" si="138"/>
        <v/>
      </c>
      <c r="AS255" s="99" t="str">
        <f t="shared" si="139"/>
        <v/>
      </c>
      <c r="AT255" s="118" t="str">
        <f t="shared" si="140"/>
        <v/>
      </c>
      <c r="AU255" s="118" t="str">
        <f t="shared" si="141"/>
        <v/>
      </c>
      <c r="AV255" s="118" t="str">
        <f t="shared" si="142"/>
        <v/>
      </c>
      <c r="AW255" s="118" t="str">
        <f t="shared" si="143"/>
        <v/>
      </c>
      <c r="AX255" s="118"/>
      <c r="AY255" s="117" t="str">
        <f t="shared" si="116"/>
        <v/>
      </c>
      <c r="AZ255" s="118" t="str">
        <f t="shared" si="117"/>
        <v/>
      </c>
      <c r="BA255" s="99" t="str">
        <f t="shared" si="118"/>
        <v/>
      </c>
      <c r="BB255" s="99" t="str">
        <f t="shared" si="119"/>
        <v/>
      </c>
      <c r="BC255" s="99" t="str">
        <f t="shared" si="120"/>
        <v/>
      </c>
      <c r="BD255" s="99" t="str">
        <f t="shared" si="121"/>
        <v/>
      </c>
      <c r="BE255" s="84" t="str">
        <f t="shared" si="122"/>
        <v/>
      </c>
      <c r="BF255" s="84" t="str">
        <f t="shared" si="113"/>
        <v/>
      </c>
      <c r="BI255" s="117" t="str">
        <f t="shared" si="123"/>
        <v/>
      </c>
      <c r="BJ255" s="118" t="str">
        <f t="shared" si="124"/>
        <v/>
      </c>
      <c r="BK255" s="118" t="str">
        <f t="shared" si="125"/>
        <v/>
      </c>
      <c r="BL255" s="118" t="s">
        <v>152</v>
      </c>
      <c r="BM255" s="118" t="s">
        <v>152</v>
      </c>
      <c r="BN255" s="118" t="s">
        <v>152</v>
      </c>
      <c r="BO255" s="118"/>
      <c r="BP255" s="119"/>
      <c r="BX255" s="117"/>
      <c r="EX255" s="81" t="str">
        <f t="shared" si="145"/>
        <v/>
      </c>
      <c r="EY255" s="81" t="str">
        <f t="shared" si="146"/>
        <v/>
      </c>
      <c r="FA255" s="81" t="str">
        <f t="shared" si="144"/>
        <v/>
      </c>
    </row>
    <row r="256" spans="1:157" s="82" customFormat="1" x14ac:dyDescent="0.15">
      <c r="B256" s="30"/>
      <c r="C256" s="16"/>
      <c r="D256" s="13" t="s">
        <v>25</v>
      </c>
      <c r="E256" s="16">
        <v>55</v>
      </c>
      <c r="F256" s="82">
        <v>1</v>
      </c>
      <c r="G256" s="16">
        <v>1</v>
      </c>
      <c r="K256" s="16"/>
      <c r="L256" s="82">
        <v>1</v>
      </c>
      <c r="M256" s="16"/>
      <c r="N256" s="82">
        <v>1</v>
      </c>
      <c r="O256" s="20" t="s">
        <v>91</v>
      </c>
      <c r="P256" s="16">
        <v>92</v>
      </c>
      <c r="Q256" s="32"/>
      <c r="R256" s="10"/>
      <c r="S256" s="32"/>
      <c r="T256" s="10"/>
      <c r="U256" s="32"/>
      <c r="V256" s="10"/>
      <c r="W256" s="32"/>
      <c r="X256" s="10"/>
      <c r="Y256" s="32"/>
      <c r="Z256" s="10"/>
      <c r="AA256" s="57">
        <v>-0.73000001907348633</v>
      </c>
      <c r="AB256" s="58">
        <v>12.039999961853027</v>
      </c>
      <c r="AC256" s="57">
        <v>3.559999942779541</v>
      </c>
      <c r="AD256" s="58">
        <v>-11.949999809265137</v>
      </c>
      <c r="AE256" s="16"/>
      <c r="AF256" s="112"/>
      <c r="AG256" s="117">
        <f t="shared" si="126"/>
        <v>1.9584936212647055</v>
      </c>
      <c r="AH256" s="118">
        <f t="shared" si="129"/>
        <v>1.119999885559082</v>
      </c>
      <c r="AI256" s="118">
        <f t="shared" si="130"/>
        <v>9.9999427795410156E-2</v>
      </c>
      <c r="AJ256" s="118">
        <f t="shared" si="131"/>
        <v>1.1244552588750547</v>
      </c>
      <c r="AK256" s="113">
        <f t="shared" si="127"/>
        <v>92</v>
      </c>
      <c r="AL256" s="118">
        <f t="shared" si="128"/>
        <v>5.559999942779541</v>
      </c>
      <c r="AM256" s="99"/>
      <c r="AN256" s="117" t="str">
        <f t="shared" si="134"/>
        <v/>
      </c>
      <c r="AO256" s="118" t="str">
        <f t="shared" si="135"/>
        <v/>
      </c>
      <c r="AP256" s="99" t="str">
        <f t="shared" si="136"/>
        <v/>
      </c>
      <c r="AQ256" s="99" t="str">
        <f t="shared" si="137"/>
        <v/>
      </c>
      <c r="AR256" s="99" t="str">
        <f t="shared" si="138"/>
        <v/>
      </c>
      <c r="AS256" s="99" t="str">
        <f t="shared" si="139"/>
        <v/>
      </c>
      <c r="AT256" s="118" t="str">
        <f t="shared" si="140"/>
        <v/>
      </c>
      <c r="AU256" s="118" t="str">
        <f t="shared" si="141"/>
        <v/>
      </c>
      <c r="AV256" s="118" t="str">
        <f t="shared" si="142"/>
        <v/>
      </c>
      <c r="AW256" s="118" t="str">
        <f t="shared" si="143"/>
        <v/>
      </c>
      <c r="AX256" s="99"/>
      <c r="AY256" s="117" t="str">
        <f t="shared" si="116"/>
        <v/>
      </c>
      <c r="AZ256" s="118" t="str">
        <f t="shared" si="117"/>
        <v/>
      </c>
      <c r="BA256" s="99" t="str">
        <f t="shared" si="118"/>
        <v/>
      </c>
      <c r="BB256" s="99" t="str">
        <f t="shared" si="119"/>
        <v/>
      </c>
      <c r="BC256" s="99" t="str">
        <f t="shared" si="120"/>
        <v/>
      </c>
      <c r="BD256" s="99" t="str">
        <f t="shared" si="121"/>
        <v/>
      </c>
      <c r="BE256" s="84" t="str">
        <f t="shared" si="122"/>
        <v/>
      </c>
      <c r="BF256" s="84" t="str">
        <f t="shared" si="113"/>
        <v/>
      </c>
      <c r="BG256" s="89"/>
      <c r="BH256" s="89"/>
      <c r="BI256" s="117" t="str">
        <f t="shared" si="123"/>
        <v/>
      </c>
      <c r="BJ256" s="118" t="str">
        <f t="shared" si="124"/>
        <v/>
      </c>
      <c r="BK256" s="118" t="str">
        <f t="shared" si="125"/>
        <v/>
      </c>
      <c r="BL256" s="118" t="s">
        <v>152</v>
      </c>
      <c r="BM256" s="118" t="s">
        <v>152</v>
      </c>
      <c r="BN256" s="118" t="s">
        <v>152</v>
      </c>
      <c r="BO256" s="118"/>
      <c r="BP256" s="121"/>
      <c r="BX256" s="94"/>
      <c r="CE256" s="95"/>
      <c r="CF256" s="95"/>
      <c r="CG256" s="95"/>
      <c r="CH256" s="95"/>
      <c r="CI256" s="95"/>
      <c r="CJ256" s="95"/>
      <c r="CK256" s="95"/>
      <c r="CL256" s="95"/>
      <c r="CM256" s="95"/>
      <c r="CN256" s="95"/>
      <c r="CO256" s="95"/>
      <c r="CP256" s="95"/>
      <c r="CQ256" s="95"/>
      <c r="EX256" s="81" t="str">
        <f t="shared" si="145"/>
        <v/>
      </c>
      <c r="EY256" s="81" t="str">
        <f t="shared" si="146"/>
        <v/>
      </c>
      <c r="FA256" s="81">
        <f t="shared" si="144"/>
        <v>1.9584936212647055</v>
      </c>
    </row>
    <row r="257" spans="1:157" x14ac:dyDescent="0.15">
      <c r="E257" s="1" t="s">
        <v>152</v>
      </c>
      <c r="F257" s="6">
        <v>2</v>
      </c>
      <c r="H257" s="81">
        <v>1</v>
      </c>
      <c r="O257" s="31"/>
      <c r="Q257" s="31">
        <v>1.7999999523162842</v>
      </c>
      <c r="R257" s="40">
        <v>-5.559999942779541</v>
      </c>
      <c r="S257" s="31"/>
      <c r="T257" s="40"/>
      <c r="U257" s="31"/>
      <c r="V257" s="40"/>
      <c r="W257" s="31"/>
      <c r="X257" s="40"/>
      <c r="Y257" s="31"/>
      <c r="Z257" s="40"/>
      <c r="AA257" s="59">
        <v>2.440000057220459</v>
      </c>
      <c r="AB257" s="60">
        <v>-11.850000381469727</v>
      </c>
      <c r="AC257" s="59">
        <v>-0.98000001907348633</v>
      </c>
      <c r="AD257" s="60">
        <v>11.460000038146973</v>
      </c>
      <c r="AE257" s="19" t="s">
        <v>88</v>
      </c>
      <c r="AF257" s="114"/>
      <c r="AG257" s="117" t="str">
        <f t="shared" si="126"/>
        <v/>
      </c>
      <c r="AH257" s="118" t="str">
        <f t="shared" si="129"/>
        <v/>
      </c>
      <c r="AI257" s="118" t="str">
        <f t="shared" si="130"/>
        <v/>
      </c>
      <c r="AJ257" s="118" t="str">
        <f t="shared" si="131"/>
        <v/>
      </c>
      <c r="AK257" s="113" t="str">
        <f t="shared" si="127"/>
        <v/>
      </c>
      <c r="AL257" s="118" t="str">
        <f t="shared" si="128"/>
        <v/>
      </c>
      <c r="AM257" s="118"/>
      <c r="AN257" s="117">
        <f t="shared" si="134"/>
        <v>2.1907716238801758</v>
      </c>
      <c r="AO257" s="118">
        <f t="shared" si="135"/>
        <v>2.9790421327539311</v>
      </c>
      <c r="AP257" s="99">
        <f t="shared" si="136"/>
        <v>11.029600118854638</v>
      </c>
      <c r="AQ257" s="99">
        <f t="shared" si="137"/>
        <v>7.2433286134581394</v>
      </c>
      <c r="AR257" s="99">
        <f t="shared" si="138"/>
        <v>14.65920006820857</v>
      </c>
      <c r="AS257" s="99">
        <f t="shared" si="139"/>
        <v>9.6269494959250608</v>
      </c>
      <c r="AT257" s="118">
        <f t="shared" si="140"/>
        <v>1.119999885559082</v>
      </c>
      <c r="AU257" s="118">
        <f t="shared" si="141"/>
        <v>9.9999427795410156E-2</v>
      </c>
      <c r="AV257" s="118">
        <f t="shared" si="142"/>
        <v>1.1244552588750547</v>
      </c>
      <c r="AW257" s="118">
        <f t="shared" si="143"/>
        <v>7.5100002288818359</v>
      </c>
      <c r="AX257" s="118"/>
      <c r="AY257" s="117" t="str">
        <f t="shared" si="116"/>
        <v/>
      </c>
      <c r="AZ257" s="118" t="str">
        <f t="shared" si="117"/>
        <v/>
      </c>
      <c r="BA257" s="99" t="str">
        <f t="shared" si="118"/>
        <v/>
      </c>
      <c r="BB257" s="99" t="str">
        <f t="shared" si="119"/>
        <v/>
      </c>
      <c r="BC257" s="99" t="str">
        <f t="shared" si="120"/>
        <v/>
      </c>
      <c r="BD257" s="99" t="str">
        <f t="shared" si="121"/>
        <v/>
      </c>
      <c r="BE257" s="84" t="str">
        <f t="shared" si="122"/>
        <v/>
      </c>
      <c r="BF257" s="84" t="str">
        <f t="shared" si="113"/>
        <v/>
      </c>
      <c r="BI257" s="117">
        <f t="shared" si="123"/>
        <v>1.119999885559082</v>
      </c>
      <c r="BJ257" s="118">
        <f t="shared" si="124"/>
        <v>9.9999427795410156E-2</v>
      </c>
      <c r="BK257" s="118">
        <f t="shared" si="125"/>
        <v>1.1244552588750547</v>
      </c>
      <c r="BL257" s="118">
        <v>1.119999885559082</v>
      </c>
      <c r="BM257" s="118">
        <v>9.9999427795410156E-2</v>
      </c>
      <c r="BN257" s="118">
        <v>1.1244552588750547</v>
      </c>
      <c r="BO257" s="118"/>
      <c r="BP257" s="119"/>
      <c r="BX257" s="117"/>
      <c r="EX257" s="81">
        <f t="shared" si="145"/>
        <v>2.1907716238801758</v>
      </c>
      <c r="EY257" s="81">
        <f t="shared" si="146"/>
        <v>2.1907716238801758</v>
      </c>
      <c r="FA257" s="81" t="str">
        <f t="shared" si="144"/>
        <v/>
      </c>
    </row>
    <row r="258" spans="1:157" x14ac:dyDescent="0.15">
      <c r="E258" s="1" t="s">
        <v>152</v>
      </c>
      <c r="F258" s="81">
        <v>3</v>
      </c>
      <c r="I258" s="81">
        <v>1</v>
      </c>
      <c r="O258" s="31"/>
      <c r="Q258" s="31">
        <v>1.559999942779541</v>
      </c>
      <c r="R258" s="40">
        <v>7.5100002288818359</v>
      </c>
      <c r="S258" s="31"/>
      <c r="T258" s="40"/>
      <c r="U258" s="31"/>
      <c r="V258" s="40"/>
      <c r="W258" s="31"/>
      <c r="X258" s="40"/>
      <c r="Y258" s="31"/>
      <c r="Z258" s="40"/>
      <c r="AA258" s="59">
        <v>0.20000000298023224</v>
      </c>
      <c r="AB258" s="60">
        <v>11.989999771118164</v>
      </c>
      <c r="AC258" s="59">
        <v>0.34000000357627869</v>
      </c>
      <c r="AD258" s="60">
        <v>-12.140000343322754</v>
      </c>
      <c r="AE258" s="19" t="s">
        <v>95</v>
      </c>
      <c r="AF258" s="114"/>
      <c r="AG258" s="117" t="str">
        <f t="shared" si="126"/>
        <v/>
      </c>
      <c r="AH258" s="118" t="str">
        <f t="shared" si="129"/>
        <v/>
      </c>
      <c r="AI258" s="118" t="str">
        <f t="shared" si="130"/>
        <v/>
      </c>
      <c r="AJ258" s="118" t="str">
        <f t="shared" si="131"/>
        <v/>
      </c>
      <c r="AK258" s="113" t="str">
        <f t="shared" si="127"/>
        <v/>
      </c>
      <c r="AL258" s="118" t="str">
        <f t="shared" si="128"/>
        <v/>
      </c>
      <c r="AM258" s="118"/>
      <c r="AN258" s="117" t="str">
        <f t="shared" si="134"/>
        <v/>
      </c>
      <c r="AO258" s="118" t="str">
        <f t="shared" si="135"/>
        <v/>
      </c>
      <c r="AP258" s="99" t="str">
        <f t="shared" si="136"/>
        <v/>
      </c>
      <c r="AQ258" s="99" t="str">
        <f t="shared" si="137"/>
        <v/>
      </c>
      <c r="AR258" s="99" t="str">
        <f t="shared" si="138"/>
        <v/>
      </c>
      <c r="AS258" s="99" t="str">
        <f t="shared" si="139"/>
        <v/>
      </c>
      <c r="AT258" s="118" t="str">
        <f t="shared" si="140"/>
        <v/>
      </c>
      <c r="AU258" s="118" t="str">
        <f t="shared" si="141"/>
        <v/>
      </c>
      <c r="AV258" s="118" t="str">
        <f t="shared" si="142"/>
        <v/>
      </c>
      <c r="AW258" s="118" t="str">
        <f t="shared" si="143"/>
        <v/>
      </c>
      <c r="AX258" s="118"/>
      <c r="AY258" s="117">
        <f t="shared" si="116"/>
        <v>2.1907716238801758</v>
      </c>
      <c r="AZ258" s="118">
        <f t="shared" si="117"/>
        <v>2.9790421327539311</v>
      </c>
      <c r="BA258" s="99">
        <f t="shared" si="118"/>
        <v>11.029600118854638</v>
      </c>
      <c r="BB258" s="99">
        <f t="shared" si="119"/>
        <v>7.2433286134581394</v>
      </c>
      <c r="BC258" s="99">
        <f t="shared" si="120"/>
        <v>14.65920006820857</v>
      </c>
      <c r="BD258" s="99">
        <f t="shared" si="121"/>
        <v>9.6269494959250608</v>
      </c>
      <c r="BE258" s="84">
        <f t="shared" si="122"/>
        <v>7.5100002288818359</v>
      </c>
      <c r="BF258" s="84" t="str">
        <f t="shared" si="113"/>
        <v/>
      </c>
      <c r="BI258" s="117">
        <f t="shared" si="123"/>
        <v>1.1800000220537186</v>
      </c>
      <c r="BJ258" s="118">
        <f t="shared" si="124"/>
        <v>0.52999973297119141</v>
      </c>
      <c r="BK258" s="118">
        <f t="shared" si="125"/>
        <v>1.2935608872396809</v>
      </c>
      <c r="BL258" s="118">
        <v>1.1800000220537186</v>
      </c>
      <c r="BM258" s="118">
        <v>0.52999973297119141</v>
      </c>
      <c r="BN258" s="118">
        <v>1.2935608872396809</v>
      </c>
      <c r="BO258" s="118"/>
      <c r="BP258" s="119"/>
      <c r="BX258" s="117"/>
      <c r="EX258" s="81" t="str">
        <f t="shared" si="145"/>
        <v/>
      </c>
      <c r="EY258" s="81">
        <f t="shared" si="146"/>
        <v>5.7134434136066607</v>
      </c>
      <c r="FA258" s="81" t="str">
        <f t="shared" si="144"/>
        <v/>
      </c>
    </row>
    <row r="259" spans="1:157" x14ac:dyDescent="0.15">
      <c r="E259" s="1" t="s">
        <v>152</v>
      </c>
      <c r="F259" s="6">
        <v>4</v>
      </c>
      <c r="I259" s="81">
        <v>1</v>
      </c>
      <c r="O259" s="31"/>
      <c r="Q259" s="31">
        <v>-0.68000000715255737</v>
      </c>
      <c r="R259" s="40">
        <v>-10.630000114440918</v>
      </c>
      <c r="S259" s="31"/>
      <c r="T259" s="40"/>
      <c r="U259" s="31"/>
      <c r="V259" s="40"/>
      <c r="W259" s="31"/>
      <c r="X259" s="40"/>
      <c r="Y259" s="31"/>
      <c r="Z259" s="40"/>
      <c r="AA259" s="59">
        <v>5.000000074505806E-2</v>
      </c>
      <c r="AB259" s="60">
        <v>-12.869999885559082</v>
      </c>
      <c r="AC259" s="59">
        <v>0</v>
      </c>
      <c r="AD259" s="60">
        <v>12.529999732971191</v>
      </c>
      <c r="AE259" s="19" t="s">
        <v>120</v>
      </c>
      <c r="AF259" s="114"/>
      <c r="AG259" s="117" t="str">
        <f t="shared" si="126"/>
        <v/>
      </c>
      <c r="AH259" s="118" t="str">
        <f t="shared" si="129"/>
        <v/>
      </c>
      <c r="AI259" s="118" t="str">
        <f t="shared" si="130"/>
        <v/>
      </c>
      <c r="AJ259" s="118" t="str">
        <f t="shared" si="131"/>
        <v/>
      </c>
      <c r="AK259" s="113" t="str">
        <f t="shared" si="127"/>
        <v/>
      </c>
      <c r="AL259" s="118" t="str">
        <f t="shared" si="128"/>
        <v/>
      </c>
      <c r="AM259" s="118"/>
      <c r="AN259" s="117" t="str">
        <f t="shared" si="134"/>
        <v/>
      </c>
      <c r="AO259" s="118" t="str">
        <f t="shared" si="135"/>
        <v/>
      </c>
      <c r="AP259" s="99" t="str">
        <f t="shared" si="136"/>
        <v/>
      </c>
      <c r="AQ259" s="99" t="str">
        <f t="shared" si="137"/>
        <v/>
      </c>
      <c r="AR259" s="99" t="str">
        <f t="shared" si="138"/>
        <v/>
      </c>
      <c r="AS259" s="99" t="str">
        <f t="shared" si="139"/>
        <v/>
      </c>
      <c r="AT259" s="118" t="str">
        <f t="shared" si="140"/>
        <v/>
      </c>
      <c r="AU259" s="118" t="str">
        <f t="shared" si="141"/>
        <v/>
      </c>
      <c r="AV259" s="118" t="str">
        <f t="shared" si="142"/>
        <v/>
      </c>
      <c r="AW259" s="118" t="str">
        <f t="shared" si="143"/>
        <v/>
      </c>
      <c r="AX259" s="118"/>
      <c r="AY259" s="117">
        <f t="shared" si="116"/>
        <v>5.7134434136066607</v>
      </c>
      <c r="AZ259" s="118">
        <f t="shared" si="117"/>
        <v>0.67812748771159259</v>
      </c>
      <c r="BA259" s="99">
        <f t="shared" si="118"/>
        <v>29.631200327771893</v>
      </c>
      <c r="BB259" s="99">
        <f t="shared" si="119"/>
        <v>26.676075242775728</v>
      </c>
      <c r="BC259" s="99">
        <f t="shared" si="120"/>
        <v>3.5499500189267099</v>
      </c>
      <c r="BD259" s="99">
        <f t="shared" si="121"/>
        <v>3.1959128474530778</v>
      </c>
      <c r="BE259" s="84">
        <f t="shared" si="122"/>
        <v>10.630000114440918</v>
      </c>
      <c r="BF259" s="84" t="str">
        <f t="shared" si="113"/>
        <v/>
      </c>
      <c r="BI259" s="117">
        <f t="shared" si="123"/>
        <v>0.29000000283122063</v>
      </c>
      <c r="BJ259" s="118">
        <f t="shared" si="124"/>
        <v>0.72999954223632813</v>
      </c>
      <c r="BK259" s="118">
        <f t="shared" si="125"/>
        <v>0.78549305108788614</v>
      </c>
      <c r="BL259" s="118">
        <v>0.29000000283122063</v>
      </c>
      <c r="BM259" s="118">
        <v>0.72999954223632813</v>
      </c>
      <c r="BN259" s="118">
        <v>0.78549305108788614</v>
      </c>
      <c r="BO259" s="118"/>
      <c r="BP259" s="119"/>
      <c r="BX259" s="117"/>
      <c r="EX259" s="81" t="str">
        <f t="shared" si="145"/>
        <v/>
      </c>
      <c r="EY259" s="81">
        <f t="shared" si="146"/>
        <v>8.4151041022097868</v>
      </c>
      <c r="FA259" s="81" t="str">
        <f t="shared" si="144"/>
        <v/>
      </c>
    </row>
    <row r="260" spans="1:157" x14ac:dyDescent="0.15">
      <c r="E260" s="1" t="s">
        <v>152</v>
      </c>
      <c r="F260" s="81">
        <v>5</v>
      </c>
      <c r="I260" s="81">
        <v>1</v>
      </c>
      <c r="O260" s="31"/>
      <c r="Q260" s="31">
        <v>-3.2699999809265137</v>
      </c>
      <c r="R260" s="40">
        <v>8.5299997329711914</v>
      </c>
      <c r="S260" s="31"/>
      <c r="T260" s="40"/>
      <c r="U260" s="31"/>
      <c r="V260" s="40"/>
      <c r="W260" s="31"/>
      <c r="X260" s="40"/>
      <c r="Y260" s="31"/>
      <c r="Z260" s="40"/>
      <c r="AA260" s="59">
        <v>-3.5099999904632568</v>
      </c>
      <c r="AB260" s="60">
        <v>12.239999771118164</v>
      </c>
      <c r="AC260" s="59">
        <v>1.0700000524520874</v>
      </c>
      <c r="AD260" s="60">
        <v>-12.680000305175781</v>
      </c>
      <c r="AE260" s="19" t="s">
        <v>88</v>
      </c>
      <c r="AF260" s="114"/>
      <c r="AG260" s="117" t="str">
        <f t="shared" si="126"/>
        <v/>
      </c>
      <c r="AH260" s="118" t="str">
        <f t="shared" si="129"/>
        <v/>
      </c>
      <c r="AI260" s="118" t="str">
        <f t="shared" si="130"/>
        <v/>
      </c>
      <c r="AJ260" s="118" t="str">
        <f t="shared" si="131"/>
        <v/>
      </c>
      <c r="AK260" s="113" t="str">
        <f t="shared" si="127"/>
        <v/>
      </c>
      <c r="AL260" s="118" t="str">
        <f t="shared" si="128"/>
        <v/>
      </c>
      <c r="AM260" s="118"/>
      <c r="AN260" s="117" t="str">
        <f t="shared" si="134"/>
        <v/>
      </c>
      <c r="AO260" s="118" t="str">
        <f t="shared" si="135"/>
        <v/>
      </c>
      <c r="AP260" s="99" t="str">
        <f t="shared" si="136"/>
        <v/>
      </c>
      <c r="AQ260" s="99" t="str">
        <f t="shared" si="137"/>
        <v/>
      </c>
      <c r="AR260" s="99" t="str">
        <f t="shared" si="138"/>
        <v/>
      </c>
      <c r="AS260" s="99" t="str">
        <f t="shared" si="139"/>
        <v/>
      </c>
      <c r="AT260" s="118" t="str">
        <f t="shared" si="140"/>
        <v/>
      </c>
      <c r="AU260" s="118" t="str">
        <f t="shared" si="141"/>
        <v/>
      </c>
      <c r="AV260" s="118" t="str">
        <f t="shared" si="142"/>
        <v/>
      </c>
      <c r="AW260" s="118" t="str">
        <f t="shared" si="143"/>
        <v/>
      </c>
      <c r="AX260" s="118"/>
      <c r="AY260" s="117">
        <f t="shared" si="116"/>
        <v>8.4151041022097868</v>
      </c>
      <c r="AZ260" s="118">
        <f t="shared" si="117"/>
        <v>7.9566108055840887</v>
      </c>
      <c r="BA260" s="99">
        <f t="shared" si="118"/>
        <v>46.134049281918259</v>
      </c>
      <c r="BB260" s="99">
        <f t="shared" si="119"/>
        <v>34.18588834314388</v>
      </c>
      <c r="BC260" s="99">
        <f t="shared" si="120"/>
        <v>44.584249208558354</v>
      </c>
      <c r="BD260" s="99">
        <f t="shared" si="121"/>
        <v>33.037467749531622</v>
      </c>
      <c r="BE260" s="84">
        <f t="shared" si="122"/>
        <v>8.5299997329711914</v>
      </c>
      <c r="BF260" s="84">
        <f t="shared" si="113"/>
        <v>1.0199995040893555</v>
      </c>
      <c r="BI260" s="117">
        <f t="shared" si="123"/>
        <v>3.5099999904632568</v>
      </c>
      <c r="BJ260" s="118">
        <f t="shared" si="124"/>
        <v>0.28999996185302734</v>
      </c>
      <c r="BK260" s="118">
        <f t="shared" si="125"/>
        <v>3.5219596691226918</v>
      </c>
      <c r="BL260" s="118">
        <v>3.5099999904632568</v>
      </c>
      <c r="BM260" s="118">
        <v>0.28999996185302734</v>
      </c>
      <c r="BN260" s="118">
        <v>3.5219596691226918</v>
      </c>
      <c r="BO260" s="118"/>
      <c r="BP260" s="119"/>
      <c r="BX260" s="117"/>
      <c r="EX260" s="81" t="str">
        <f t="shared" si="145"/>
        <v/>
      </c>
      <c r="EY260" s="81">
        <f t="shared" si="146"/>
        <v>1.3390319946125677</v>
      </c>
      <c r="FA260" s="81" t="str">
        <f t="shared" si="144"/>
        <v/>
      </c>
    </row>
    <row r="261" spans="1:157" x14ac:dyDescent="0.15">
      <c r="E261" s="1" t="s">
        <v>152</v>
      </c>
      <c r="F261" s="6">
        <v>6</v>
      </c>
      <c r="I261" s="6">
        <v>1</v>
      </c>
      <c r="J261" s="81">
        <v>1</v>
      </c>
      <c r="O261" s="31"/>
      <c r="Q261" s="31">
        <v>0.34000000357627869</v>
      </c>
      <c r="R261" s="40">
        <v>-6.869999885559082</v>
      </c>
      <c r="S261" s="31"/>
      <c r="T261" s="40"/>
      <c r="U261" s="31"/>
      <c r="V261" s="40"/>
      <c r="W261" s="31" t="s">
        <v>90</v>
      </c>
      <c r="X261" s="40"/>
      <c r="Y261" s="31"/>
      <c r="Z261" s="40">
        <v>1</v>
      </c>
      <c r="AA261" s="59">
        <v>0.49000000953674316</v>
      </c>
      <c r="AB261" s="60">
        <v>-11.899999618530273</v>
      </c>
      <c r="AC261" s="59">
        <v>-2.2899999618530273</v>
      </c>
      <c r="AD261" s="60">
        <v>13.210000038146973</v>
      </c>
      <c r="AE261" s="19" t="s">
        <v>100</v>
      </c>
      <c r="AF261" s="114">
        <v>1</v>
      </c>
      <c r="AG261" s="117" t="str">
        <f t="shared" si="126"/>
        <v/>
      </c>
      <c r="AH261" s="118" t="str">
        <f t="shared" si="129"/>
        <v/>
      </c>
      <c r="AI261" s="118" t="str">
        <f t="shared" si="130"/>
        <v/>
      </c>
      <c r="AJ261" s="118" t="str">
        <f t="shared" si="131"/>
        <v/>
      </c>
      <c r="AK261" s="113" t="str">
        <f t="shared" si="127"/>
        <v/>
      </c>
      <c r="AL261" s="118" t="str">
        <f t="shared" si="128"/>
        <v/>
      </c>
      <c r="AM261" s="118"/>
      <c r="AN261" s="117" t="str">
        <f t="shared" si="134"/>
        <v/>
      </c>
      <c r="AO261" s="118" t="str">
        <f t="shared" si="135"/>
        <v/>
      </c>
      <c r="AP261" s="99" t="str">
        <f t="shared" si="136"/>
        <v/>
      </c>
      <c r="AQ261" s="99" t="str">
        <f t="shared" si="137"/>
        <v/>
      </c>
      <c r="AR261" s="99" t="str">
        <f t="shared" si="138"/>
        <v/>
      </c>
      <c r="AS261" s="99" t="str">
        <f t="shared" si="139"/>
        <v/>
      </c>
      <c r="AT261" s="118" t="str">
        <f t="shared" si="140"/>
        <v/>
      </c>
      <c r="AU261" s="118" t="str">
        <f t="shared" si="141"/>
        <v/>
      </c>
      <c r="AV261" s="118" t="str">
        <f t="shared" si="142"/>
        <v/>
      </c>
      <c r="AW261" s="118" t="str">
        <f t="shared" si="143"/>
        <v/>
      </c>
      <c r="AX261" s="118"/>
      <c r="AY261" s="117">
        <f t="shared" si="116"/>
        <v>1.3390319946125677</v>
      </c>
      <c r="AZ261" s="118">
        <f t="shared" si="117"/>
        <v>1.0056363493518941</v>
      </c>
      <c r="BA261" s="99">
        <f t="shared" si="118"/>
        <v>7.25080050589591</v>
      </c>
      <c r="BB261" s="99">
        <f t="shared" si="119"/>
        <v>4.1996577713493135</v>
      </c>
      <c r="BC261" s="99">
        <f t="shared" si="120"/>
        <v>5.4405989676952231</v>
      </c>
      <c r="BD261" s="99">
        <f t="shared" si="121"/>
        <v>3.1511905088130834</v>
      </c>
      <c r="BE261" s="84">
        <f t="shared" si="122"/>
        <v>6.869999885559082</v>
      </c>
      <c r="BF261" s="84">
        <f t="shared" ref="BF261:BF324" si="147">IF(AND(ISNUMBER(BE261),ISNUMBER(BE259),ISNUMBER(BE260)),ABS(BE259-BE261),"")</f>
        <v>3.7600002288818359</v>
      </c>
      <c r="BI261" s="117">
        <f t="shared" si="123"/>
        <v>0.58000004291534424</v>
      </c>
      <c r="BJ261" s="118">
        <f t="shared" si="124"/>
        <v>0.78000068664550781</v>
      </c>
      <c r="BK261" s="118">
        <f t="shared" si="125"/>
        <v>0.97200880703276804</v>
      </c>
      <c r="BL261" s="118"/>
      <c r="BM261" s="118"/>
      <c r="BN261" s="118"/>
      <c r="BO261" s="118"/>
      <c r="BP261" s="119" t="s">
        <v>184</v>
      </c>
      <c r="BX261" s="117"/>
      <c r="EX261" s="81" t="str">
        <f t="shared" si="145"/>
        <v/>
      </c>
      <c r="EY261" s="81">
        <f t="shared" si="146"/>
        <v>9.743488815679882</v>
      </c>
      <c r="FA261" s="81" t="str">
        <f t="shared" si="144"/>
        <v/>
      </c>
    </row>
    <row r="262" spans="1:157" s="82" customFormat="1" x14ac:dyDescent="0.15">
      <c r="B262" s="30"/>
      <c r="C262" s="16"/>
      <c r="D262" s="13" t="s">
        <v>20</v>
      </c>
      <c r="E262" s="16">
        <v>56</v>
      </c>
      <c r="F262" s="82">
        <v>1</v>
      </c>
      <c r="G262" s="16">
        <v>1</v>
      </c>
      <c r="K262" s="16"/>
      <c r="L262" s="82">
        <v>1</v>
      </c>
      <c r="M262" s="16"/>
      <c r="O262" s="32" t="s">
        <v>87</v>
      </c>
      <c r="P262" s="16"/>
      <c r="Q262" s="32"/>
      <c r="R262" s="10"/>
      <c r="S262" s="32"/>
      <c r="T262" s="10"/>
      <c r="U262" s="32"/>
      <c r="V262" s="10"/>
      <c r="W262" s="32"/>
      <c r="X262" s="10"/>
      <c r="Y262" s="32"/>
      <c r="Z262" s="10"/>
      <c r="AA262" s="57">
        <v>0.62999999523162842</v>
      </c>
      <c r="AB262" s="58">
        <v>12.039999961853027</v>
      </c>
      <c r="AC262" s="57">
        <v>-3.75</v>
      </c>
      <c r="AD262" s="58">
        <v>-13.119999885559082</v>
      </c>
      <c r="AE262" s="20"/>
      <c r="AF262" s="114">
        <v>1</v>
      </c>
      <c r="AG262" s="117">
        <f t="shared" si="126"/>
        <v>5.7652319545061337</v>
      </c>
      <c r="AH262" s="118">
        <f t="shared" si="129"/>
        <v>1.8500000238418579</v>
      </c>
      <c r="AI262" s="118">
        <f t="shared" si="130"/>
        <v>0.34999942779541016</v>
      </c>
      <c r="AJ262" s="118">
        <f t="shared" si="131"/>
        <v>1.8828169554345928</v>
      </c>
      <c r="AK262" s="113">
        <f t="shared" si="127"/>
        <v>0</v>
      </c>
      <c r="AL262" s="118">
        <f t="shared" si="128"/>
        <v>6.190000057220459</v>
      </c>
      <c r="AM262" s="118"/>
      <c r="AN262" s="117" t="str">
        <f t="shared" si="134"/>
        <v/>
      </c>
      <c r="AO262" s="118" t="str">
        <f t="shared" si="135"/>
        <v/>
      </c>
      <c r="AP262" s="99" t="str">
        <f t="shared" si="136"/>
        <v/>
      </c>
      <c r="AQ262" s="99" t="str">
        <f t="shared" si="137"/>
        <v/>
      </c>
      <c r="AR262" s="99" t="str">
        <f t="shared" si="138"/>
        <v/>
      </c>
      <c r="AS262" s="99" t="str">
        <f t="shared" si="139"/>
        <v/>
      </c>
      <c r="AT262" s="118" t="str">
        <f t="shared" si="140"/>
        <v/>
      </c>
      <c r="AU262" s="118" t="str">
        <f t="shared" si="141"/>
        <v/>
      </c>
      <c r="AV262" s="118" t="str">
        <f t="shared" si="142"/>
        <v/>
      </c>
      <c r="AW262" s="118" t="str">
        <f t="shared" si="143"/>
        <v/>
      </c>
      <c r="AX262" s="118"/>
      <c r="AY262" s="117" t="str">
        <f t="shared" si="116"/>
        <v/>
      </c>
      <c r="AZ262" s="118" t="str">
        <f t="shared" si="117"/>
        <v/>
      </c>
      <c r="BA262" s="99" t="str">
        <f t="shared" si="118"/>
        <v/>
      </c>
      <c r="BB262" s="99" t="str">
        <f t="shared" si="119"/>
        <v/>
      </c>
      <c r="BC262" s="99" t="str">
        <f t="shared" si="120"/>
        <v/>
      </c>
      <c r="BD262" s="99" t="str">
        <f t="shared" si="121"/>
        <v/>
      </c>
      <c r="BE262" s="84" t="str">
        <f t="shared" si="122"/>
        <v/>
      </c>
      <c r="BF262" s="84" t="str">
        <f t="shared" si="147"/>
        <v/>
      </c>
      <c r="BG262" s="89"/>
      <c r="BH262" s="89"/>
      <c r="BI262" s="117" t="str">
        <f t="shared" si="123"/>
        <v/>
      </c>
      <c r="BJ262" s="118" t="str">
        <f t="shared" si="124"/>
        <v/>
      </c>
      <c r="BK262" s="118" t="str">
        <f t="shared" si="125"/>
        <v/>
      </c>
      <c r="BL262" s="118" t="s">
        <v>152</v>
      </c>
      <c r="BM262" s="118" t="s">
        <v>152</v>
      </c>
      <c r="BN262" s="118" t="s">
        <v>152</v>
      </c>
      <c r="BO262" s="118"/>
      <c r="BP262" s="122"/>
      <c r="BX262" s="120"/>
      <c r="CE262" s="95"/>
      <c r="CF262" s="95"/>
      <c r="CG262" s="95"/>
      <c r="CH262" s="95"/>
      <c r="CI262" s="95"/>
      <c r="CJ262" s="95"/>
      <c r="CK262" s="95"/>
      <c r="CL262" s="95"/>
      <c r="CM262" s="95"/>
      <c r="CN262" s="95"/>
      <c r="CO262" s="95"/>
      <c r="CP262" s="95"/>
      <c r="CQ262" s="95"/>
      <c r="EX262" s="81" t="s">
        <v>139</v>
      </c>
      <c r="EY262" s="81">
        <f t="shared" si="146"/>
        <v>5.4875510852243119</v>
      </c>
      <c r="FA262" s="81">
        <f t="shared" si="144"/>
        <v>5.7652319545061337</v>
      </c>
    </row>
    <row r="263" spans="1:157" x14ac:dyDescent="0.15">
      <c r="E263" s="1" t="s">
        <v>152</v>
      </c>
      <c r="F263" s="6">
        <v>2</v>
      </c>
      <c r="H263" s="81">
        <v>1</v>
      </c>
      <c r="J263" s="81">
        <v>1</v>
      </c>
      <c r="M263" s="1">
        <v>1</v>
      </c>
      <c r="O263" s="31"/>
      <c r="P263" s="1">
        <v>124</v>
      </c>
      <c r="Q263" s="31">
        <v>-0.68000000715255737</v>
      </c>
      <c r="R263" s="40">
        <v>-6.190000057220459</v>
      </c>
      <c r="S263" s="31"/>
      <c r="T263" s="40"/>
      <c r="U263" s="31"/>
      <c r="V263" s="40"/>
      <c r="W263" s="31"/>
      <c r="X263" s="40" t="s">
        <v>62</v>
      </c>
      <c r="Y263" s="31"/>
      <c r="Z263" s="40">
        <v>1</v>
      </c>
      <c r="AA263" s="59">
        <v>-1.8999999761581421</v>
      </c>
      <c r="AB263" s="60">
        <v>-12.770000457763672</v>
      </c>
      <c r="AC263" s="59">
        <v>5.000000074505806E-2</v>
      </c>
      <c r="AD263" s="60">
        <v>10.579999923706055</v>
      </c>
      <c r="AE263" s="19" t="s">
        <v>88</v>
      </c>
      <c r="AF263" s="114"/>
      <c r="AG263" s="117" t="str">
        <f t="shared" si="126"/>
        <v/>
      </c>
      <c r="AH263" s="118" t="str">
        <f t="shared" si="129"/>
        <v/>
      </c>
      <c r="AI263" s="118" t="str">
        <f t="shared" si="130"/>
        <v/>
      </c>
      <c r="AJ263" s="118" t="str">
        <f t="shared" si="131"/>
        <v/>
      </c>
      <c r="AK263" s="113" t="str">
        <f t="shared" si="127"/>
        <v/>
      </c>
      <c r="AL263" s="118" t="str">
        <f t="shared" si="128"/>
        <v/>
      </c>
      <c r="AM263" s="118"/>
      <c r="AN263" s="117"/>
      <c r="AO263" s="118"/>
      <c r="AT263" s="118"/>
      <c r="AU263" s="118"/>
      <c r="AV263" s="118"/>
      <c r="AW263" s="118"/>
      <c r="AX263" s="118"/>
      <c r="AY263" s="117"/>
      <c r="AZ263" s="118" t="str">
        <f t="shared" ref="AZ263:AZ326" si="148">IF(I263=1,DEGREES(ACOS((((AA263-AA262)*(AC262-AA262)+(AB263-AB262)*(AD262-AB262))/(SQRT((AA263-AA262)^2+(AB263-AB262)^2)*SQRT((AC262-AA262)^2+(AD262-AB262)^2))))),"")</f>
        <v/>
      </c>
      <c r="BA263" s="99" t="str">
        <f t="shared" ref="BA263:BA326" si="149">IF(AND(ISNUMBER(AA261),ISNUMBER(AA262),ISNUMBER(AA263),I263=1),ABS((AA261*AB262+AA262*AB263+AA263*AB261-AB261*AA262-AB262*AA263-AB263*AA261)/2),"")</f>
        <v/>
      </c>
      <c r="BB263" s="99" t="str">
        <f t="shared" ref="BB263:BB326" si="150">IF(ISNUMBER(BA263),BA263*(((ABS(AB262-R263))/(ABS(AB261-AB262))))^2,"")</f>
        <v/>
      </c>
      <c r="BC263" s="99" t="str">
        <f t="shared" ref="BC263:BC326" si="151">IF(AND(ISNUMBER(AC262),ISNUMBER(AA262),ISNUMBER(AA263),I263=1),ABS((AC262*AB262+AA262*AB263+AA263*AD262-AD262*AA262-AB262*AA263-AB263*AC262)/2),"")</f>
        <v/>
      </c>
      <c r="BD263" s="99" t="str">
        <f t="shared" ref="BD263:BD326" si="152">IF(ISNUMBER(BC263),BC263*(((ABS(AB262-R263))/(ABS(AB261-AB262))))^2,"")</f>
        <v/>
      </c>
      <c r="BE263" s="84" t="str">
        <f t="shared" ref="BE263:BE326" si="153">IF(AND(I263=1,ISNUMBER(R263)),ABS(R263),"")</f>
        <v/>
      </c>
      <c r="BF263" s="84" t="str">
        <f t="shared" si="147"/>
        <v/>
      </c>
      <c r="BI263" s="142"/>
      <c r="BJ263" s="148"/>
      <c r="BK263" s="148"/>
      <c r="BL263" s="148"/>
      <c r="BM263" s="148"/>
      <c r="BN263" s="148"/>
      <c r="BO263" s="148"/>
      <c r="BP263" s="119"/>
      <c r="BX263" s="117"/>
      <c r="EX263" s="81" t="str">
        <f>IF(AND(ISNUMBER(AA262),ISNUMBER(AA263),ISNUMBER(AA264),F263=2,F264=3),DEGREES(ACOS(((AA262-AA263)*(AA264-AA263)+(AB262-AB263)*(AB264-AB263))/(SQRT((AA262-AA263)^2+(AB262-AB263)^2)*SQRT((AA264-AA263)^2+(AB264-AB263)^2)))),"")</f>
        <v/>
      </c>
      <c r="EY263" s="81">
        <f t="shared" si="146"/>
        <v>3.3580621331073108</v>
      </c>
      <c r="FA263" s="81" t="str">
        <f t="shared" si="144"/>
        <v/>
      </c>
    </row>
    <row r="264" spans="1:157" s="82" customFormat="1" x14ac:dyDescent="0.15">
      <c r="B264" s="30"/>
      <c r="C264" s="16"/>
      <c r="D264" s="13" t="s">
        <v>29</v>
      </c>
      <c r="E264" s="16">
        <v>57</v>
      </c>
      <c r="F264" s="82">
        <v>1</v>
      </c>
      <c r="G264" s="16">
        <v>1</v>
      </c>
      <c r="K264" s="16"/>
      <c r="L264" s="82">
        <v>1</v>
      </c>
      <c r="M264" s="16"/>
      <c r="N264" s="82">
        <v>1</v>
      </c>
      <c r="O264" s="32"/>
      <c r="P264" s="16"/>
      <c r="Q264" s="32"/>
      <c r="R264" s="10"/>
      <c r="S264" s="32"/>
      <c r="T264" s="10"/>
      <c r="U264" s="32"/>
      <c r="V264" s="10"/>
      <c r="W264" s="32"/>
      <c r="X264" s="10"/>
      <c r="Y264" s="32"/>
      <c r="Z264" s="10"/>
      <c r="AA264" s="57">
        <v>-0.82999998331069946</v>
      </c>
      <c r="AB264" s="58">
        <v>12.090000152587891</v>
      </c>
      <c r="AC264" s="57">
        <v>3.4100000858306885</v>
      </c>
      <c r="AD264" s="58">
        <v>-11.989999771118164</v>
      </c>
      <c r="AE264" s="20" t="s">
        <v>87</v>
      </c>
      <c r="AF264" s="114"/>
      <c r="AG264" s="117">
        <f t="shared" si="126"/>
        <v>4.1471427288445684</v>
      </c>
      <c r="AH264" s="118">
        <f t="shared" si="129"/>
        <v>1.8500001430511475</v>
      </c>
      <c r="AI264" s="118">
        <f t="shared" si="130"/>
        <v>5.0000190734863281E-2</v>
      </c>
      <c r="AJ264" s="118">
        <f t="shared" si="131"/>
        <v>1.8506757004842282</v>
      </c>
      <c r="AK264" s="113">
        <f t="shared" si="127"/>
        <v>0</v>
      </c>
      <c r="AL264" s="118">
        <f t="shared" si="128"/>
        <v>5.119999885559082</v>
      </c>
      <c r="AM264" s="118"/>
      <c r="AN264" s="117" t="str">
        <f t="shared" si="134"/>
        <v/>
      </c>
      <c r="AO264" s="118" t="str">
        <f t="shared" si="135"/>
        <v/>
      </c>
      <c r="AP264" s="99" t="str">
        <f t="shared" si="136"/>
        <v/>
      </c>
      <c r="AQ264" s="99" t="str">
        <f t="shared" si="137"/>
        <v/>
      </c>
      <c r="AR264" s="99" t="str">
        <f t="shared" si="138"/>
        <v/>
      </c>
      <c r="AS264" s="99" t="str">
        <f t="shared" si="139"/>
        <v/>
      </c>
      <c r="AT264" s="118" t="str">
        <f t="shared" si="140"/>
        <v/>
      </c>
      <c r="AU264" s="118" t="str">
        <f t="shared" si="141"/>
        <v/>
      </c>
      <c r="AV264" s="118" t="str">
        <f t="shared" si="142"/>
        <v/>
      </c>
      <c r="AW264" s="118" t="str">
        <f t="shared" si="143"/>
        <v/>
      </c>
      <c r="AX264" s="118"/>
      <c r="AY264" s="117"/>
      <c r="AZ264" s="118" t="str">
        <f t="shared" si="148"/>
        <v/>
      </c>
      <c r="BA264" s="99" t="str">
        <f t="shared" si="149"/>
        <v/>
      </c>
      <c r="BB264" s="99" t="str">
        <f t="shared" si="150"/>
        <v/>
      </c>
      <c r="BC264" s="99" t="str">
        <f t="shared" si="151"/>
        <v/>
      </c>
      <c r="BD264" s="99" t="str">
        <f t="shared" si="152"/>
        <v/>
      </c>
      <c r="BE264" s="84" t="str">
        <f t="shared" si="153"/>
        <v/>
      </c>
      <c r="BF264" s="84" t="str">
        <f t="shared" si="147"/>
        <v/>
      </c>
      <c r="BG264" s="89"/>
      <c r="BH264" s="89"/>
      <c r="BI264" s="117" t="str">
        <f t="shared" ref="BI264:BI326" si="154">IF(OR($H264=1,$I264=1),ABS(AC263-AA264),"")</f>
        <v/>
      </c>
      <c r="BJ264" s="118" t="str">
        <f t="shared" ref="BJ264:BJ326" si="155">IF(OR($H264=1,$I264=1),ABS(AD263-AB264),"")</f>
        <v/>
      </c>
      <c r="BK264" s="118" t="str">
        <f t="shared" ref="BK264:BK326" si="156">IF(AND(ISNUMBER(BI264),ISNUMBER(BJ264)),SQRT(BI264^2+BJ264^2),"")</f>
        <v/>
      </c>
      <c r="BL264" s="118" t="s">
        <v>152</v>
      </c>
      <c r="BM264" s="118" t="s">
        <v>152</v>
      </c>
      <c r="BN264" s="118" t="s">
        <v>152</v>
      </c>
      <c r="BO264" s="118"/>
      <c r="BP264" s="122"/>
      <c r="BX264" s="120"/>
      <c r="CE264" s="95"/>
      <c r="CF264" s="95"/>
      <c r="CG264" s="95"/>
      <c r="CH264" s="95"/>
      <c r="CI264" s="95"/>
      <c r="CJ264" s="95"/>
      <c r="CK264" s="95"/>
      <c r="CL264" s="95"/>
      <c r="CM264" s="95"/>
      <c r="CN264" s="95"/>
      <c r="CO264" s="95"/>
      <c r="CP264" s="95"/>
      <c r="CQ264" s="95"/>
      <c r="EX264" s="81" t="str">
        <f>IF(AND(ISNUMBER(AA263),ISNUMBER(AA264),ISNUMBER(AA265),F264=2,F265=3),DEGREES(ACOS(((AA263-AA264)*(AA265-AA264)+(AB263-AB264)*(AB265-AB264))/(SQRT((AA263-AA264)^2+(AB263-AB264)^2)*SQRT((AA265-AA264)^2+(AB265-AB264)^2)))),"")</f>
        <v/>
      </c>
      <c r="EY264" s="81">
        <f t="shared" si="146"/>
        <v>8.1210640743100715</v>
      </c>
      <c r="FA264" s="81">
        <f t="shared" si="144"/>
        <v>4.1471427288445684</v>
      </c>
    </row>
    <row r="265" spans="1:157" x14ac:dyDescent="0.15">
      <c r="E265" s="1" t="s">
        <v>152</v>
      </c>
      <c r="F265" s="81">
        <v>2</v>
      </c>
      <c r="H265" s="81">
        <v>1</v>
      </c>
      <c r="O265" s="31"/>
      <c r="P265" s="1">
        <v>108</v>
      </c>
      <c r="Q265" s="31">
        <v>0.93000000715255737</v>
      </c>
      <c r="R265" s="40">
        <v>-5.119999885559082</v>
      </c>
      <c r="S265" s="31"/>
      <c r="T265" s="40"/>
      <c r="U265" s="31"/>
      <c r="V265" s="40"/>
      <c r="W265" s="31"/>
      <c r="X265" s="40"/>
      <c r="Y265" s="31"/>
      <c r="Z265" s="40"/>
      <c r="AA265" s="59">
        <v>1.559999942779541</v>
      </c>
      <c r="AB265" s="60">
        <v>-12.039999961853027</v>
      </c>
      <c r="AC265" s="59">
        <v>-0.77999997138977051</v>
      </c>
      <c r="AD265" s="60">
        <v>11.560000419616699</v>
      </c>
      <c r="AE265" s="19" t="s">
        <v>81</v>
      </c>
      <c r="AF265" s="138">
        <v>1</v>
      </c>
      <c r="AG265" s="117" t="str">
        <f t="shared" si="126"/>
        <v/>
      </c>
      <c r="AH265" s="118" t="str">
        <f t="shared" si="129"/>
        <v/>
      </c>
      <c r="AI265" s="118" t="str">
        <f t="shared" si="130"/>
        <v/>
      </c>
      <c r="AJ265" s="118" t="str">
        <f t="shared" si="131"/>
        <v/>
      </c>
      <c r="AK265" s="113" t="str">
        <f t="shared" si="127"/>
        <v/>
      </c>
      <c r="AL265" s="118" t="str">
        <f t="shared" si="128"/>
        <v/>
      </c>
      <c r="AM265" s="118"/>
      <c r="AN265" s="117">
        <f t="shared" si="134"/>
        <v>5.2670965200653921</v>
      </c>
      <c r="AO265" s="118">
        <f t="shared" si="135"/>
        <v>5.2610986300597347</v>
      </c>
      <c r="AP265" s="99">
        <f t="shared" si="136"/>
        <v>27.192899929201587</v>
      </c>
      <c r="AQ265" s="99">
        <f t="shared" si="137"/>
        <v>15.949416937891286</v>
      </c>
      <c r="AR265" s="99">
        <f t="shared" si="138"/>
        <v>26.565700717496838</v>
      </c>
      <c r="AS265" s="99">
        <f t="shared" si="139"/>
        <v>15.581546583620854</v>
      </c>
      <c r="AT265" s="118">
        <f t="shared" si="140"/>
        <v>1.8500001430511475</v>
      </c>
      <c r="AU265" s="118">
        <f t="shared" si="141"/>
        <v>5.0000190734863281E-2</v>
      </c>
      <c r="AV265" s="118">
        <f t="shared" si="142"/>
        <v>1.8506757004842282</v>
      </c>
      <c r="AW265" s="118">
        <f t="shared" si="143"/>
        <v>6.440000057220459</v>
      </c>
      <c r="AX265" s="118"/>
      <c r="AY265" s="117"/>
      <c r="AZ265" s="118" t="str">
        <f t="shared" si="148"/>
        <v/>
      </c>
      <c r="BA265" s="99" t="str">
        <f t="shared" si="149"/>
        <v/>
      </c>
      <c r="BB265" s="99" t="str">
        <f t="shared" si="150"/>
        <v/>
      </c>
      <c r="BC265" s="99" t="str">
        <f t="shared" si="151"/>
        <v/>
      </c>
      <c r="BD265" s="99" t="str">
        <f t="shared" si="152"/>
        <v/>
      </c>
      <c r="BE265" s="84" t="str">
        <f t="shared" si="153"/>
        <v/>
      </c>
      <c r="BF265" s="84" t="str">
        <f t="shared" si="147"/>
        <v/>
      </c>
      <c r="BI265" s="117">
        <f t="shared" si="154"/>
        <v>1.8500001430511475</v>
      </c>
      <c r="BJ265" s="118">
        <f t="shared" si="155"/>
        <v>5.0000190734863281E-2</v>
      </c>
      <c r="BK265" s="118">
        <f t="shared" si="156"/>
        <v>1.8506757004842282</v>
      </c>
      <c r="BL265" s="118">
        <v>1.8500001430511475</v>
      </c>
      <c r="BM265" s="118">
        <v>5.0000190734863281E-2</v>
      </c>
      <c r="BN265" s="118">
        <v>1.8506757004842282</v>
      </c>
      <c r="BO265" s="118"/>
      <c r="BP265" s="119"/>
      <c r="BX265" s="117"/>
      <c r="EX265" s="81">
        <f>IF(AND(ISNUMBER(AA264),ISNUMBER(AA265),ISNUMBER(AA266),F265=2,F266=3),DEGREES(ACOS(((AA264-AA265)*(AA266-AA265)+(AB264-AB265)*(AB266-AB265))/(SQRT((AA264-AA265)^2+(AB264-AB265)^2)*SQRT((AA266-AA265)^2+(AB266-AB265)^2)))),"")</f>
        <v>5.2670965200653921</v>
      </c>
      <c r="EY265" s="81">
        <f t="shared" si="146"/>
        <v>5.2670965200653921</v>
      </c>
      <c r="FA265" s="81" t="str">
        <f t="shared" si="144"/>
        <v/>
      </c>
    </row>
    <row r="266" spans="1:157" x14ac:dyDescent="0.15">
      <c r="B266" s="26"/>
      <c r="C266" s="22"/>
      <c r="D266" s="12"/>
      <c r="E266" s="1" t="s">
        <v>152</v>
      </c>
      <c r="F266" s="81">
        <v>3</v>
      </c>
      <c r="I266" s="81">
        <v>1</v>
      </c>
      <c r="J266" s="81">
        <v>1</v>
      </c>
      <c r="O266" s="31"/>
      <c r="Q266" s="31">
        <v>-2.3900001049041748</v>
      </c>
      <c r="R266" s="40">
        <v>6.440000057220459</v>
      </c>
      <c r="S266" s="31"/>
      <c r="T266" s="40"/>
      <c r="U266" s="31"/>
      <c r="V266" s="40"/>
      <c r="W266" s="31"/>
      <c r="X266" s="40" t="s">
        <v>90</v>
      </c>
      <c r="Y266" s="31">
        <v>1</v>
      </c>
      <c r="Z266" s="40"/>
      <c r="AA266" s="59">
        <v>-3.0699999332427979</v>
      </c>
      <c r="AB266" s="60">
        <v>11.949999809265137</v>
      </c>
      <c r="AC266" s="59">
        <v>0.77999997138977051</v>
      </c>
      <c r="AD266" s="60">
        <v>-11.899999618530273</v>
      </c>
      <c r="AE266" s="19" t="s">
        <v>88</v>
      </c>
      <c r="AF266" s="114"/>
      <c r="AG266" s="117" t="str">
        <f t="shared" si="126"/>
        <v/>
      </c>
      <c r="AH266" s="118" t="str">
        <f t="shared" si="129"/>
        <v/>
      </c>
      <c r="AI266" s="118" t="str">
        <f t="shared" si="130"/>
        <v/>
      </c>
      <c r="AJ266" s="118" t="str">
        <f t="shared" si="131"/>
        <v/>
      </c>
      <c r="AK266" s="113" t="str">
        <f t="shared" si="127"/>
        <v/>
      </c>
      <c r="AL266" s="118" t="str">
        <f t="shared" si="128"/>
        <v/>
      </c>
      <c r="AM266" s="118"/>
      <c r="AN266" s="117" t="str">
        <f t="shared" si="134"/>
        <v/>
      </c>
      <c r="AO266" s="118" t="str">
        <f t="shared" si="135"/>
        <v/>
      </c>
      <c r="AP266" s="99" t="str">
        <f t="shared" si="136"/>
        <v/>
      </c>
      <c r="AQ266" s="99" t="str">
        <f t="shared" si="137"/>
        <v/>
      </c>
      <c r="AR266" s="99" t="str">
        <f t="shared" si="138"/>
        <v/>
      </c>
      <c r="AS266" s="99" t="str">
        <f t="shared" si="139"/>
        <v/>
      </c>
      <c r="AT266" s="118" t="str">
        <f t="shared" si="140"/>
        <v/>
      </c>
      <c r="AU266" s="118" t="str">
        <f t="shared" si="141"/>
        <v/>
      </c>
      <c r="AV266" s="118" t="str">
        <f t="shared" si="142"/>
        <v/>
      </c>
      <c r="AW266" s="118" t="str">
        <f t="shared" si="143"/>
        <v/>
      </c>
      <c r="AX266" s="118"/>
      <c r="AY266" s="117">
        <f t="shared" ref="AY266:AY326" si="157">IF(AND(ISNUMBER(AA264),OR(H266=1,I266=1)),DEGREES(ACOS(((AA264-AA265)*(AA266-AA265)+(AB264-AB265)*(AB266-AB265))/(SQRT((AA264-AA265)^2+(AB264-AB265)^2)*SQRT((AA266-AA265)^2+(AB266-AB265)^2)))),"")</f>
        <v>5.2670965200653921</v>
      </c>
      <c r="AZ266" s="118">
        <f t="shared" si="148"/>
        <v>5.2610986300597347</v>
      </c>
      <c r="BA266" s="99">
        <f t="shared" si="149"/>
        <v>27.192899929201587</v>
      </c>
      <c r="BB266" s="99">
        <f t="shared" si="150"/>
        <v>15.949416937891286</v>
      </c>
      <c r="BC266" s="99">
        <f t="shared" si="151"/>
        <v>26.565700717496838</v>
      </c>
      <c r="BD266" s="99">
        <f t="shared" si="152"/>
        <v>15.581546583620854</v>
      </c>
      <c r="BE266" s="84">
        <f t="shared" si="153"/>
        <v>6.440000057220459</v>
      </c>
      <c r="BF266" s="84" t="str">
        <f t="shared" si="147"/>
        <v/>
      </c>
      <c r="BI266" s="117">
        <f t="shared" si="154"/>
        <v>2.2899999618530273</v>
      </c>
      <c r="BJ266" s="118">
        <f t="shared" si="155"/>
        <v>0.3899993896484375</v>
      </c>
      <c r="BK266" s="118">
        <f t="shared" si="156"/>
        <v>2.3229720939376395</v>
      </c>
      <c r="BL266" s="118"/>
      <c r="BM266" s="118"/>
      <c r="BN266" s="118"/>
      <c r="BO266" s="118"/>
      <c r="BP266" s="119" t="s">
        <v>184</v>
      </c>
      <c r="BX266" s="117"/>
      <c r="EX266" s="81" t="str">
        <f>IF(AND(ISNUMBER(AA265),ISNUMBER(AA266),ISNUMBER(AA267),F266=2,F267=3),DEGREES(ACOS(((AA265-AA266)*(AA267-AA266)+(AB265-AB266)*(AB267-AB266))/(SQRT((AA265-AA266)^2+(AB265-AB266)^2)*SQRT((AA267-AA266)^2+(AB267-AB266)^2)))),"")</f>
        <v/>
      </c>
      <c r="EY266" s="81">
        <f t="shared" si="146"/>
        <v>81.795900682314482</v>
      </c>
      <c r="FA266" s="81" t="str">
        <f t="shared" si="144"/>
        <v/>
      </c>
    </row>
    <row r="267" spans="1:157" s="82" customFormat="1" x14ac:dyDescent="0.15">
      <c r="A267" s="15">
        <v>0.20758101851851851</v>
      </c>
      <c r="B267" s="30"/>
      <c r="C267" s="16"/>
      <c r="D267" s="13" t="s">
        <v>11</v>
      </c>
      <c r="E267" s="16">
        <v>58</v>
      </c>
      <c r="F267" s="10">
        <v>1</v>
      </c>
      <c r="G267" s="16">
        <v>1</v>
      </c>
      <c r="J267" s="82">
        <v>1</v>
      </c>
      <c r="K267" s="16">
        <v>1</v>
      </c>
      <c r="M267" s="16">
        <v>1</v>
      </c>
      <c r="O267" s="32" t="s">
        <v>87</v>
      </c>
      <c r="P267" s="16">
        <v>127</v>
      </c>
      <c r="Q267" s="32"/>
      <c r="R267" s="10"/>
      <c r="S267" s="32"/>
      <c r="T267" s="10"/>
      <c r="U267" s="32"/>
      <c r="V267" s="10"/>
      <c r="W267" s="32" t="s">
        <v>57</v>
      </c>
      <c r="X267" s="10"/>
      <c r="Y267" s="32">
        <v>1</v>
      </c>
      <c r="Z267" s="10"/>
      <c r="AA267" s="57">
        <v>0.93000000715255737</v>
      </c>
      <c r="AB267" s="58">
        <v>12.140000343322754</v>
      </c>
      <c r="AC267" s="57">
        <v>-3.75</v>
      </c>
      <c r="AD267" s="58">
        <v>-12.680000305175781</v>
      </c>
      <c r="AE267" s="20"/>
      <c r="AF267" s="114">
        <v>1</v>
      </c>
      <c r="AG267" s="117">
        <f t="shared" si="126"/>
        <v>6.7878040379717683</v>
      </c>
      <c r="AH267" s="124">
        <v>2</v>
      </c>
      <c r="AI267" s="124">
        <v>1</v>
      </c>
      <c r="AJ267" s="124">
        <f t="shared" si="131"/>
        <v>2.2360679774997898</v>
      </c>
      <c r="AK267" s="113">
        <f t="shared" si="127"/>
        <v>127</v>
      </c>
      <c r="AL267" s="118">
        <f t="shared" si="128"/>
        <v>5.8000001907348633</v>
      </c>
      <c r="AM267" s="118"/>
      <c r="AN267" s="117" t="str">
        <f t="shared" si="134"/>
        <v/>
      </c>
      <c r="AO267" s="118" t="str">
        <f t="shared" si="135"/>
        <v/>
      </c>
      <c r="AP267" s="99" t="str">
        <f t="shared" si="136"/>
        <v/>
      </c>
      <c r="AQ267" s="99" t="str">
        <f t="shared" si="137"/>
        <v/>
      </c>
      <c r="AR267" s="99" t="str">
        <f t="shared" si="138"/>
        <v/>
      </c>
      <c r="AS267" s="99" t="str">
        <f t="shared" si="139"/>
        <v/>
      </c>
      <c r="AT267" s="118" t="str">
        <f t="shared" si="140"/>
        <v/>
      </c>
      <c r="AU267" s="118" t="str">
        <f t="shared" si="141"/>
        <v/>
      </c>
      <c r="AV267" s="118" t="str">
        <f t="shared" si="142"/>
        <v/>
      </c>
      <c r="AW267" s="118" t="str">
        <f t="shared" si="143"/>
        <v/>
      </c>
      <c r="AX267" s="118"/>
      <c r="AY267" s="117" t="str">
        <f t="shared" si="157"/>
        <v/>
      </c>
      <c r="AZ267" s="118" t="str">
        <f t="shared" si="148"/>
        <v/>
      </c>
      <c r="BA267" s="99" t="str">
        <f t="shared" si="149"/>
        <v/>
      </c>
      <c r="BB267" s="99" t="str">
        <f t="shared" si="150"/>
        <v/>
      </c>
      <c r="BC267" s="99" t="str">
        <f t="shared" si="151"/>
        <v/>
      </c>
      <c r="BD267" s="99" t="str">
        <f t="shared" si="152"/>
        <v/>
      </c>
      <c r="BE267" s="84" t="str">
        <f t="shared" si="153"/>
        <v/>
      </c>
      <c r="BF267" s="84" t="str">
        <f t="shared" si="147"/>
        <v/>
      </c>
      <c r="BG267" s="89"/>
      <c r="BH267" s="89"/>
      <c r="BI267" s="117" t="str">
        <f t="shared" si="154"/>
        <v/>
      </c>
      <c r="BJ267" s="118" t="str">
        <f t="shared" si="155"/>
        <v/>
      </c>
      <c r="BK267" s="118" t="str">
        <f t="shared" si="156"/>
        <v/>
      </c>
      <c r="BL267" s="118" t="s">
        <v>152</v>
      </c>
      <c r="BM267" s="118" t="s">
        <v>152</v>
      </c>
      <c r="BN267" s="118" t="s">
        <v>152</v>
      </c>
      <c r="BO267" s="118"/>
      <c r="BP267" s="122"/>
      <c r="BX267" s="120"/>
      <c r="CE267" s="95"/>
      <c r="CF267" s="95"/>
      <c r="CG267" s="95"/>
      <c r="CH267" s="95"/>
      <c r="CI267" s="95"/>
      <c r="CJ267" s="95"/>
      <c r="CK267" s="95"/>
      <c r="CL267" s="95"/>
      <c r="CM267" s="95"/>
      <c r="CN267" s="95"/>
      <c r="CO267" s="95"/>
      <c r="CP267" s="95"/>
      <c r="CQ267" s="95"/>
      <c r="EX267" s="81" t="s">
        <v>151</v>
      </c>
      <c r="EY267" s="81" t="str">
        <f t="shared" si="146"/>
        <v/>
      </c>
      <c r="FA267" s="81">
        <f t="shared" si="144"/>
        <v>6.7878040379717683</v>
      </c>
    </row>
    <row r="268" spans="1:157" x14ac:dyDescent="0.15">
      <c r="E268" s="1" t="s">
        <v>152</v>
      </c>
      <c r="O268" s="31"/>
      <c r="Q268" s="31">
        <v>-0.28999999165534973</v>
      </c>
      <c r="R268" s="40">
        <v>-5.8000001907348633</v>
      </c>
      <c r="S268" s="31"/>
      <c r="T268" s="40"/>
      <c r="U268" s="31"/>
      <c r="V268" s="40"/>
      <c r="W268" s="31"/>
      <c r="X268" s="40"/>
      <c r="Y268" s="31"/>
      <c r="Z268" s="40"/>
      <c r="AG268" s="117" t="str">
        <f t="shared" si="126"/>
        <v/>
      </c>
      <c r="AH268" s="118" t="str">
        <f t="shared" si="129"/>
        <v/>
      </c>
      <c r="AI268" s="118" t="str">
        <f t="shared" si="130"/>
        <v/>
      </c>
      <c r="AJ268" s="118" t="str">
        <f t="shared" si="131"/>
        <v/>
      </c>
      <c r="AK268" s="113" t="str">
        <f t="shared" si="127"/>
        <v/>
      </c>
      <c r="AL268" s="118" t="str">
        <f t="shared" si="128"/>
        <v/>
      </c>
      <c r="AN268" s="117" t="str">
        <f t="shared" si="134"/>
        <v/>
      </c>
      <c r="AO268" s="118" t="str">
        <f t="shared" si="135"/>
        <v/>
      </c>
      <c r="AP268" s="99" t="str">
        <f t="shared" si="136"/>
        <v/>
      </c>
      <c r="AQ268" s="99" t="str">
        <f t="shared" si="137"/>
        <v/>
      </c>
      <c r="AR268" s="99" t="str">
        <f t="shared" si="138"/>
        <v/>
      </c>
      <c r="AS268" s="99" t="str">
        <f t="shared" si="139"/>
        <v/>
      </c>
      <c r="AT268" s="118" t="str">
        <f t="shared" si="140"/>
        <v/>
      </c>
      <c r="AU268" s="118" t="str">
        <f t="shared" si="141"/>
        <v/>
      </c>
      <c r="AV268" s="118" t="str">
        <f t="shared" si="142"/>
        <v/>
      </c>
      <c r="AW268" s="118" t="str">
        <f t="shared" si="143"/>
        <v/>
      </c>
      <c r="AY268" s="117" t="str">
        <f t="shared" si="157"/>
        <v/>
      </c>
      <c r="AZ268" s="118" t="str">
        <f t="shared" si="148"/>
        <v/>
      </c>
      <c r="BA268" s="99" t="str">
        <f t="shared" si="149"/>
        <v/>
      </c>
      <c r="BB268" s="99" t="str">
        <f t="shared" si="150"/>
        <v/>
      </c>
      <c r="BC268" s="99" t="str">
        <f t="shared" si="151"/>
        <v/>
      </c>
      <c r="BD268" s="99" t="str">
        <f t="shared" si="152"/>
        <v/>
      </c>
      <c r="BE268" s="84" t="str">
        <f t="shared" si="153"/>
        <v/>
      </c>
      <c r="BF268" s="84" t="str">
        <f t="shared" si="147"/>
        <v/>
      </c>
      <c r="BI268" s="117" t="str">
        <f t="shared" si="154"/>
        <v/>
      </c>
      <c r="BJ268" s="118" t="str">
        <f t="shared" si="155"/>
        <v/>
      </c>
      <c r="BK268" s="118" t="str">
        <f t="shared" si="156"/>
        <v/>
      </c>
      <c r="BL268" s="118" t="s">
        <v>152</v>
      </c>
      <c r="BM268" s="118" t="s">
        <v>152</v>
      </c>
      <c r="BN268" s="118" t="s">
        <v>152</v>
      </c>
      <c r="BO268" s="118"/>
      <c r="EX268" s="81" t="str">
        <f t="shared" ref="EX268:EX278" si="158">IF(AND(ISNUMBER(AA267),ISNUMBER(AA268),ISNUMBER(AA269),F268=2,F269=3),DEGREES(ACOS(((AA267-AA268)*(AA269-AA268)+(AB267-AB268)*(AB269-AB268))/(SQRT((AA267-AA268)^2+(AB267-AB268)^2)*SQRT((AA269-AA268)^2+(AB269-AB268)^2)))),"")</f>
        <v/>
      </c>
      <c r="EY268" s="81" t="str">
        <f t="shared" si="146"/>
        <v/>
      </c>
      <c r="FA268" s="81" t="str">
        <f t="shared" si="144"/>
        <v/>
      </c>
    </row>
    <row r="269" spans="1:157" s="82" customFormat="1" x14ac:dyDescent="0.15">
      <c r="B269" s="30"/>
      <c r="C269" s="16"/>
      <c r="D269" s="13" t="s">
        <v>17</v>
      </c>
      <c r="E269" s="16">
        <v>59</v>
      </c>
      <c r="F269" s="82">
        <v>1</v>
      </c>
      <c r="G269" s="16">
        <v>1</v>
      </c>
      <c r="K269" s="16">
        <v>1</v>
      </c>
      <c r="M269" s="16"/>
      <c r="N269" s="82">
        <v>1</v>
      </c>
      <c r="O269" s="20" t="s">
        <v>85</v>
      </c>
      <c r="P269" s="16">
        <v>90</v>
      </c>
      <c r="Q269" s="32"/>
      <c r="R269" s="10"/>
      <c r="S269" s="32"/>
      <c r="T269" s="10"/>
      <c r="U269" s="32"/>
      <c r="V269" s="10"/>
      <c r="W269" s="32"/>
      <c r="X269" s="10"/>
      <c r="Y269" s="32"/>
      <c r="Z269" s="10"/>
      <c r="AA269" s="57">
        <v>-0.82999998331069946</v>
      </c>
      <c r="AB269" s="58">
        <v>12.039999961853027</v>
      </c>
      <c r="AC269" s="57">
        <v>3.4600000381469727</v>
      </c>
      <c r="AD269" s="58">
        <v>-11.899999618530273</v>
      </c>
      <c r="AE269" s="16"/>
      <c r="AF269" s="112"/>
      <c r="AG269" s="117">
        <f t="shared" ref="AG269:AG332" si="159">IF(G269=1,DEGREES(ACOS((((AC269-AA269)*(Q270-AA269))+((AD269-AB269)*(R270-AB269)))/(SQRT((AC269-AA269)^2+(AD269-AB269)^2)*SQRT((Q270-AA269)^2+(R270-AB269)^2)))),"")</f>
        <v>2.282405943625796</v>
      </c>
      <c r="AH269" s="118">
        <f t="shared" ref="AH269:AH332" si="160">IF(G269=1,ABS(AC269-AA270),"")</f>
        <v>0.33999991416931152</v>
      </c>
      <c r="AI269" s="118">
        <f t="shared" ref="AI269:AI332" si="161">IF(G269=1,ABS(AD269-AB270),"")</f>
        <v>0.72999954223632813</v>
      </c>
      <c r="AJ269" s="118">
        <f t="shared" ref="AJ269:AJ332" si="162">IF(G269=1,SQRT(AH269^2+AI269^2),"")</f>
        <v>0.80529452581051852</v>
      </c>
      <c r="AK269" s="113">
        <f t="shared" ref="AK269:AK332" si="163">IF(G269=1,P269,"")</f>
        <v>90</v>
      </c>
      <c r="AL269" s="118">
        <f t="shared" ref="AL269:AL332" si="164">IF(G269=1,ABS(R270),"")</f>
        <v>5.4099998474121094</v>
      </c>
      <c r="AM269" s="99"/>
      <c r="AN269" s="117" t="str">
        <f t="shared" si="134"/>
        <v/>
      </c>
      <c r="AO269" s="118" t="str">
        <f t="shared" si="135"/>
        <v/>
      </c>
      <c r="AP269" s="99" t="str">
        <f t="shared" si="136"/>
        <v/>
      </c>
      <c r="AQ269" s="99" t="str">
        <f t="shared" si="137"/>
        <v/>
      </c>
      <c r="AR269" s="99" t="str">
        <f t="shared" si="138"/>
        <v/>
      </c>
      <c r="AS269" s="99" t="str">
        <f t="shared" si="139"/>
        <v/>
      </c>
      <c r="AT269" s="118" t="str">
        <f t="shared" si="140"/>
        <v/>
      </c>
      <c r="AU269" s="118" t="str">
        <f t="shared" si="141"/>
        <v/>
      </c>
      <c r="AV269" s="118" t="str">
        <f t="shared" si="142"/>
        <v/>
      </c>
      <c r="AW269" s="118" t="str">
        <f t="shared" si="143"/>
        <v/>
      </c>
      <c r="AX269" s="99"/>
      <c r="AY269" s="117" t="str">
        <f t="shared" si="157"/>
        <v/>
      </c>
      <c r="AZ269" s="118" t="str">
        <f t="shared" si="148"/>
        <v/>
      </c>
      <c r="BA269" s="99" t="str">
        <f t="shared" si="149"/>
        <v/>
      </c>
      <c r="BB269" s="99" t="str">
        <f t="shared" si="150"/>
        <v/>
      </c>
      <c r="BC269" s="99" t="str">
        <f t="shared" si="151"/>
        <v/>
      </c>
      <c r="BD269" s="99" t="str">
        <f t="shared" si="152"/>
        <v/>
      </c>
      <c r="BE269" s="84" t="str">
        <f t="shared" si="153"/>
        <v/>
      </c>
      <c r="BF269" s="84" t="str">
        <f t="shared" si="147"/>
        <v/>
      </c>
      <c r="BG269" s="89"/>
      <c r="BH269" s="89"/>
      <c r="BI269" s="117" t="str">
        <f t="shared" si="154"/>
        <v/>
      </c>
      <c r="BJ269" s="118" t="str">
        <f t="shared" si="155"/>
        <v/>
      </c>
      <c r="BK269" s="118" t="str">
        <f t="shared" si="156"/>
        <v/>
      </c>
      <c r="BL269" s="118" t="s">
        <v>152</v>
      </c>
      <c r="BM269" s="118" t="s">
        <v>152</v>
      </c>
      <c r="BN269" s="118" t="s">
        <v>152</v>
      </c>
      <c r="BO269" s="118"/>
      <c r="BP269" s="121"/>
      <c r="BX269" s="94"/>
      <c r="CE269" s="95"/>
      <c r="CF269" s="95"/>
      <c r="CG269" s="95"/>
      <c r="CH269" s="95"/>
      <c r="CI269" s="95"/>
      <c r="CJ269" s="95"/>
      <c r="CK269" s="95"/>
      <c r="CL269" s="95"/>
      <c r="CM269" s="95"/>
      <c r="CN269" s="95"/>
      <c r="CO269" s="95"/>
      <c r="CP269" s="95"/>
      <c r="CQ269" s="95"/>
      <c r="EX269" s="81" t="str">
        <f t="shared" si="158"/>
        <v/>
      </c>
      <c r="EY269" s="81" t="str">
        <f t="shared" si="146"/>
        <v/>
      </c>
      <c r="FA269" s="81">
        <f t="shared" si="144"/>
        <v>2.282405943625796</v>
      </c>
    </row>
    <row r="270" spans="1:157" x14ac:dyDescent="0.15">
      <c r="E270" s="1" t="s">
        <v>152</v>
      </c>
      <c r="F270" s="81">
        <v>2</v>
      </c>
      <c r="H270" s="81">
        <v>1</v>
      </c>
      <c r="O270" s="31"/>
      <c r="Q270" s="31">
        <v>3.0199999809265137</v>
      </c>
      <c r="R270" s="40">
        <v>-5.4099998474121094</v>
      </c>
      <c r="S270" s="31"/>
      <c r="T270" s="40"/>
      <c r="U270" s="31"/>
      <c r="V270" s="40"/>
      <c r="W270" s="31"/>
      <c r="X270" s="40"/>
      <c r="Y270" s="31"/>
      <c r="Z270" s="40"/>
      <c r="AA270" s="59">
        <v>3.7999999523162842</v>
      </c>
      <c r="AB270" s="60">
        <v>-11.170000076293945</v>
      </c>
      <c r="AC270" s="59">
        <v>-0.82999998331069946</v>
      </c>
      <c r="AD270" s="60">
        <v>11.75</v>
      </c>
      <c r="AE270" s="19" t="s">
        <v>78</v>
      </c>
      <c r="AF270" s="114"/>
      <c r="AG270" s="117" t="str">
        <f t="shared" si="159"/>
        <v/>
      </c>
      <c r="AH270" s="118" t="str">
        <f t="shared" si="160"/>
        <v/>
      </c>
      <c r="AI270" s="118" t="str">
        <f t="shared" si="161"/>
        <v/>
      </c>
      <c r="AJ270" s="118" t="str">
        <f t="shared" si="162"/>
        <v/>
      </c>
      <c r="AK270" s="113" t="str">
        <f t="shared" si="163"/>
        <v/>
      </c>
      <c r="AL270" s="118" t="str">
        <f t="shared" si="164"/>
        <v/>
      </c>
      <c r="AM270" s="118"/>
      <c r="AN270" s="117">
        <f t="shared" si="134"/>
        <v>6.7766106056991884</v>
      </c>
      <c r="AO270" s="118">
        <f t="shared" si="135"/>
        <v>6.6375981794263232</v>
      </c>
      <c r="AP270" s="99">
        <f t="shared" si="136"/>
        <v>34.235348817074311</v>
      </c>
      <c r="AQ270" s="99">
        <f t="shared" si="137"/>
        <v>25.777655898363435</v>
      </c>
      <c r="AR270" s="99">
        <f t="shared" si="138"/>
        <v>33.133348975861082</v>
      </c>
      <c r="AS270" s="99">
        <f t="shared" si="139"/>
        <v>24.947900289369077</v>
      </c>
      <c r="AT270" s="118">
        <f t="shared" si="140"/>
        <v>0.33999991416931152</v>
      </c>
      <c r="AU270" s="118">
        <f t="shared" si="141"/>
        <v>0.72999954223632813</v>
      </c>
      <c r="AV270" s="118">
        <f t="shared" si="142"/>
        <v>0.80529452581051852</v>
      </c>
      <c r="AW270" s="118">
        <f t="shared" si="143"/>
        <v>8.9700002670288086</v>
      </c>
      <c r="AX270" s="118"/>
      <c r="AY270" s="117" t="str">
        <f t="shared" si="157"/>
        <v/>
      </c>
      <c r="AZ270" s="118" t="str">
        <f t="shared" si="148"/>
        <v/>
      </c>
      <c r="BA270" s="99" t="str">
        <f t="shared" si="149"/>
        <v/>
      </c>
      <c r="BB270" s="99" t="str">
        <f t="shared" si="150"/>
        <v/>
      </c>
      <c r="BC270" s="99" t="str">
        <f t="shared" si="151"/>
        <v/>
      </c>
      <c r="BD270" s="99" t="str">
        <f t="shared" si="152"/>
        <v/>
      </c>
      <c r="BE270" s="84" t="str">
        <f t="shared" si="153"/>
        <v/>
      </c>
      <c r="BF270" s="84" t="str">
        <f t="shared" si="147"/>
        <v/>
      </c>
      <c r="BI270" s="117">
        <f t="shared" si="154"/>
        <v>0.33999991416931152</v>
      </c>
      <c r="BJ270" s="118">
        <f t="shared" si="155"/>
        <v>0.72999954223632813</v>
      </c>
      <c r="BK270" s="118">
        <f t="shared" si="156"/>
        <v>0.80529452581051852</v>
      </c>
      <c r="BL270" s="118">
        <v>0.33999991416931152</v>
      </c>
      <c r="BM270" s="118">
        <v>0.72999954223632813</v>
      </c>
      <c r="BN270" s="118">
        <v>0.80529452581051852</v>
      </c>
      <c r="BO270" s="118"/>
      <c r="BP270" s="119"/>
      <c r="BX270" s="117"/>
      <c r="EX270" s="81">
        <f t="shared" si="158"/>
        <v>6.7766106056991884</v>
      </c>
      <c r="EY270" s="81">
        <f t="shared" si="146"/>
        <v>6.7766106056991884</v>
      </c>
      <c r="FA270" s="81" t="str">
        <f t="shared" si="144"/>
        <v/>
      </c>
    </row>
    <row r="271" spans="1:157" x14ac:dyDescent="0.15">
      <c r="E271" s="1" t="s">
        <v>152</v>
      </c>
      <c r="F271" s="81">
        <v>3</v>
      </c>
      <c r="I271" s="81">
        <v>1</v>
      </c>
      <c r="O271" s="31"/>
      <c r="Q271" s="31">
        <v>-2.3900001049041748</v>
      </c>
      <c r="R271" s="40">
        <v>8.9700002670288086</v>
      </c>
      <c r="S271" s="31"/>
      <c r="T271" s="40"/>
      <c r="U271" s="31"/>
      <c r="V271" s="40"/>
      <c r="W271" s="31"/>
      <c r="X271" s="40"/>
      <c r="Y271" s="31"/>
      <c r="Z271" s="40"/>
      <c r="AA271" s="59">
        <v>-3.7999999523162842</v>
      </c>
      <c r="AB271" s="60">
        <v>12.140000343322754</v>
      </c>
      <c r="AC271" s="59">
        <v>2.5399999618530273</v>
      </c>
      <c r="AD271" s="60">
        <v>-11.949999809265137</v>
      </c>
      <c r="AE271" s="19" t="s">
        <v>78</v>
      </c>
      <c r="AF271" s="114"/>
      <c r="AG271" s="117" t="str">
        <f t="shared" si="159"/>
        <v/>
      </c>
      <c r="AH271" s="118" t="str">
        <f t="shared" si="160"/>
        <v/>
      </c>
      <c r="AI271" s="118" t="str">
        <f t="shared" si="161"/>
        <v/>
      </c>
      <c r="AJ271" s="118" t="str">
        <f t="shared" si="162"/>
        <v/>
      </c>
      <c r="AK271" s="113" t="str">
        <f t="shared" si="163"/>
        <v/>
      </c>
      <c r="AL271" s="118" t="str">
        <f t="shared" si="164"/>
        <v/>
      </c>
      <c r="AM271" s="118"/>
      <c r="AN271" s="117" t="str">
        <f t="shared" si="134"/>
        <v/>
      </c>
      <c r="AO271" s="118" t="str">
        <f t="shared" si="135"/>
        <v/>
      </c>
      <c r="AP271" s="99" t="str">
        <f t="shared" si="136"/>
        <v/>
      </c>
      <c r="AQ271" s="99" t="str">
        <f t="shared" si="137"/>
        <v/>
      </c>
      <c r="AR271" s="99" t="str">
        <f t="shared" si="138"/>
        <v/>
      </c>
      <c r="AS271" s="99" t="str">
        <f t="shared" si="139"/>
        <v/>
      </c>
      <c r="AT271" s="118" t="str">
        <f t="shared" si="140"/>
        <v/>
      </c>
      <c r="AU271" s="118" t="str">
        <f t="shared" si="141"/>
        <v/>
      </c>
      <c r="AV271" s="118" t="str">
        <f t="shared" si="142"/>
        <v/>
      </c>
      <c r="AW271" s="118" t="str">
        <f t="shared" si="143"/>
        <v/>
      </c>
      <c r="AX271" s="118"/>
      <c r="AY271" s="117">
        <f t="shared" si="157"/>
        <v>6.7766106056991884</v>
      </c>
      <c r="AZ271" s="118">
        <f t="shared" si="148"/>
        <v>6.6375981794263232</v>
      </c>
      <c r="BA271" s="99">
        <f t="shared" si="149"/>
        <v>34.235348817074311</v>
      </c>
      <c r="BB271" s="99">
        <f t="shared" si="150"/>
        <v>25.777655898363435</v>
      </c>
      <c r="BC271" s="99">
        <f t="shared" si="151"/>
        <v>33.133348975861082</v>
      </c>
      <c r="BD271" s="99">
        <f t="shared" si="152"/>
        <v>24.947900289369077</v>
      </c>
      <c r="BE271" s="84">
        <f t="shared" si="153"/>
        <v>8.9700002670288086</v>
      </c>
      <c r="BF271" s="84" t="str">
        <f t="shared" si="147"/>
        <v/>
      </c>
      <c r="BI271" s="117">
        <f t="shared" si="154"/>
        <v>2.9699999690055847</v>
      </c>
      <c r="BJ271" s="118">
        <f t="shared" si="155"/>
        <v>0.39000034332275391</v>
      </c>
      <c r="BK271" s="118">
        <f t="shared" si="156"/>
        <v>2.995496633896463</v>
      </c>
      <c r="BL271" s="118">
        <v>2.9699999690055847</v>
      </c>
      <c r="BM271" s="118">
        <v>0.39000034332275391</v>
      </c>
      <c r="BN271" s="118">
        <v>2.995496633896463</v>
      </c>
      <c r="BO271" s="118"/>
      <c r="BP271" s="119"/>
      <c r="BX271" s="117"/>
      <c r="EX271" s="81" t="str">
        <f t="shared" si="158"/>
        <v/>
      </c>
      <c r="EY271" s="81">
        <f t="shared" si="146"/>
        <v>0.64816391755914737</v>
      </c>
      <c r="FA271" s="81" t="str">
        <f t="shared" si="144"/>
        <v/>
      </c>
    </row>
    <row r="272" spans="1:157" x14ac:dyDescent="0.15">
      <c r="E272" s="1" t="s">
        <v>152</v>
      </c>
      <c r="F272" s="81">
        <v>4</v>
      </c>
      <c r="I272" s="81">
        <v>1</v>
      </c>
      <c r="O272" s="31"/>
      <c r="Q272" s="31">
        <v>1.2200000286102295</v>
      </c>
      <c r="R272" s="40">
        <v>-6.3899998664855957</v>
      </c>
      <c r="S272" s="31"/>
      <c r="T272" s="40"/>
      <c r="U272" s="31"/>
      <c r="V272" s="40"/>
      <c r="W272" s="31"/>
      <c r="X272" s="40"/>
      <c r="Y272" s="31"/>
      <c r="Z272" s="40"/>
      <c r="AA272" s="59">
        <v>4.3400001525878906</v>
      </c>
      <c r="AB272" s="60">
        <v>-11.899999618530273</v>
      </c>
      <c r="AC272" s="59">
        <v>-2.0999999046325684</v>
      </c>
      <c r="AD272" s="60">
        <v>13.210000038146973</v>
      </c>
      <c r="AE272" s="19" t="s">
        <v>80</v>
      </c>
      <c r="AF272" s="114"/>
      <c r="AG272" s="117" t="str">
        <f t="shared" si="159"/>
        <v/>
      </c>
      <c r="AH272" s="118" t="str">
        <f t="shared" si="160"/>
        <v/>
      </c>
      <c r="AI272" s="118" t="str">
        <f t="shared" si="161"/>
        <v/>
      </c>
      <c r="AJ272" s="118" t="str">
        <f t="shared" si="162"/>
        <v/>
      </c>
      <c r="AK272" s="113" t="str">
        <f t="shared" si="163"/>
        <v/>
      </c>
      <c r="AL272" s="118" t="str">
        <f t="shared" si="164"/>
        <v/>
      </c>
      <c r="AM272" s="118"/>
      <c r="AN272" s="117" t="str">
        <f t="shared" si="134"/>
        <v/>
      </c>
      <c r="AO272" s="118" t="str">
        <f t="shared" si="135"/>
        <v/>
      </c>
      <c r="AP272" s="99" t="str">
        <f t="shared" si="136"/>
        <v/>
      </c>
      <c r="AQ272" s="99" t="str">
        <f t="shared" si="137"/>
        <v/>
      </c>
      <c r="AR272" s="99" t="str">
        <f t="shared" si="138"/>
        <v/>
      </c>
      <c r="AS272" s="99" t="str">
        <f t="shared" si="139"/>
        <v/>
      </c>
      <c r="AT272" s="118" t="str">
        <f t="shared" si="140"/>
        <v/>
      </c>
      <c r="AU272" s="118" t="str">
        <f t="shared" si="141"/>
        <v/>
      </c>
      <c r="AV272" s="118" t="str">
        <f t="shared" si="142"/>
        <v/>
      </c>
      <c r="AW272" s="118" t="str">
        <f t="shared" si="143"/>
        <v/>
      </c>
      <c r="AX272" s="118"/>
      <c r="AY272" s="117">
        <f t="shared" si="157"/>
        <v>0.64816391755914737</v>
      </c>
      <c r="AZ272" s="118">
        <f t="shared" si="148"/>
        <v>3.9614870948014804</v>
      </c>
      <c r="BA272" s="99">
        <f t="shared" si="149"/>
        <v>3.5197042217731678</v>
      </c>
      <c r="BB272" s="99">
        <f t="shared" si="150"/>
        <v>2.2241929246371641</v>
      </c>
      <c r="BC272" s="99">
        <f t="shared" si="151"/>
        <v>21.839503037214286</v>
      </c>
      <c r="BD272" s="99">
        <f t="shared" si="152"/>
        <v>13.800951748295621</v>
      </c>
      <c r="BE272" s="84">
        <f t="shared" si="153"/>
        <v>6.3899998664855957</v>
      </c>
      <c r="BF272" s="84" t="str">
        <f t="shared" si="147"/>
        <v/>
      </c>
      <c r="BI272" s="117">
        <f t="shared" si="154"/>
        <v>1.8000001907348633</v>
      </c>
      <c r="BJ272" s="118">
        <f t="shared" si="155"/>
        <v>5.0000190734863281E-2</v>
      </c>
      <c r="BK272" s="118">
        <f t="shared" si="156"/>
        <v>1.8006945064943878</v>
      </c>
      <c r="BL272" s="118">
        <v>1.8000001907348633</v>
      </c>
      <c r="BM272" s="118">
        <v>5.0000190734863281E-2</v>
      </c>
      <c r="BN272" s="118">
        <v>1.8006945064943878</v>
      </c>
      <c r="BO272" s="118"/>
      <c r="BP272" s="119"/>
      <c r="BX272" s="117"/>
      <c r="EX272" s="81" t="str">
        <f t="shared" si="158"/>
        <v/>
      </c>
      <c r="EY272" s="81">
        <f t="shared" si="146"/>
        <v>15.833653151901052</v>
      </c>
      <c r="FA272" s="81" t="str">
        <f t="shared" si="144"/>
        <v/>
      </c>
    </row>
    <row r="273" spans="2:157" x14ac:dyDescent="0.15">
      <c r="E273" s="1" t="s">
        <v>152</v>
      </c>
      <c r="F273" s="81">
        <v>5</v>
      </c>
      <c r="I273" s="81">
        <v>1</v>
      </c>
      <c r="O273" s="31"/>
      <c r="Q273" s="31">
        <v>3.1700000762939453</v>
      </c>
      <c r="R273" s="40">
        <v>7.119999885559082</v>
      </c>
      <c r="S273" s="31"/>
      <c r="T273" s="40"/>
      <c r="U273" s="31"/>
      <c r="V273" s="40"/>
      <c r="W273" s="31"/>
      <c r="X273" s="40"/>
      <c r="Y273" s="31"/>
      <c r="Z273" s="40"/>
      <c r="AA273" s="59">
        <v>3.0699999332427979</v>
      </c>
      <c r="AB273" s="60">
        <v>13.409999847412109</v>
      </c>
      <c r="AC273" s="59">
        <v>2.9700000286102295</v>
      </c>
      <c r="AD273" s="60">
        <v>-12.189999580383301</v>
      </c>
      <c r="AE273" s="19" t="s">
        <v>81</v>
      </c>
      <c r="AF273" s="114"/>
      <c r="AG273" s="117" t="str">
        <f t="shared" si="159"/>
        <v/>
      </c>
      <c r="AH273" s="118" t="str">
        <f t="shared" si="160"/>
        <v/>
      </c>
      <c r="AI273" s="118" t="str">
        <f t="shared" si="161"/>
        <v/>
      </c>
      <c r="AJ273" s="118" t="str">
        <f t="shared" si="162"/>
        <v/>
      </c>
      <c r="AK273" s="113" t="str">
        <f t="shared" si="163"/>
        <v/>
      </c>
      <c r="AL273" s="118" t="str">
        <f t="shared" si="164"/>
        <v/>
      </c>
      <c r="AM273" s="118"/>
      <c r="AN273" s="117" t="str">
        <f t="shared" si="134"/>
        <v/>
      </c>
      <c r="AO273" s="118" t="str">
        <f t="shared" si="135"/>
        <v/>
      </c>
      <c r="AP273" s="99" t="str">
        <f t="shared" si="136"/>
        <v/>
      </c>
      <c r="AQ273" s="99" t="str">
        <f t="shared" si="137"/>
        <v/>
      </c>
      <c r="AR273" s="99" t="str">
        <f t="shared" si="138"/>
        <v/>
      </c>
      <c r="AS273" s="99" t="str">
        <f t="shared" si="139"/>
        <v/>
      </c>
      <c r="AT273" s="118" t="str">
        <f t="shared" si="140"/>
        <v/>
      </c>
      <c r="AU273" s="118" t="str">
        <f t="shared" si="141"/>
        <v/>
      </c>
      <c r="AV273" s="118" t="str">
        <f t="shared" si="142"/>
        <v/>
      </c>
      <c r="AW273" s="118" t="str">
        <f t="shared" si="143"/>
        <v/>
      </c>
      <c r="AX273" s="118"/>
      <c r="AY273" s="117">
        <f t="shared" si="157"/>
        <v>15.833653151901052</v>
      </c>
      <c r="AZ273" s="118">
        <f t="shared" si="148"/>
        <v>11.512121530674314</v>
      </c>
      <c r="BA273" s="99">
        <f t="shared" si="149"/>
        <v>87.746296541643119</v>
      </c>
      <c r="BB273" s="99">
        <f t="shared" si="150"/>
        <v>54.926366795910425</v>
      </c>
      <c r="BC273" s="99">
        <f t="shared" si="151"/>
        <v>65.553346468591712</v>
      </c>
      <c r="BD273" s="99">
        <f t="shared" si="152"/>
        <v>41.034291984328611</v>
      </c>
      <c r="BE273" s="84">
        <f t="shared" si="153"/>
        <v>7.119999885559082</v>
      </c>
      <c r="BF273" s="84">
        <f t="shared" si="147"/>
        <v>1.8500003814697266</v>
      </c>
      <c r="BI273" s="117">
        <f t="shared" si="154"/>
        <v>5.1699998378753662</v>
      </c>
      <c r="BJ273" s="118">
        <f t="shared" si="155"/>
        <v>0.19999980926513672</v>
      </c>
      <c r="BK273" s="118">
        <f t="shared" si="156"/>
        <v>5.1738668563596999</v>
      </c>
      <c r="BL273" s="118">
        <v>5.1699998378753662</v>
      </c>
      <c r="BM273" s="118">
        <v>0.19999980926513672</v>
      </c>
      <c r="BN273" s="118">
        <v>5.1738668563596999</v>
      </c>
      <c r="BO273" s="118"/>
      <c r="BP273" s="119"/>
      <c r="BX273" s="117"/>
      <c r="EX273" s="81" t="str">
        <f t="shared" si="158"/>
        <v/>
      </c>
      <c r="EY273" s="81">
        <f t="shared" si="146"/>
        <v>14.527754777002523</v>
      </c>
      <c r="FA273" s="81" t="str">
        <f t="shared" si="144"/>
        <v/>
      </c>
    </row>
    <row r="274" spans="2:157" x14ac:dyDescent="0.15">
      <c r="E274" s="1" t="s">
        <v>152</v>
      </c>
      <c r="F274" s="81">
        <v>6</v>
      </c>
      <c r="I274" s="81">
        <v>1</v>
      </c>
      <c r="O274" s="31"/>
      <c r="Q274" s="31">
        <v>-1.7599999904632568</v>
      </c>
      <c r="R274" s="40">
        <v>-6.679999828338623</v>
      </c>
      <c r="S274" s="31"/>
      <c r="T274" s="40"/>
      <c r="U274" s="31"/>
      <c r="V274" s="40"/>
      <c r="W274" s="31"/>
      <c r="X274" s="40"/>
      <c r="Y274" s="31"/>
      <c r="Z274" s="40"/>
      <c r="AA274" s="59">
        <v>-2.190000057220459</v>
      </c>
      <c r="AB274" s="60">
        <v>-12.090000152587891</v>
      </c>
      <c r="AC274" s="59">
        <v>2.7300000190734863</v>
      </c>
      <c r="AD274" s="60">
        <v>13.510000228881836</v>
      </c>
      <c r="AE274" s="19" t="s">
        <v>82</v>
      </c>
      <c r="AF274" s="114"/>
      <c r="AG274" s="117" t="str">
        <f t="shared" si="159"/>
        <v/>
      </c>
      <c r="AH274" s="118" t="str">
        <f t="shared" si="160"/>
        <v/>
      </c>
      <c r="AI274" s="118" t="str">
        <f t="shared" si="161"/>
        <v/>
      </c>
      <c r="AJ274" s="118" t="str">
        <f t="shared" si="162"/>
        <v/>
      </c>
      <c r="AK274" s="113" t="str">
        <f t="shared" si="163"/>
        <v/>
      </c>
      <c r="AL274" s="118" t="str">
        <f t="shared" si="164"/>
        <v/>
      </c>
      <c r="AM274" s="118"/>
      <c r="AN274" s="117" t="str">
        <f t="shared" si="134"/>
        <v/>
      </c>
      <c r="AO274" s="118" t="str">
        <f t="shared" si="135"/>
        <v/>
      </c>
      <c r="AP274" s="99" t="str">
        <f t="shared" si="136"/>
        <v/>
      </c>
      <c r="AQ274" s="99" t="str">
        <f t="shared" si="137"/>
        <v/>
      </c>
      <c r="AR274" s="99" t="str">
        <f t="shared" si="138"/>
        <v/>
      </c>
      <c r="AS274" s="99" t="str">
        <f t="shared" si="139"/>
        <v/>
      </c>
      <c r="AT274" s="118" t="str">
        <f t="shared" si="140"/>
        <v/>
      </c>
      <c r="AU274" s="118" t="str">
        <f t="shared" si="141"/>
        <v/>
      </c>
      <c r="AV274" s="118" t="str">
        <f t="shared" si="142"/>
        <v/>
      </c>
      <c r="AW274" s="118" t="str">
        <f t="shared" si="143"/>
        <v/>
      </c>
      <c r="AX274" s="118"/>
      <c r="AY274" s="117">
        <f t="shared" si="157"/>
        <v>14.527754777002523</v>
      </c>
      <c r="AZ274" s="118">
        <f t="shared" si="148"/>
        <v>11.431377274687703</v>
      </c>
      <c r="BA274" s="99">
        <f t="shared" si="149"/>
        <v>82.757801271390917</v>
      </c>
      <c r="BB274" s="99">
        <f t="shared" si="150"/>
        <v>52.141621316026857</v>
      </c>
      <c r="BC274" s="99">
        <f t="shared" si="151"/>
        <v>66.052999588966372</v>
      </c>
      <c r="BD274" s="99">
        <f t="shared" si="152"/>
        <v>41.616747163945973</v>
      </c>
      <c r="BE274" s="84">
        <f t="shared" si="153"/>
        <v>6.679999828338623</v>
      </c>
      <c r="BF274" s="84">
        <f t="shared" si="147"/>
        <v>0.28999996185302734</v>
      </c>
      <c r="BI274" s="117">
        <f t="shared" si="154"/>
        <v>5.1600000858306885</v>
      </c>
      <c r="BJ274" s="118">
        <f t="shared" si="155"/>
        <v>9.9999427795410156E-2</v>
      </c>
      <c r="BK274" s="118">
        <f t="shared" si="156"/>
        <v>5.1609689760094586</v>
      </c>
      <c r="BL274" s="118">
        <v>5.1600000858306885</v>
      </c>
      <c r="BM274" s="118">
        <v>9.9999427795410156E-2</v>
      </c>
      <c r="BN274" s="118">
        <v>5.1609689760094586</v>
      </c>
      <c r="BO274" s="118"/>
      <c r="BP274" s="119"/>
      <c r="BX274" s="117"/>
      <c r="EX274" s="81" t="str">
        <f t="shared" si="158"/>
        <v/>
      </c>
      <c r="EY274" s="81">
        <f t="shared" si="146"/>
        <v>9.4928474356167136</v>
      </c>
      <c r="FA274" s="81" t="str">
        <f t="shared" si="144"/>
        <v/>
      </c>
    </row>
    <row r="275" spans="2:157" x14ac:dyDescent="0.15">
      <c r="E275" s="16" t="s">
        <v>152</v>
      </c>
      <c r="F275" s="81">
        <v>7</v>
      </c>
      <c r="I275" s="81">
        <v>1</v>
      </c>
      <c r="O275" s="31"/>
      <c r="Q275" s="31">
        <v>-1.8999999761581421</v>
      </c>
      <c r="R275" s="40">
        <v>11.699999809265137</v>
      </c>
      <c r="S275" s="31"/>
      <c r="T275" s="40"/>
      <c r="U275" s="31"/>
      <c r="V275" s="40"/>
      <c r="W275" s="31"/>
      <c r="X275" s="40"/>
      <c r="Y275" s="31"/>
      <c r="Z275" s="40"/>
      <c r="AA275" s="59">
        <v>-1.2200000286102295</v>
      </c>
      <c r="AB275" s="60">
        <v>13.600000381469727</v>
      </c>
      <c r="AC275" s="59">
        <v>-2.4900000095367432</v>
      </c>
      <c r="AD275" s="60">
        <v>-12.189999580383301</v>
      </c>
      <c r="AE275" s="19" t="s">
        <v>78</v>
      </c>
      <c r="AF275" s="114"/>
      <c r="AG275" s="117" t="str">
        <f t="shared" si="159"/>
        <v/>
      </c>
      <c r="AH275" s="118" t="str">
        <f t="shared" si="160"/>
        <v/>
      </c>
      <c r="AI275" s="118" t="str">
        <f t="shared" si="161"/>
        <v/>
      </c>
      <c r="AJ275" s="118" t="str">
        <f t="shared" si="162"/>
        <v/>
      </c>
      <c r="AK275" s="113" t="str">
        <f t="shared" si="163"/>
        <v/>
      </c>
      <c r="AL275" s="118" t="str">
        <f t="shared" si="164"/>
        <v/>
      </c>
      <c r="AM275" s="118"/>
      <c r="AN275" s="117" t="str">
        <f t="shared" si="134"/>
        <v/>
      </c>
      <c r="AO275" s="118" t="str">
        <f t="shared" si="135"/>
        <v/>
      </c>
      <c r="AP275" s="99" t="str">
        <f t="shared" si="136"/>
        <v/>
      </c>
      <c r="AQ275" s="99" t="str">
        <f t="shared" si="137"/>
        <v/>
      </c>
      <c r="AR275" s="99" t="str">
        <f t="shared" si="138"/>
        <v/>
      </c>
      <c r="AS275" s="99" t="str">
        <f t="shared" si="139"/>
        <v/>
      </c>
      <c r="AT275" s="118" t="str">
        <f t="shared" si="140"/>
        <v/>
      </c>
      <c r="AU275" s="118" t="str">
        <f t="shared" si="141"/>
        <v/>
      </c>
      <c r="AV275" s="118" t="str">
        <f t="shared" si="142"/>
        <v/>
      </c>
      <c r="AW275" s="118" t="str">
        <f t="shared" si="143"/>
        <v/>
      </c>
      <c r="AX275" s="118"/>
      <c r="AY275" s="117">
        <f t="shared" si="157"/>
        <v>9.4928474356167136</v>
      </c>
      <c r="AZ275" s="118">
        <f t="shared" si="148"/>
        <v>8.7165458661361264</v>
      </c>
      <c r="BA275" s="99">
        <f t="shared" si="149"/>
        <v>55.197200917291639</v>
      </c>
      <c r="BB275" s="99">
        <f t="shared" si="150"/>
        <v>48.042497561690723</v>
      </c>
      <c r="BC275" s="99">
        <f t="shared" si="151"/>
        <v>50.781401742553726</v>
      </c>
      <c r="BD275" s="99">
        <f t="shared" si="152"/>
        <v>44.199077649816118</v>
      </c>
      <c r="BE275" s="84">
        <f t="shared" si="153"/>
        <v>11.699999809265137</v>
      </c>
      <c r="BF275" s="84">
        <f t="shared" si="147"/>
        <v>4.5799999237060547</v>
      </c>
      <c r="BI275" s="117">
        <f t="shared" si="154"/>
        <v>3.9500000476837158</v>
      </c>
      <c r="BJ275" s="118">
        <f t="shared" si="155"/>
        <v>9.0000152587890625E-2</v>
      </c>
      <c r="BK275" s="118">
        <f t="shared" si="156"/>
        <v>3.9510252345647201</v>
      </c>
      <c r="BL275" s="118">
        <v>3.9500000476837158</v>
      </c>
      <c r="BM275" s="118">
        <v>9.0000152587890625E-2</v>
      </c>
      <c r="BN275" s="118">
        <v>3.9510252345647201</v>
      </c>
      <c r="BO275" s="118"/>
      <c r="BP275" s="119"/>
      <c r="BX275" s="117"/>
      <c r="EX275" s="81" t="str">
        <f t="shared" si="158"/>
        <v/>
      </c>
      <c r="EY275" s="81">
        <f t="shared" si="146"/>
        <v>13.540879934834841</v>
      </c>
      <c r="FA275" s="81" t="str">
        <f t="shared" si="144"/>
        <v/>
      </c>
    </row>
    <row r="276" spans="2:157" x14ac:dyDescent="0.15">
      <c r="E276" s="1" t="s">
        <v>152</v>
      </c>
      <c r="F276" s="81">
        <v>8</v>
      </c>
      <c r="I276" s="81">
        <v>1</v>
      </c>
      <c r="O276" s="31"/>
      <c r="Q276" s="31">
        <v>3.0699999332427979</v>
      </c>
      <c r="R276" s="40">
        <v>-7.0199999809265137</v>
      </c>
      <c r="S276" s="31"/>
      <c r="T276" s="40"/>
      <c r="U276" s="31"/>
      <c r="V276" s="40"/>
      <c r="W276" s="31"/>
      <c r="X276" s="40"/>
      <c r="Y276" s="31"/>
      <c r="Z276" s="40"/>
      <c r="AA276" s="59">
        <v>3.9500000476837158</v>
      </c>
      <c r="AB276" s="60">
        <v>-12.090000152587891</v>
      </c>
      <c r="AC276" s="59">
        <v>-2.0999999046325684</v>
      </c>
      <c r="AD276" s="60">
        <v>12.579999923706055</v>
      </c>
      <c r="AE276" s="19" t="s">
        <v>83</v>
      </c>
      <c r="AF276" s="114"/>
      <c r="AG276" s="117" t="str">
        <f t="shared" si="159"/>
        <v/>
      </c>
      <c r="AH276" s="118" t="str">
        <f t="shared" si="160"/>
        <v/>
      </c>
      <c r="AI276" s="118" t="str">
        <f t="shared" si="161"/>
        <v/>
      </c>
      <c r="AJ276" s="118" t="str">
        <f t="shared" si="162"/>
        <v/>
      </c>
      <c r="AK276" s="113" t="str">
        <f t="shared" si="163"/>
        <v/>
      </c>
      <c r="AL276" s="118" t="str">
        <f t="shared" si="164"/>
        <v/>
      </c>
      <c r="AM276" s="118"/>
      <c r="AN276" s="117" t="str">
        <f t="shared" si="134"/>
        <v/>
      </c>
      <c r="AO276" s="118" t="str">
        <f t="shared" si="135"/>
        <v/>
      </c>
      <c r="AP276" s="99" t="str">
        <f t="shared" si="136"/>
        <v/>
      </c>
      <c r="AQ276" s="99" t="str">
        <f t="shared" si="137"/>
        <v/>
      </c>
      <c r="AR276" s="99" t="str">
        <f t="shared" si="138"/>
        <v/>
      </c>
      <c r="AS276" s="99" t="str">
        <f t="shared" si="139"/>
        <v/>
      </c>
      <c r="AT276" s="118" t="str">
        <f t="shared" si="140"/>
        <v/>
      </c>
      <c r="AU276" s="118" t="str">
        <f t="shared" si="141"/>
        <v/>
      </c>
      <c r="AV276" s="118" t="str">
        <f t="shared" si="142"/>
        <v/>
      </c>
      <c r="AW276" s="118" t="str">
        <f t="shared" si="143"/>
        <v/>
      </c>
      <c r="AX276" s="118"/>
      <c r="AY276" s="117">
        <f t="shared" si="157"/>
        <v>13.540879934834841</v>
      </c>
      <c r="AZ276" s="118">
        <f t="shared" si="148"/>
        <v>14.197729663596892</v>
      </c>
      <c r="BA276" s="99">
        <f t="shared" si="149"/>
        <v>78.868302987051038</v>
      </c>
      <c r="BB276" s="99">
        <f t="shared" si="150"/>
        <v>50.810282173920605</v>
      </c>
      <c r="BC276" s="99">
        <f t="shared" si="151"/>
        <v>82.980300979328149</v>
      </c>
      <c r="BD276" s="99">
        <f t="shared" si="152"/>
        <v>53.459404449576752</v>
      </c>
      <c r="BE276" s="84">
        <f t="shared" si="153"/>
        <v>7.0199999809265137</v>
      </c>
      <c r="BF276" s="84">
        <f t="shared" si="147"/>
        <v>0.34000015258789063</v>
      </c>
      <c r="BI276" s="117">
        <f t="shared" si="154"/>
        <v>6.440000057220459</v>
      </c>
      <c r="BJ276" s="118">
        <f t="shared" si="155"/>
        <v>9.9999427795410156E-2</v>
      </c>
      <c r="BK276" s="118">
        <f t="shared" si="156"/>
        <v>6.4407763990499562</v>
      </c>
      <c r="BL276" s="118">
        <v>6.440000057220459</v>
      </c>
      <c r="BM276" s="118">
        <v>9.9999427795410156E-2</v>
      </c>
      <c r="BN276" s="118">
        <v>6.4407763990499562</v>
      </c>
      <c r="BO276" s="118"/>
      <c r="BP276" s="119"/>
      <c r="BX276" s="117"/>
      <c r="EX276" s="81" t="str">
        <f t="shared" si="158"/>
        <v/>
      </c>
      <c r="EY276" s="81">
        <f t="shared" si="146"/>
        <v>6.4545537665085959</v>
      </c>
      <c r="FA276" s="81" t="str">
        <f t="shared" si="144"/>
        <v/>
      </c>
    </row>
    <row r="277" spans="2:157" x14ac:dyDescent="0.15">
      <c r="E277" s="1" t="s">
        <v>152</v>
      </c>
      <c r="F277" s="81">
        <v>9</v>
      </c>
      <c r="I277" s="81">
        <v>1</v>
      </c>
      <c r="O277" s="31"/>
      <c r="Q277" s="31">
        <v>-1.0700000524520874</v>
      </c>
      <c r="R277" s="40">
        <v>7.3600001335144043</v>
      </c>
      <c r="S277" s="31"/>
      <c r="T277" s="40"/>
      <c r="U277" s="31"/>
      <c r="V277" s="40"/>
      <c r="W277" s="31"/>
      <c r="X277" s="40"/>
      <c r="Y277" s="31"/>
      <c r="Z277" s="40"/>
      <c r="AA277" s="59">
        <v>-3.6099998950958252</v>
      </c>
      <c r="AB277" s="60">
        <v>11.409999847412109</v>
      </c>
      <c r="AC277" s="59">
        <v>1.8999999761581421</v>
      </c>
      <c r="AD277" s="60">
        <v>-12.680000305175781</v>
      </c>
      <c r="AE277" s="19" t="s">
        <v>96</v>
      </c>
      <c r="AF277" s="114"/>
      <c r="AG277" s="117" t="str">
        <f t="shared" si="159"/>
        <v/>
      </c>
      <c r="AH277" s="118" t="str">
        <f t="shared" si="160"/>
        <v/>
      </c>
      <c r="AI277" s="118" t="str">
        <f t="shared" si="161"/>
        <v/>
      </c>
      <c r="AJ277" s="118" t="str">
        <f t="shared" si="162"/>
        <v/>
      </c>
      <c r="AK277" s="113" t="str">
        <f t="shared" si="163"/>
        <v/>
      </c>
      <c r="AL277" s="118" t="str">
        <f t="shared" si="164"/>
        <v/>
      </c>
      <c r="AM277" s="118"/>
      <c r="AN277" s="117" t="str">
        <f t="shared" si="134"/>
        <v/>
      </c>
      <c r="AO277" s="118" t="str">
        <f t="shared" si="135"/>
        <v/>
      </c>
      <c r="AP277" s="99" t="str">
        <f t="shared" si="136"/>
        <v/>
      </c>
      <c r="AQ277" s="99" t="str">
        <f t="shared" si="137"/>
        <v/>
      </c>
      <c r="AR277" s="99" t="str">
        <f t="shared" si="138"/>
        <v/>
      </c>
      <c r="AS277" s="99" t="str">
        <f t="shared" si="139"/>
        <v/>
      </c>
      <c r="AT277" s="118" t="str">
        <f t="shared" si="140"/>
        <v/>
      </c>
      <c r="AU277" s="118" t="str">
        <f t="shared" si="141"/>
        <v/>
      </c>
      <c r="AV277" s="118" t="str">
        <f t="shared" si="142"/>
        <v/>
      </c>
      <c r="AW277" s="118" t="str">
        <f t="shared" si="143"/>
        <v/>
      </c>
      <c r="AX277" s="118"/>
      <c r="AY277" s="117">
        <f t="shared" si="157"/>
        <v>6.4545537665085959</v>
      </c>
      <c r="AZ277" s="118">
        <f t="shared" si="148"/>
        <v>4.0539765306157021</v>
      </c>
      <c r="BA277" s="99">
        <f t="shared" si="149"/>
        <v>36.360700387287125</v>
      </c>
      <c r="BB277" s="99">
        <f t="shared" si="150"/>
        <v>20.842184574603017</v>
      </c>
      <c r="BC277" s="99">
        <f t="shared" si="151"/>
        <v>22.16510014286041</v>
      </c>
      <c r="BD277" s="99">
        <f t="shared" si="152"/>
        <v>12.705176285701462</v>
      </c>
      <c r="BE277" s="84">
        <f t="shared" si="153"/>
        <v>7.3600001335144043</v>
      </c>
      <c r="BF277" s="84">
        <f t="shared" si="147"/>
        <v>4.3399996757507324</v>
      </c>
      <c r="BI277" s="117">
        <f t="shared" si="154"/>
        <v>1.5099999904632568</v>
      </c>
      <c r="BJ277" s="118">
        <f t="shared" si="155"/>
        <v>1.1700000762939453</v>
      </c>
      <c r="BK277" s="118">
        <f t="shared" si="156"/>
        <v>1.9102356267557346</v>
      </c>
      <c r="BL277" s="118">
        <v>1.5099999904632568</v>
      </c>
      <c r="BM277" s="118">
        <v>1.1700000762939453</v>
      </c>
      <c r="BN277" s="118">
        <v>1.9102356267557346</v>
      </c>
      <c r="BO277" s="118"/>
      <c r="BP277" s="119"/>
      <c r="BX277" s="117"/>
      <c r="EX277" s="81" t="str">
        <f t="shared" si="158"/>
        <v/>
      </c>
      <c r="EY277" s="81">
        <f t="shared" si="146"/>
        <v>1.9803372092269</v>
      </c>
      <c r="FA277" s="81" t="str">
        <f t="shared" si="144"/>
        <v/>
      </c>
    </row>
    <row r="278" spans="2:157" x14ac:dyDescent="0.15">
      <c r="E278" s="1" t="s">
        <v>152</v>
      </c>
      <c r="F278" s="81">
        <v>10</v>
      </c>
      <c r="I278" s="6">
        <v>1</v>
      </c>
      <c r="J278" s="81">
        <v>1</v>
      </c>
      <c r="O278" s="31"/>
      <c r="Q278" s="31">
        <v>2.190000057220459</v>
      </c>
      <c r="R278" s="40">
        <v>-7.4099998474121094</v>
      </c>
      <c r="S278" s="31"/>
      <c r="T278" s="40"/>
      <c r="U278" s="31"/>
      <c r="V278" s="40"/>
      <c r="W278" s="31"/>
      <c r="X278" s="40" t="s">
        <v>90</v>
      </c>
      <c r="Y278" s="31">
        <v>1</v>
      </c>
      <c r="Z278" s="40"/>
      <c r="AA278" s="59">
        <v>3.119999885559082</v>
      </c>
      <c r="AB278" s="60">
        <v>-12.289999961853027</v>
      </c>
      <c r="AC278" s="59">
        <v>-1.8500000238418579</v>
      </c>
      <c r="AD278" s="60">
        <v>11.260000228881836</v>
      </c>
      <c r="AE278" s="19" t="s">
        <v>83</v>
      </c>
      <c r="AF278" s="114">
        <v>1</v>
      </c>
      <c r="AG278" s="117" t="str">
        <f t="shared" si="159"/>
        <v/>
      </c>
      <c r="AH278" s="118" t="str">
        <f t="shared" si="160"/>
        <v/>
      </c>
      <c r="AI278" s="118" t="str">
        <f t="shared" si="161"/>
        <v/>
      </c>
      <c r="AJ278" s="118" t="str">
        <f t="shared" si="162"/>
        <v/>
      </c>
      <c r="AK278" s="113" t="str">
        <f t="shared" si="163"/>
        <v/>
      </c>
      <c r="AL278" s="118" t="str">
        <f t="shared" si="164"/>
        <v/>
      </c>
      <c r="AM278" s="118"/>
      <c r="AN278" s="117" t="str">
        <f t="shared" si="134"/>
        <v/>
      </c>
      <c r="AO278" s="118" t="str">
        <f t="shared" si="135"/>
        <v/>
      </c>
      <c r="AP278" s="99" t="str">
        <f t="shared" si="136"/>
        <v/>
      </c>
      <c r="AQ278" s="99" t="str">
        <f t="shared" si="137"/>
        <v/>
      </c>
      <c r="AR278" s="99" t="str">
        <f t="shared" si="138"/>
        <v/>
      </c>
      <c r="AS278" s="99" t="str">
        <f t="shared" si="139"/>
        <v/>
      </c>
      <c r="AT278" s="118" t="str">
        <f t="shared" si="140"/>
        <v/>
      </c>
      <c r="AU278" s="118" t="str">
        <f t="shared" si="141"/>
        <v/>
      </c>
      <c r="AV278" s="118" t="str">
        <f t="shared" si="142"/>
        <v/>
      </c>
      <c r="AW278" s="118" t="str">
        <f t="shared" si="143"/>
        <v/>
      </c>
      <c r="AX278" s="118"/>
      <c r="AY278" s="117">
        <f t="shared" si="157"/>
        <v>1.9803372092269</v>
      </c>
      <c r="AZ278" s="118">
        <f t="shared" si="148"/>
        <v>2.9693599961813444</v>
      </c>
      <c r="BA278" s="99">
        <f t="shared" si="149"/>
        <v>10.508501178264623</v>
      </c>
      <c r="BB278" s="99">
        <f t="shared" si="150"/>
        <v>6.7397575953339111</v>
      </c>
      <c r="BC278" s="99">
        <f t="shared" si="151"/>
        <v>15.769349922561616</v>
      </c>
      <c r="BD278" s="99">
        <f t="shared" si="152"/>
        <v>10.113868201670053</v>
      </c>
      <c r="BE278" s="84">
        <f t="shared" si="153"/>
        <v>7.4099998474121094</v>
      </c>
      <c r="BF278" s="84">
        <f t="shared" si="147"/>
        <v>0.3899998664855957</v>
      </c>
      <c r="BI278" s="117">
        <f t="shared" si="154"/>
        <v>1.2199999094009399</v>
      </c>
      <c r="BJ278" s="118">
        <f t="shared" si="155"/>
        <v>0.39000034332275391</v>
      </c>
      <c r="BK278" s="118">
        <f t="shared" si="156"/>
        <v>1.2808200680541226</v>
      </c>
      <c r="BL278" s="118"/>
      <c r="BM278" s="118"/>
      <c r="BN278" s="118"/>
      <c r="BO278" s="118"/>
      <c r="BP278" s="119" t="s">
        <v>184</v>
      </c>
      <c r="BX278" s="117"/>
      <c r="EX278" s="81" t="str">
        <f t="shared" si="158"/>
        <v/>
      </c>
      <c r="EY278" s="81">
        <f t="shared" si="146"/>
        <v>10.475776525023296</v>
      </c>
      <c r="FA278" s="81" t="str">
        <f t="shared" si="144"/>
        <v/>
      </c>
    </row>
    <row r="279" spans="2:157" s="82" customFormat="1" x14ac:dyDescent="0.15">
      <c r="B279" s="30"/>
      <c r="C279" s="16"/>
      <c r="D279" s="13" t="s">
        <v>18</v>
      </c>
      <c r="E279" s="16">
        <v>60</v>
      </c>
      <c r="F279" s="10">
        <v>1</v>
      </c>
      <c r="G279" s="16">
        <v>1</v>
      </c>
      <c r="K279" s="16">
        <v>1</v>
      </c>
      <c r="M279" s="16">
        <v>1</v>
      </c>
      <c r="O279" s="32" t="s">
        <v>85</v>
      </c>
      <c r="P279" s="16">
        <v>103</v>
      </c>
      <c r="Q279" s="32"/>
      <c r="R279" s="10"/>
      <c r="S279" s="32"/>
      <c r="T279" s="10"/>
      <c r="U279" s="32"/>
      <c r="V279" s="10"/>
      <c r="W279" s="32"/>
      <c r="X279" s="10"/>
      <c r="Y279" s="32"/>
      <c r="Z279" s="10"/>
      <c r="AA279" s="57">
        <v>0.82999998331069946</v>
      </c>
      <c r="AB279" s="58">
        <v>12.039999961853027</v>
      </c>
      <c r="AC279" s="57">
        <v>-3.7999999523162842</v>
      </c>
      <c r="AD279" s="58">
        <v>-12.039999961853027</v>
      </c>
      <c r="AE279" s="20"/>
      <c r="AF279" s="114">
        <v>1</v>
      </c>
      <c r="AG279" s="117">
        <f t="shared" si="159"/>
        <v>4.9571711223143433</v>
      </c>
      <c r="AH279" s="118">
        <f t="shared" si="160"/>
        <v>1.7599999904632568</v>
      </c>
      <c r="AI279" s="118">
        <f t="shared" si="161"/>
        <v>5.0000190734863281E-2</v>
      </c>
      <c r="AJ279" s="118">
        <f t="shared" si="162"/>
        <v>1.7607100799121322</v>
      </c>
      <c r="AK279" s="113">
        <f t="shared" si="163"/>
        <v>103</v>
      </c>
      <c r="AL279" s="118">
        <f t="shared" si="164"/>
        <v>4.630000114440918</v>
      </c>
      <c r="AM279" s="118"/>
      <c r="AN279" s="117" t="str">
        <f t="shared" si="134"/>
        <v/>
      </c>
      <c r="AO279" s="118" t="str">
        <f t="shared" si="135"/>
        <v/>
      </c>
      <c r="AP279" s="99" t="str">
        <f t="shared" si="136"/>
        <v/>
      </c>
      <c r="AQ279" s="99" t="str">
        <f t="shared" si="137"/>
        <v/>
      </c>
      <c r="AR279" s="99" t="str">
        <f t="shared" si="138"/>
        <v/>
      </c>
      <c r="AS279" s="99" t="str">
        <f t="shared" si="139"/>
        <v/>
      </c>
      <c r="AT279" s="118" t="str">
        <f t="shared" si="140"/>
        <v/>
      </c>
      <c r="AU279" s="118" t="str">
        <f t="shared" si="141"/>
        <v/>
      </c>
      <c r="AV279" s="118" t="str">
        <f t="shared" si="142"/>
        <v/>
      </c>
      <c r="AW279" s="118" t="str">
        <f t="shared" si="143"/>
        <v/>
      </c>
      <c r="AX279" s="118"/>
      <c r="AY279" s="117" t="str">
        <f t="shared" si="157"/>
        <v/>
      </c>
      <c r="AZ279" s="118" t="str">
        <f t="shared" si="148"/>
        <v/>
      </c>
      <c r="BA279" s="99" t="str">
        <f t="shared" si="149"/>
        <v/>
      </c>
      <c r="BB279" s="99" t="str">
        <f t="shared" si="150"/>
        <v/>
      </c>
      <c r="BC279" s="99" t="str">
        <f t="shared" si="151"/>
        <v/>
      </c>
      <c r="BD279" s="99" t="str">
        <f t="shared" si="152"/>
        <v/>
      </c>
      <c r="BE279" s="84" t="str">
        <f t="shared" si="153"/>
        <v/>
      </c>
      <c r="BF279" s="84" t="str">
        <f t="shared" si="147"/>
        <v/>
      </c>
      <c r="BG279" s="89"/>
      <c r="BH279" s="89"/>
      <c r="BI279" s="117" t="str">
        <f t="shared" si="154"/>
        <v/>
      </c>
      <c r="BJ279" s="118" t="str">
        <f t="shared" si="155"/>
        <v/>
      </c>
      <c r="BK279" s="118" t="str">
        <f t="shared" si="156"/>
        <v/>
      </c>
      <c r="BL279" s="118" t="s">
        <v>152</v>
      </c>
      <c r="BM279" s="118" t="s">
        <v>152</v>
      </c>
      <c r="BN279" s="118" t="s">
        <v>152</v>
      </c>
      <c r="BO279" s="118"/>
      <c r="BP279" s="122"/>
      <c r="BX279" s="120"/>
      <c r="CE279" s="95"/>
      <c r="CF279" s="95"/>
      <c r="CG279" s="95"/>
      <c r="CH279" s="95"/>
      <c r="CI279" s="95"/>
      <c r="CJ279" s="95"/>
      <c r="CK279" s="95"/>
      <c r="CL279" s="95"/>
      <c r="CM279" s="95"/>
      <c r="CN279" s="95"/>
      <c r="CO279" s="95"/>
      <c r="CP279" s="95"/>
      <c r="CQ279" s="95"/>
      <c r="EX279" s="81" t="s">
        <v>139</v>
      </c>
      <c r="EY279" s="81">
        <f t="shared" si="146"/>
        <v>20.268320693821842</v>
      </c>
      <c r="FA279" s="81">
        <f t="shared" si="144"/>
        <v>4.9571711223143433</v>
      </c>
    </row>
    <row r="280" spans="2:157" x14ac:dyDescent="0.15">
      <c r="E280" s="1" t="s">
        <v>152</v>
      </c>
      <c r="F280" s="6">
        <v>2</v>
      </c>
      <c r="H280" s="81">
        <v>1</v>
      </c>
      <c r="J280" s="81">
        <v>1</v>
      </c>
      <c r="O280" s="31"/>
      <c r="Q280" s="31">
        <v>-3.9000000953674316</v>
      </c>
      <c r="R280" s="40">
        <v>-4.630000114440918</v>
      </c>
      <c r="S280" s="31"/>
      <c r="T280" s="40"/>
      <c r="U280" s="31"/>
      <c r="V280" s="40"/>
      <c r="W280" s="31" t="s">
        <v>62</v>
      </c>
      <c r="X280" s="40"/>
      <c r="Y280" s="31">
        <v>1</v>
      </c>
      <c r="Z280" s="40"/>
      <c r="AA280" s="59">
        <v>-5.559999942779541</v>
      </c>
      <c r="AB280" s="60">
        <v>-11.989999771118164</v>
      </c>
      <c r="AC280" s="59">
        <v>0.10000000149011612</v>
      </c>
      <c r="AD280" s="60">
        <v>11.699999809265137</v>
      </c>
      <c r="AE280" s="1" t="s">
        <v>82</v>
      </c>
      <c r="AG280" s="117" t="str">
        <f t="shared" si="159"/>
        <v/>
      </c>
      <c r="AH280" s="118" t="str">
        <f t="shared" si="160"/>
        <v/>
      </c>
      <c r="AI280" s="118" t="str">
        <f t="shared" si="161"/>
        <v/>
      </c>
      <c r="AJ280" s="118" t="str">
        <f t="shared" si="162"/>
        <v/>
      </c>
      <c r="AK280" s="113" t="str">
        <f t="shared" si="163"/>
        <v/>
      </c>
      <c r="AL280" s="118" t="str">
        <f t="shared" si="164"/>
        <v/>
      </c>
      <c r="AN280" s="117"/>
      <c r="AO280" s="118"/>
      <c r="AT280" s="118"/>
      <c r="AU280" s="118"/>
      <c r="AV280" s="118"/>
      <c r="AW280" s="118"/>
      <c r="AY280" s="117"/>
      <c r="AZ280" s="118" t="str">
        <f t="shared" si="148"/>
        <v/>
      </c>
      <c r="BA280" s="99" t="str">
        <f t="shared" si="149"/>
        <v/>
      </c>
      <c r="BB280" s="99" t="str">
        <f t="shared" si="150"/>
        <v/>
      </c>
      <c r="BC280" s="99" t="str">
        <f t="shared" si="151"/>
        <v/>
      </c>
      <c r="BD280" s="99" t="str">
        <f t="shared" si="152"/>
        <v/>
      </c>
      <c r="BE280" s="84" t="str">
        <f t="shared" si="153"/>
        <v/>
      </c>
      <c r="BF280" s="84" t="str">
        <f t="shared" si="147"/>
        <v/>
      </c>
      <c r="BI280" s="142"/>
      <c r="BJ280" s="148"/>
      <c r="BK280" s="148"/>
      <c r="BL280" s="148"/>
      <c r="BM280" s="148"/>
      <c r="BN280" s="148"/>
      <c r="BO280" s="148"/>
      <c r="EX280" s="81" t="e">
        <f>IF(AND(ISNUMBER(AA279),ISNUMBER(AA280),ISNUMBER(#REF!),F280=2,#REF!=3),DEGREES(ACOS(((AA279-AA280)*(#REF!-AA280)+(AB279-AB280)*(#REF!-AB280))/(SQRT((AA279-AA280)^2+(AB279-AB280)^2)*SQRT((#REF!-AA280)^2+(#REF!-AB280)^2)))),"")</f>
        <v>#REF!</v>
      </c>
      <c r="EY280" s="81" t="str">
        <f>IF(AND(ISNUMBER(AA279),ISNUMBER(AA280),ISNUMBER(#REF!)),DEGREES(ACOS(((AA279-AA280)*(#REF!-AA280)+(AB279-AB280)*(#REF!-AB280))/(SQRT((AA279-AA280)^2+(AB279-AB280)^2)*SQRT((#REF!-AA280)^2+(#REF!-AB280)^2)))),"")</f>
        <v/>
      </c>
      <c r="FA280" s="81" t="str">
        <f>IF(OR(ISNUMBER(K280),ISNUMBER(L280),ISNUMBER(G280)),DEGREES(ACOS((((AC280-AA280)*(#REF!-AA280))+((AD280-AB280)*(#REF!-AB280)))/(SQRT((AC280-AA280)^2+(AD280-AB280)^2)*SQRT((#REF!-AA280)^2+(#REF!-AB280)^2)))),"")</f>
        <v/>
      </c>
    </row>
    <row r="281" spans="2:157" s="82" customFormat="1" x14ac:dyDescent="0.15">
      <c r="B281" s="30"/>
      <c r="C281" s="16"/>
      <c r="D281" s="13" t="s">
        <v>20</v>
      </c>
      <c r="E281" s="16">
        <v>62</v>
      </c>
      <c r="F281" s="82">
        <v>1</v>
      </c>
      <c r="G281" s="16">
        <v>1</v>
      </c>
      <c r="K281" s="16"/>
      <c r="M281" s="16"/>
      <c r="N281" s="82">
        <v>1</v>
      </c>
      <c r="O281" s="20" t="s">
        <v>87</v>
      </c>
      <c r="P281" s="16">
        <v>90</v>
      </c>
      <c r="Q281" s="32"/>
      <c r="R281" s="10"/>
      <c r="S281" s="32"/>
      <c r="T281" s="10"/>
      <c r="U281" s="32"/>
      <c r="V281" s="10"/>
      <c r="W281" s="32"/>
      <c r="X281" s="10"/>
      <c r="Y281" s="32"/>
      <c r="Z281" s="10"/>
      <c r="AA281" s="57">
        <v>0.68000000715255737</v>
      </c>
      <c r="AB281" s="58">
        <v>11.989999771118164</v>
      </c>
      <c r="AC281" s="57">
        <v>-3.2699999809265137</v>
      </c>
      <c r="AD281" s="58">
        <v>-11.850000381469727</v>
      </c>
      <c r="AE281" s="16"/>
      <c r="AF281" s="112"/>
      <c r="AG281" s="117">
        <f t="shared" si="159"/>
        <v>4.1524079125734108</v>
      </c>
      <c r="AH281" s="118">
        <f t="shared" si="160"/>
        <v>1.0299999713897705</v>
      </c>
      <c r="AI281" s="118">
        <f t="shared" si="161"/>
        <v>0.20000076293945313</v>
      </c>
      <c r="AJ281" s="118">
        <f t="shared" si="162"/>
        <v>1.0492379359512747</v>
      </c>
      <c r="AK281" s="113">
        <f t="shared" si="163"/>
        <v>90</v>
      </c>
      <c r="AL281" s="118">
        <f t="shared" si="164"/>
        <v>4.9699997901916504</v>
      </c>
      <c r="AM281" s="99"/>
      <c r="AN281" s="117" t="str">
        <f t="shared" si="134"/>
        <v/>
      </c>
      <c r="AO281" s="118" t="str">
        <f t="shared" si="135"/>
        <v/>
      </c>
      <c r="AP281" s="99" t="str">
        <f t="shared" si="136"/>
        <v/>
      </c>
      <c r="AQ281" s="99" t="str">
        <f t="shared" si="137"/>
        <v/>
      </c>
      <c r="AR281" s="99" t="str">
        <f t="shared" si="138"/>
        <v/>
      </c>
      <c r="AS281" s="99" t="str">
        <f t="shared" si="139"/>
        <v/>
      </c>
      <c r="AT281" s="118" t="str">
        <f t="shared" si="140"/>
        <v/>
      </c>
      <c r="AU281" s="118" t="str">
        <f t="shared" si="141"/>
        <v/>
      </c>
      <c r="AV281" s="118" t="str">
        <f t="shared" si="142"/>
        <v/>
      </c>
      <c r="AW281" s="118" t="str">
        <f t="shared" si="143"/>
        <v/>
      </c>
      <c r="AX281" s="99"/>
      <c r="AY281" s="117"/>
      <c r="AZ281" s="118" t="str">
        <f t="shared" si="148"/>
        <v/>
      </c>
      <c r="BA281" s="99" t="str">
        <f t="shared" si="149"/>
        <v/>
      </c>
      <c r="BB281" s="99" t="str">
        <f t="shared" si="150"/>
        <v/>
      </c>
      <c r="BC281" s="99" t="str">
        <f t="shared" si="151"/>
        <v/>
      </c>
      <c r="BD281" s="99" t="str">
        <f t="shared" si="152"/>
        <v/>
      </c>
      <c r="BE281" s="84" t="str">
        <f t="shared" si="153"/>
        <v/>
      </c>
      <c r="BF281" s="84" t="str">
        <f t="shared" si="147"/>
        <v/>
      </c>
      <c r="BG281" s="89"/>
      <c r="BH281" s="89"/>
      <c r="BI281" s="117" t="str">
        <f t="shared" si="154"/>
        <v/>
      </c>
      <c r="BJ281" s="118" t="str">
        <f t="shared" si="155"/>
        <v/>
      </c>
      <c r="BK281" s="118" t="str">
        <f t="shared" si="156"/>
        <v/>
      </c>
      <c r="BL281" s="118" t="s">
        <v>152</v>
      </c>
      <c r="BM281" s="118" t="s">
        <v>152</v>
      </c>
      <c r="BN281" s="118" t="s">
        <v>152</v>
      </c>
      <c r="BO281" s="118"/>
      <c r="BP281" s="121"/>
      <c r="BX281" s="94"/>
      <c r="CE281" s="95"/>
      <c r="CF281" s="95"/>
      <c r="CG281" s="95"/>
      <c r="CH281" s="95"/>
      <c r="CI281" s="95"/>
      <c r="CJ281" s="95"/>
      <c r="CK281" s="95"/>
      <c r="CL281" s="95"/>
      <c r="CM281" s="95"/>
      <c r="CN281" s="95"/>
      <c r="CO281" s="95"/>
      <c r="CP281" s="95"/>
      <c r="CQ281" s="95"/>
      <c r="EX281" s="81" t="str">
        <f>IF(AND(ISNUMBER(#REF!),ISNUMBER(AA281),ISNUMBER(AA282),F281=2,F282=3),DEGREES(ACOS(((#REF!-AA281)*(AA282-AA281)+(#REF!-AB281)*(AB282-AB281))/(SQRT((#REF!-AA281)^2+(#REF!-AB281)^2)*SQRT((AA282-AA281)^2+(AB282-AB281)^2)))),"")</f>
        <v/>
      </c>
      <c r="EY281" s="81" t="str">
        <f>IF(AND(ISNUMBER(#REF!),ISNUMBER(AA281),ISNUMBER(AA282)),DEGREES(ACOS(((#REF!-AA281)*(AA282-AA281)+(#REF!-AB281)*(AB282-AB281))/(SQRT((#REF!-AA281)^2+(#REF!-AB281)^2)*SQRT((AA282-AA281)^2+(AB282-AB281)^2)))),"")</f>
        <v/>
      </c>
      <c r="FA281" s="81">
        <f t="shared" ref="FA281:FA344" si="165">IF(OR(ISNUMBER(K281),ISNUMBER(L281),ISNUMBER(G281)),DEGREES(ACOS((((AC281-AA281)*(Q282-AA281))+((AD281-AB281)*(R282-AB281)))/(SQRT((AC281-AA281)^2+(AD281-AB281)^2)*SQRT((Q282-AA281)^2+(R282-AB281)^2)))),"")</f>
        <v>4.1524079125734108</v>
      </c>
    </row>
    <row r="282" spans="2:157" x14ac:dyDescent="0.15">
      <c r="E282" s="1" t="s">
        <v>152</v>
      </c>
      <c r="F282" s="6">
        <v>2</v>
      </c>
      <c r="H282" s="81">
        <v>1</v>
      </c>
      <c r="O282" s="31"/>
      <c r="Q282" s="31">
        <v>-0.87999999523162842</v>
      </c>
      <c r="R282" s="40">
        <v>-4.9699997901916504</v>
      </c>
      <c r="S282" s="31"/>
      <c r="T282" s="40"/>
      <c r="U282" s="31"/>
      <c r="V282" s="40"/>
      <c r="W282" s="31"/>
      <c r="X282" s="40"/>
      <c r="Y282" s="31"/>
      <c r="Z282" s="40"/>
      <c r="AA282" s="59">
        <v>-2.2400000095367432</v>
      </c>
      <c r="AB282" s="60">
        <v>-11.649999618530273</v>
      </c>
      <c r="AC282" s="59">
        <v>0.49000000953674316</v>
      </c>
      <c r="AD282" s="60">
        <v>11.510000228881836</v>
      </c>
      <c r="AE282" s="19" t="s">
        <v>88</v>
      </c>
      <c r="AF282" s="114"/>
      <c r="AG282" s="117" t="str">
        <f t="shared" si="159"/>
        <v/>
      </c>
      <c r="AH282" s="118" t="str">
        <f t="shared" si="160"/>
        <v/>
      </c>
      <c r="AI282" s="118" t="str">
        <f t="shared" si="161"/>
        <v/>
      </c>
      <c r="AJ282" s="118" t="str">
        <f t="shared" si="162"/>
        <v/>
      </c>
      <c r="AK282" s="113" t="str">
        <f t="shared" si="163"/>
        <v/>
      </c>
      <c r="AL282" s="118" t="str">
        <f t="shared" si="164"/>
        <v/>
      </c>
      <c r="AM282" s="118"/>
      <c r="AN282" s="117">
        <f t="shared" si="134"/>
        <v>4.185165633814675</v>
      </c>
      <c r="AO282" s="118">
        <f t="shared" si="135"/>
        <v>3.8664428773966089</v>
      </c>
      <c r="AP282" s="99">
        <f t="shared" si="136"/>
        <v>20.407600781524167</v>
      </c>
      <c r="AQ282" s="99">
        <f t="shared" si="137"/>
        <v>11.5571007406588</v>
      </c>
      <c r="AR282" s="99">
        <f t="shared" si="138"/>
        <v>18.460650549507136</v>
      </c>
      <c r="AS282" s="99">
        <f t="shared" si="139"/>
        <v>10.454516453100558</v>
      </c>
      <c r="AT282" s="118">
        <f t="shared" si="140"/>
        <v>1.0299999713897705</v>
      </c>
      <c r="AU282" s="118">
        <f t="shared" si="141"/>
        <v>0.20000076293945313</v>
      </c>
      <c r="AV282" s="118">
        <f t="shared" si="142"/>
        <v>1.0492379359512747</v>
      </c>
      <c r="AW282" s="118">
        <f t="shared" si="143"/>
        <v>6.1399998664855957</v>
      </c>
      <c r="AX282" s="118"/>
      <c r="AY282" s="117"/>
      <c r="AZ282" s="118" t="str">
        <f t="shared" si="148"/>
        <v/>
      </c>
      <c r="BA282" s="99" t="str">
        <f t="shared" si="149"/>
        <v/>
      </c>
      <c r="BB282" s="99" t="str">
        <f t="shared" si="150"/>
        <v/>
      </c>
      <c r="BC282" s="99" t="str">
        <f t="shared" si="151"/>
        <v/>
      </c>
      <c r="BD282" s="99" t="str">
        <f t="shared" si="152"/>
        <v/>
      </c>
      <c r="BE282" s="84" t="str">
        <f t="shared" si="153"/>
        <v/>
      </c>
      <c r="BF282" s="84" t="str">
        <f t="shared" si="147"/>
        <v/>
      </c>
      <c r="BI282" s="117">
        <f t="shared" si="154"/>
        <v>1.0299999713897705</v>
      </c>
      <c r="BJ282" s="118">
        <f t="shared" si="155"/>
        <v>0.20000076293945313</v>
      </c>
      <c r="BK282" s="118">
        <f t="shared" si="156"/>
        <v>1.0492379359512747</v>
      </c>
      <c r="BL282" s="118">
        <v>1.0299999713897705</v>
      </c>
      <c r="BM282" s="118">
        <v>0.20000076293945313</v>
      </c>
      <c r="BN282" s="118">
        <v>1.0492379359512747</v>
      </c>
      <c r="BO282" s="118"/>
      <c r="BP282" s="119"/>
      <c r="BX282" s="117"/>
      <c r="EX282" s="81">
        <f t="shared" ref="EX282:EX311" si="166">IF(AND(ISNUMBER(AA281),ISNUMBER(AA282),ISNUMBER(AA283),F282=2,F283=3),DEGREES(ACOS(((AA281-AA282)*(AA283-AA282)+(AB281-AB282)*(AB283-AB282))/(SQRT((AA281-AA282)^2+(AB281-AB282)^2)*SQRT((AA283-AA282)^2+(AB283-AB282)^2)))),"")</f>
        <v>4.185165633814675</v>
      </c>
      <c r="EY282" s="81">
        <f t="shared" ref="EY282:EY345" si="167">IF(AND(ISNUMBER(AA281),ISNUMBER(AA282),ISNUMBER(AA283)),DEGREES(ACOS(((AA281-AA282)*(AA283-AA282)+(AB281-AB282)*(AB283-AB282))/(SQRT((AA281-AA282)^2+(AB281-AB282)^2)*SQRT((AA283-AA282)^2+(AB283-AB282)^2)))),"")</f>
        <v>4.185165633814675</v>
      </c>
      <c r="FA282" s="81" t="str">
        <f t="shared" si="165"/>
        <v/>
      </c>
    </row>
    <row r="283" spans="2:157" x14ac:dyDescent="0.15">
      <c r="E283" s="1" t="s">
        <v>152</v>
      </c>
      <c r="F283" s="81">
        <v>3</v>
      </c>
      <c r="I283" s="81">
        <v>1</v>
      </c>
      <c r="O283" s="31"/>
      <c r="Q283" s="31">
        <v>-1.7100000381469727</v>
      </c>
      <c r="R283" s="40">
        <v>6.1399998664855957</v>
      </c>
      <c r="S283" s="31"/>
      <c r="T283" s="40"/>
      <c r="U283" s="31"/>
      <c r="V283" s="40"/>
      <c r="W283" s="31"/>
      <c r="X283" s="40"/>
      <c r="Y283" s="31"/>
      <c r="Z283" s="40"/>
      <c r="AA283" s="59">
        <v>-1.0700000524520874</v>
      </c>
      <c r="AB283" s="60">
        <v>11.800000190734863</v>
      </c>
      <c r="AC283" s="59">
        <v>-0.20000000298023224</v>
      </c>
      <c r="AD283" s="60">
        <v>-11.600000381469727</v>
      </c>
      <c r="AE283" s="19" t="s">
        <v>78</v>
      </c>
      <c r="AF283" s="114"/>
      <c r="AG283" s="117" t="str">
        <f t="shared" si="159"/>
        <v/>
      </c>
      <c r="AH283" s="118" t="str">
        <f t="shared" si="160"/>
        <v/>
      </c>
      <c r="AI283" s="118" t="str">
        <f t="shared" si="161"/>
        <v/>
      </c>
      <c r="AJ283" s="118" t="str">
        <f t="shared" si="162"/>
        <v/>
      </c>
      <c r="AK283" s="113" t="str">
        <f t="shared" si="163"/>
        <v/>
      </c>
      <c r="AL283" s="118" t="str">
        <f t="shared" si="164"/>
        <v/>
      </c>
      <c r="AM283" s="118"/>
      <c r="AN283" s="117" t="str">
        <f t="shared" si="134"/>
        <v/>
      </c>
      <c r="AO283" s="118" t="str">
        <f t="shared" si="135"/>
        <v/>
      </c>
      <c r="AP283" s="99" t="str">
        <f t="shared" si="136"/>
        <v/>
      </c>
      <c r="AQ283" s="99" t="str">
        <f t="shared" si="137"/>
        <v/>
      </c>
      <c r="AR283" s="99" t="str">
        <f t="shared" si="138"/>
        <v/>
      </c>
      <c r="AS283" s="99" t="str">
        <f t="shared" si="139"/>
        <v/>
      </c>
      <c r="AT283" s="118" t="str">
        <f t="shared" si="140"/>
        <v/>
      </c>
      <c r="AU283" s="118" t="str">
        <f t="shared" si="141"/>
        <v/>
      </c>
      <c r="AV283" s="118" t="str">
        <f t="shared" si="142"/>
        <v/>
      </c>
      <c r="AW283" s="118" t="str">
        <f t="shared" si="143"/>
        <v/>
      </c>
      <c r="AX283" s="118"/>
      <c r="AY283" s="117">
        <f t="shared" si="157"/>
        <v>4.185165633814675</v>
      </c>
      <c r="AZ283" s="118">
        <f t="shared" si="148"/>
        <v>3.8664428773966089</v>
      </c>
      <c r="BA283" s="99">
        <f t="shared" si="149"/>
        <v>20.407600781524167</v>
      </c>
      <c r="BB283" s="99">
        <f t="shared" si="150"/>
        <v>11.5571007406588</v>
      </c>
      <c r="BC283" s="99">
        <f t="shared" si="151"/>
        <v>18.460650549507136</v>
      </c>
      <c r="BD283" s="99">
        <f t="shared" si="152"/>
        <v>10.454516453100558</v>
      </c>
      <c r="BE283" s="84">
        <f t="shared" si="153"/>
        <v>6.1399998664855957</v>
      </c>
      <c r="BF283" s="84" t="str">
        <f t="shared" si="147"/>
        <v/>
      </c>
      <c r="BI283" s="117">
        <f t="shared" si="154"/>
        <v>1.5600000619888306</v>
      </c>
      <c r="BJ283" s="118">
        <f t="shared" si="155"/>
        <v>0.28999996185302734</v>
      </c>
      <c r="BK283" s="118">
        <f t="shared" si="156"/>
        <v>1.5867262433324509</v>
      </c>
      <c r="BL283" s="118">
        <v>1.5600000619888306</v>
      </c>
      <c r="BM283" s="118">
        <v>0.28999996185302734</v>
      </c>
      <c r="BN283" s="118">
        <v>1.5867262433324509</v>
      </c>
      <c r="BO283" s="118"/>
      <c r="BP283" s="119"/>
      <c r="BX283" s="117"/>
      <c r="EX283" s="81" t="str">
        <f t="shared" si="166"/>
        <v/>
      </c>
      <c r="EY283" s="81">
        <f t="shared" si="167"/>
        <v>13.55413338033895</v>
      </c>
      <c r="FA283" s="81" t="str">
        <f t="shared" si="165"/>
        <v/>
      </c>
    </row>
    <row r="284" spans="2:157" x14ac:dyDescent="0.15">
      <c r="E284" s="1" t="s">
        <v>152</v>
      </c>
      <c r="F284" s="6">
        <v>4</v>
      </c>
      <c r="I284" s="81">
        <v>1</v>
      </c>
      <c r="O284" s="31"/>
      <c r="Q284" s="31">
        <v>3.0699999332427979</v>
      </c>
      <c r="R284" s="40">
        <v>-7.559999942779541</v>
      </c>
      <c r="S284" s="31"/>
      <c r="T284" s="40"/>
      <c r="U284" s="31"/>
      <c r="V284" s="40"/>
      <c r="W284" s="31"/>
      <c r="X284" s="40"/>
      <c r="Y284" s="31"/>
      <c r="Z284" s="40"/>
      <c r="AA284" s="59">
        <v>3.3599998950958252</v>
      </c>
      <c r="AB284" s="60">
        <v>-11.649999618530273</v>
      </c>
      <c r="AC284" s="59">
        <v>-0.93000000715255737</v>
      </c>
      <c r="AD284" s="60">
        <v>12.529999732971191</v>
      </c>
      <c r="AE284" s="19" t="s">
        <v>78</v>
      </c>
      <c r="AF284" s="114"/>
      <c r="AG284" s="117" t="str">
        <f t="shared" si="159"/>
        <v/>
      </c>
      <c r="AH284" s="118" t="str">
        <f t="shared" si="160"/>
        <v/>
      </c>
      <c r="AI284" s="118" t="str">
        <f t="shared" si="161"/>
        <v/>
      </c>
      <c r="AJ284" s="118" t="str">
        <f t="shared" si="162"/>
        <v/>
      </c>
      <c r="AK284" s="113" t="str">
        <f t="shared" si="163"/>
        <v/>
      </c>
      <c r="AL284" s="118" t="str">
        <f t="shared" si="164"/>
        <v/>
      </c>
      <c r="AM284" s="118"/>
      <c r="AN284" s="117" t="str">
        <f t="shared" si="134"/>
        <v/>
      </c>
      <c r="AO284" s="118" t="str">
        <f t="shared" si="135"/>
        <v/>
      </c>
      <c r="AP284" s="99" t="str">
        <f t="shared" si="136"/>
        <v/>
      </c>
      <c r="AQ284" s="99" t="str">
        <f t="shared" si="137"/>
        <v/>
      </c>
      <c r="AR284" s="99" t="str">
        <f t="shared" si="138"/>
        <v/>
      </c>
      <c r="AS284" s="99" t="str">
        <f t="shared" si="139"/>
        <v/>
      </c>
      <c r="AT284" s="118" t="str">
        <f t="shared" si="140"/>
        <v/>
      </c>
      <c r="AU284" s="118" t="str">
        <f t="shared" si="141"/>
        <v/>
      </c>
      <c r="AV284" s="118" t="str">
        <f t="shared" si="142"/>
        <v/>
      </c>
      <c r="AW284" s="118" t="str">
        <f t="shared" si="143"/>
        <v/>
      </c>
      <c r="AX284" s="118"/>
      <c r="AY284" s="117">
        <f t="shared" si="157"/>
        <v>13.55413338033895</v>
      </c>
      <c r="AZ284" s="118">
        <f t="shared" si="148"/>
        <v>8.5685742933868561</v>
      </c>
      <c r="BA284" s="99">
        <f t="shared" si="149"/>
        <v>65.659998347759256</v>
      </c>
      <c r="BB284" s="99">
        <f t="shared" si="150"/>
        <v>44.753385293766044</v>
      </c>
      <c r="BC284" s="99">
        <f t="shared" si="151"/>
        <v>41.630250156655897</v>
      </c>
      <c r="BD284" s="99">
        <f t="shared" si="152"/>
        <v>28.374880780061222</v>
      </c>
      <c r="BE284" s="84">
        <f t="shared" si="153"/>
        <v>7.559999942779541</v>
      </c>
      <c r="BF284" s="84" t="str">
        <f t="shared" si="147"/>
        <v/>
      </c>
      <c r="BI284" s="117">
        <f t="shared" si="154"/>
        <v>3.5599998980760574</v>
      </c>
      <c r="BJ284" s="118">
        <f t="shared" si="155"/>
        <v>4.9999237060546875E-2</v>
      </c>
      <c r="BK284" s="118">
        <f t="shared" si="156"/>
        <v>3.5603509936533189</v>
      </c>
      <c r="BL284" s="118">
        <v>3.5599998980760574</v>
      </c>
      <c r="BM284" s="118">
        <v>4.9999237060546875E-2</v>
      </c>
      <c r="BN284" s="118">
        <v>3.5603509936533189</v>
      </c>
      <c r="BO284" s="118"/>
      <c r="BP284" s="119"/>
      <c r="BX284" s="117"/>
      <c r="EX284" s="81" t="str">
        <f t="shared" si="166"/>
        <v/>
      </c>
      <c r="EY284" s="81">
        <f t="shared" si="167"/>
        <v>0.86920907281597393</v>
      </c>
      <c r="FA284" s="81" t="str">
        <f t="shared" si="165"/>
        <v/>
      </c>
    </row>
    <row r="285" spans="2:157" x14ac:dyDescent="0.15">
      <c r="E285" s="1" t="s">
        <v>152</v>
      </c>
      <c r="F285" s="81">
        <v>5</v>
      </c>
      <c r="I285" s="81">
        <v>1</v>
      </c>
      <c r="O285" s="31"/>
      <c r="Q285" s="31">
        <v>-0.82999998331069946</v>
      </c>
      <c r="R285" s="40">
        <v>5.9499998092651367</v>
      </c>
      <c r="S285" s="31"/>
      <c r="T285" s="40"/>
      <c r="U285" s="31"/>
      <c r="V285" s="40"/>
      <c r="W285" s="31"/>
      <c r="X285" s="40"/>
      <c r="Y285" s="31"/>
      <c r="Z285" s="40"/>
      <c r="AA285" s="59">
        <v>-1.4600000381469727</v>
      </c>
      <c r="AB285" s="60">
        <v>11.899999618530273</v>
      </c>
      <c r="AC285" s="59">
        <v>1.7999999523162842</v>
      </c>
      <c r="AD285" s="60">
        <v>-12.239999771118164</v>
      </c>
      <c r="AE285" s="19" t="s">
        <v>94</v>
      </c>
      <c r="AF285" s="114"/>
      <c r="AG285" s="117" t="str">
        <f t="shared" si="159"/>
        <v/>
      </c>
      <c r="AH285" s="118" t="str">
        <f t="shared" si="160"/>
        <v/>
      </c>
      <c r="AI285" s="118" t="str">
        <f t="shared" si="161"/>
        <v/>
      </c>
      <c r="AJ285" s="118" t="str">
        <f t="shared" si="162"/>
        <v/>
      </c>
      <c r="AK285" s="113" t="str">
        <f t="shared" si="163"/>
        <v/>
      </c>
      <c r="AL285" s="118" t="str">
        <f t="shared" si="164"/>
        <v/>
      </c>
      <c r="AM285" s="118"/>
      <c r="AN285" s="117" t="str">
        <f t="shared" si="134"/>
        <v/>
      </c>
      <c r="AO285" s="118" t="str">
        <f t="shared" si="135"/>
        <v/>
      </c>
      <c r="AP285" s="99" t="str">
        <f t="shared" si="136"/>
        <v/>
      </c>
      <c r="AQ285" s="99" t="str">
        <f t="shared" si="137"/>
        <v/>
      </c>
      <c r="AR285" s="99" t="str">
        <f t="shared" si="138"/>
        <v/>
      </c>
      <c r="AS285" s="99" t="str">
        <f t="shared" si="139"/>
        <v/>
      </c>
      <c r="AT285" s="118" t="str">
        <f t="shared" si="140"/>
        <v/>
      </c>
      <c r="AU285" s="118" t="str">
        <f t="shared" si="141"/>
        <v/>
      </c>
      <c r="AV285" s="118" t="str">
        <f t="shared" si="142"/>
        <v/>
      </c>
      <c r="AW285" s="118" t="str">
        <f t="shared" si="143"/>
        <v/>
      </c>
      <c r="AX285" s="118"/>
      <c r="AY285" s="117">
        <f t="shared" si="157"/>
        <v>0.86920907281597393</v>
      </c>
      <c r="AZ285" s="118">
        <f t="shared" si="148"/>
        <v>1.5063405651548365</v>
      </c>
      <c r="BA285" s="99">
        <f t="shared" si="149"/>
        <v>4.3512510651349885</v>
      </c>
      <c r="BB285" s="99">
        <f t="shared" si="150"/>
        <v>2.4510589863128693</v>
      </c>
      <c r="BC285" s="99">
        <f t="shared" si="151"/>
        <v>7.7590504175543629</v>
      </c>
      <c r="BD285" s="99">
        <f t="shared" si="152"/>
        <v>4.3706717830154096</v>
      </c>
      <c r="BE285" s="84">
        <f t="shared" si="153"/>
        <v>5.9499998092651367</v>
      </c>
      <c r="BF285" s="84">
        <f t="shared" si="147"/>
        <v>0.19000005722045898</v>
      </c>
      <c r="BI285" s="117">
        <f t="shared" si="154"/>
        <v>0.53000003099441528</v>
      </c>
      <c r="BJ285" s="118">
        <f t="shared" si="155"/>
        <v>0.63000011444091797</v>
      </c>
      <c r="BK285" s="118">
        <f t="shared" si="156"/>
        <v>0.82328620603630354</v>
      </c>
      <c r="BL285" s="118">
        <v>0.53000003099441528</v>
      </c>
      <c r="BM285" s="118">
        <v>0.63000011444091797</v>
      </c>
      <c r="BN285" s="118">
        <v>0.82328620603630354</v>
      </c>
      <c r="BO285" s="118"/>
      <c r="BP285" s="119"/>
      <c r="BX285" s="117"/>
      <c r="EX285" s="81" t="str">
        <f t="shared" si="166"/>
        <v/>
      </c>
      <c r="EY285" s="81">
        <f t="shared" si="167"/>
        <v>5.2037198198238643</v>
      </c>
      <c r="FA285" s="81" t="str">
        <f t="shared" si="165"/>
        <v/>
      </c>
    </row>
    <row r="286" spans="2:157" x14ac:dyDescent="0.15">
      <c r="E286" s="1" t="s">
        <v>152</v>
      </c>
      <c r="F286" s="6">
        <v>6</v>
      </c>
      <c r="I286" s="81">
        <v>1</v>
      </c>
      <c r="O286" s="31"/>
      <c r="Q286" s="31">
        <v>1.4099999666213989</v>
      </c>
      <c r="R286" s="40">
        <v>-10.729999542236328</v>
      </c>
      <c r="S286" s="31"/>
      <c r="T286" s="40"/>
      <c r="U286" s="31"/>
      <c r="V286" s="40"/>
      <c r="W286" s="31"/>
      <c r="X286" s="40"/>
      <c r="Y286" s="31"/>
      <c r="Z286" s="40"/>
      <c r="AA286" s="59">
        <v>1.2699999809265137</v>
      </c>
      <c r="AB286" s="60">
        <v>-12.579999923706055</v>
      </c>
      <c r="AC286" s="59">
        <v>-1.2699999809265137</v>
      </c>
      <c r="AD286" s="60">
        <v>12.479999542236328</v>
      </c>
      <c r="AE286" s="19" t="s">
        <v>92</v>
      </c>
      <c r="AF286" s="114"/>
      <c r="AG286" s="117" t="str">
        <f t="shared" si="159"/>
        <v/>
      </c>
      <c r="AH286" s="118" t="str">
        <f t="shared" si="160"/>
        <v/>
      </c>
      <c r="AI286" s="118" t="str">
        <f t="shared" si="161"/>
        <v/>
      </c>
      <c r="AJ286" s="118" t="str">
        <f t="shared" si="162"/>
        <v/>
      </c>
      <c r="AK286" s="113" t="str">
        <f t="shared" si="163"/>
        <v/>
      </c>
      <c r="AL286" s="118" t="str">
        <f t="shared" si="164"/>
        <v/>
      </c>
      <c r="AM286" s="118"/>
      <c r="AN286" s="117" t="str">
        <f t="shared" si="134"/>
        <v/>
      </c>
      <c r="AO286" s="118" t="str">
        <f t="shared" si="135"/>
        <v/>
      </c>
      <c r="AP286" s="99" t="str">
        <f t="shared" si="136"/>
        <v/>
      </c>
      <c r="AQ286" s="99" t="str">
        <f t="shared" si="137"/>
        <v/>
      </c>
      <c r="AR286" s="99" t="str">
        <f t="shared" si="138"/>
        <v/>
      </c>
      <c r="AS286" s="99" t="str">
        <f t="shared" si="139"/>
        <v/>
      </c>
      <c r="AT286" s="118" t="str">
        <f t="shared" si="140"/>
        <v/>
      </c>
      <c r="AU286" s="118" t="str">
        <f t="shared" si="141"/>
        <v/>
      </c>
      <c r="AV286" s="118" t="str">
        <f t="shared" si="142"/>
        <v/>
      </c>
      <c r="AW286" s="118" t="str">
        <f t="shared" si="143"/>
        <v/>
      </c>
      <c r="AX286" s="118"/>
      <c r="AY286" s="117">
        <f t="shared" si="157"/>
        <v>5.2037198198238643</v>
      </c>
      <c r="AZ286" s="118">
        <f t="shared" si="148"/>
        <v>1.3277014399915097</v>
      </c>
      <c r="BA286" s="99">
        <f t="shared" si="149"/>
        <v>26.851048896503471</v>
      </c>
      <c r="BB286" s="99">
        <f t="shared" si="150"/>
        <v>24.794110725584883</v>
      </c>
      <c r="BC286" s="99">
        <f t="shared" si="151"/>
        <v>6.9512997400283894</v>
      </c>
      <c r="BD286" s="99">
        <f t="shared" si="152"/>
        <v>6.4187919103389959</v>
      </c>
      <c r="BE286" s="84">
        <f t="shared" si="153"/>
        <v>10.729999542236328</v>
      </c>
      <c r="BF286" s="84">
        <f t="shared" si="147"/>
        <v>3.1699995994567871</v>
      </c>
      <c r="BI286" s="117">
        <f t="shared" si="154"/>
        <v>0.52999997138977051</v>
      </c>
      <c r="BJ286" s="118">
        <f t="shared" si="155"/>
        <v>0.34000015258789063</v>
      </c>
      <c r="BK286" s="118">
        <f t="shared" si="156"/>
        <v>0.62968251796675001</v>
      </c>
      <c r="BL286" s="118">
        <v>0.52999997138977051</v>
      </c>
      <c r="BM286" s="118">
        <v>0.34000015258789063</v>
      </c>
      <c r="BN286" s="118">
        <v>0.62968251796675001</v>
      </c>
      <c r="BO286" s="118"/>
      <c r="BP286" s="119"/>
      <c r="BX286" s="117"/>
      <c r="EX286" s="81" t="str">
        <f t="shared" si="166"/>
        <v/>
      </c>
      <c r="EY286" s="81">
        <f t="shared" si="167"/>
        <v>0.4391570314089806</v>
      </c>
      <c r="FA286" s="81" t="str">
        <f t="shared" si="165"/>
        <v/>
      </c>
    </row>
    <row r="287" spans="2:157" x14ac:dyDescent="0.15">
      <c r="E287" s="1" t="s">
        <v>152</v>
      </c>
      <c r="F287" s="81">
        <v>7</v>
      </c>
      <c r="I287" s="81">
        <v>1</v>
      </c>
      <c r="O287" s="31"/>
      <c r="Q287" s="31">
        <v>-5.000000074505806E-2</v>
      </c>
      <c r="R287" s="40">
        <v>10.479999542236328</v>
      </c>
      <c r="S287" s="31"/>
      <c r="T287" s="40"/>
      <c r="U287" s="31"/>
      <c r="V287" s="40"/>
      <c r="W287" s="31"/>
      <c r="X287" s="40"/>
      <c r="Y287" s="31"/>
      <c r="Z287" s="40"/>
      <c r="AA287" s="59">
        <v>-1.3200000524520874</v>
      </c>
      <c r="AB287" s="60">
        <v>12.380000114440918</v>
      </c>
      <c r="AC287" s="59">
        <v>0.38999998569488525</v>
      </c>
      <c r="AD287" s="60">
        <v>-12.529999732971191</v>
      </c>
      <c r="AE287" s="19" t="s">
        <v>88</v>
      </c>
      <c r="AF287" s="114"/>
      <c r="AG287" s="117" t="str">
        <f t="shared" si="159"/>
        <v/>
      </c>
      <c r="AH287" s="118" t="str">
        <f t="shared" si="160"/>
        <v/>
      </c>
      <c r="AI287" s="118" t="str">
        <f t="shared" si="161"/>
        <v/>
      </c>
      <c r="AJ287" s="118" t="str">
        <f t="shared" si="162"/>
        <v/>
      </c>
      <c r="AK287" s="113" t="str">
        <f t="shared" si="163"/>
        <v/>
      </c>
      <c r="AL287" s="118" t="str">
        <f t="shared" si="164"/>
        <v/>
      </c>
      <c r="AM287" s="118"/>
      <c r="AN287" s="117" t="str">
        <f t="shared" si="134"/>
        <v/>
      </c>
      <c r="AO287" s="118" t="str">
        <f t="shared" si="135"/>
        <v/>
      </c>
      <c r="AP287" s="99" t="str">
        <f t="shared" si="136"/>
        <v/>
      </c>
      <c r="AQ287" s="99" t="str">
        <f t="shared" si="137"/>
        <v/>
      </c>
      <c r="AR287" s="99" t="str">
        <f t="shared" si="138"/>
        <v/>
      </c>
      <c r="AS287" s="99" t="str">
        <f t="shared" si="139"/>
        <v/>
      </c>
      <c r="AT287" s="118" t="str">
        <f t="shared" si="140"/>
        <v/>
      </c>
      <c r="AU287" s="118" t="str">
        <f t="shared" si="141"/>
        <v/>
      </c>
      <c r="AV287" s="118" t="str">
        <f t="shared" si="142"/>
        <v/>
      </c>
      <c r="AW287" s="118" t="str">
        <f t="shared" si="143"/>
        <v/>
      </c>
      <c r="AX287" s="118"/>
      <c r="AY287" s="117">
        <f t="shared" si="157"/>
        <v>0.4391570314089806</v>
      </c>
      <c r="AZ287" s="118">
        <f t="shared" si="148"/>
        <v>0.13660472501042753</v>
      </c>
      <c r="BA287" s="99">
        <f t="shared" si="149"/>
        <v>2.368800474357613</v>
      </c>
      <c r="BB287" s="99">
        <f t="shared" si="150"/>
        <v>2.1019590767208705</v>
      </c>
      <c r="BC287" s="99">
        <f t="shared" si="151"/>
        <v>0.75350015425681249</v>
      </c>
      <c r="BD287" s="99">
        <f t="shared" si="152"/>
        <v>0.66861962655600859</v>
      </c>
      <c r="BE287" s="84">
        <f t="shared" si="153"/>
        <v>10.479999542236328</v>
      </c>
      <c r="BF287" s="84">
        <f t="shared" si="147"/>
        <v>4.5299997329711914</v>
      </c>
      <c r="BI287" s="117">
        <f t="shared" si="154"/>
        <v>5.000007152557373E-2</v>
      </c>
      <c r="BJ287" s="118">
        <f t="shared" si="155"/>
        <v>9.9999427795410156E-2</v>
      </c>
      <c r="BK287" s="118">
        <f t="shared" si="156"/>
        <v>0.1118029190673121</v>
      </c>
      <c r="BL287" s="118">
        <v>5.000007152557373E-2</v>
      </c>
      <c r="BM287" s="118">
        <v>9.9999427795410156E-2</v>
      </c>
      <c r="BN287" s="118">
        <v>0.1118029190673121</v>
      </c>
      <c r="BO287" s="118"/>
      <c r="BP287" s="119"/>
      <c r="BX287" s="117"/>
      <c r="EX287" s="81" t="str">
        <f t="shared" si="166"/>
        <v/>
      </c>
      <c r="EY287" s="81">
        <f t="shared" si="167"/>
        <v>1.9842775118249174</v>
      </c>
      <c r="FA287" s="81" t="str">
        <f t="shared" si="165"/>
        <v/>
      </c>
    </row>
    <row r="288" spans="2:157" x14ac:dyDescent="0.15">
      <c r="E288" s="1" t="s">
        <v>152</v>
      </c>
      <c r="F288" s="6">
        <v>8</v>
      </c>
      <c r="I288" s="81">
        <v>1</v>
      </c>
      <c r="O288" s="31"/>
      <c r="Q288" s="31">
        <v>1.7999999523162842</v>
      </c>
      <c r="R288" s="40">
        <v>-6.5300002098083496</v>
      </c>
      <c r="S288" s="31"/>
      <c r="T288" s="40"/>
      <c r="U288" s="31"/>
      <c r="V288" s="40"/>
      <c r="W288" s="31"/>
      <c r="X288" s="40"/>
      <c r="Y288" s="31"/>
      <c r="Z288" s="40"/>
      <c r="AA288" s="59">
        <v>2.0999999046325684</v>
      </c>
      <c r="AB288" s="60">
        <v>-12.239999771118164</v>
      </c>
      <c r="AC288" s="59">
        <v>-1.1699999570846558</v>
      </c>
      <c r="AD288" s="60">
        <v>13.069999694824219</v>
      </c>
      <c r="AE288" s="19" t="s">
        <v>88</v>
      </c>
      <c r="AF288" s="114"/>
      <c r="AG288" s="117" t="str">
        <f t="shared" si="159"/>
        <v/>
      </c>
      <c r="AH288" s="118" t="str">
        <f t="shared" si="160"/>
        <v/>
      </c>
      <c r="AI288" s="118" t="str">
        <f t="shared" si="161"/>
        <v/>
      </c>
      <c r="AJ288" s="118" t="str">
        <f t="shared" si="162"/>
        <v/>
      </c>
      <c r="AK288" s="113" t="str">
        <f t="shared" si="163"/>
        <v/>
      </c>
      <c r="AL288" s="118" t="str">
        <f t="shared" si="164"/>
        <v/>
      </c>
      <c r="AM288" s="118"/>
      <c r="AN288" s="117" t="str">
        <f t="shared" si="134"/>
        <v/>
      </c>
      <c r="AO288" s="118" t="str">
        <f t="shared" si="135"/>
        <v/>
      </c>
      <c r="AP288" s="99" t="str">
        <f t="shared" si="136"/>
        <v/>
      </c>
      <c r="AQ288" s="99" t="str">
        <f t="shared" si="137"/>
        <v/>
      </c>
      <c r="AR288" s="99" t="str">
        <f t="shared" si="138"/>
        <v/>
      </c>
      <c r="AS288" s="99" t="str">
        <f t="shared" si="139"/>
        <v/>
      </c>
      <c r="AT288" s="118" t="str">
        <f t="shared" si="140"/>
        <v/>
      </c>
      <c r="AU288" s="118" t="str">
        <f t="shared" si="141"/>
        <v/>
      </c>
      <c r="AV288" s="118" t="str">
        <f t="shared" si="142"/>
        <v/>
      </c>
      <c r="AW288" s="118" t="str">
        <f t="shared" si="143"/>
        <v/>
      </c>
      <c r="AX288" s="118"/>
      <c r="AY288" s="117">
        <f t="shared" si="157"/>
        <v>1.9842775118249174</v>
      </c>
      <c r="AZ288" s="118">
        <f t="shared" si="148"/>
        <v>3.9814010270099316</v>
      </c>
      <c r="BA288" s="99">
        <f t="shared" si="149"/>
        <v>10.798699266958238</v>
      </c>
      <c r="BB288" s="99">
        <f t="shared" si="150"/>
        <v>6.1981967204665143</v>
      </c>
      <c r="BC288" s="99">
        <f t="shared" si="151"/>
        <v>21.545998832821851</v>
      </c>
      <c r="BD288" s="99">
        <f t="shared" si="152"/>
        <v>12.36689123415036</v>
      </c>
      <c r="BE288" s="84">
        <f t="shared" si="153"/>
        <v>6.5300002098083496</v>
      </c>
      <c r="BF288" s="84">
        <f t="shared" si="147"/>
        <v>4.1999993324279785</v>
      </c>
      <c r="BI288" s="117">
        <f t="shared" si="154"/>
        <v>1.7099999189376831</v>
      </c>
      <c r="BJ288" s="118">
        <f t="shared" si="155"/>
        <v>0.28999996185302734</v>
      </c>
      <c r="BK288" s="118">
        <f t="shared" si="156"/>
        <v>1.7344162420369684</v>
      </c>
      <c r="BL288" s="118">
        <v>1.7099999189376831</v>
      </c>
      <c r="BM288" s="118">
        <v>0.28999996185302734</v>
      </c>
      <c r="BN288" s="118">
        <v>1.7344162420369684</v>
      </c>
      <c r="BO288" s="118"/>
      <c r="BP288" s="119"/>
      <c r="BX288" s="117"/>
      <c r="EX288" s="81" t="str">
        <f t="shared" si="166"/>
        <v/>
      </c>
      <c r="EY288" s="81">
        <f t="shared" si="167"/>
        <v>1.9361044528206417</v>
      </c>
      <c r="FA288" s="81" t="str">
        <f t="shared" si="165"/>
        <v/>
      </c>
    </row>
    <row r="289" spans="2:157" x14ac:dyDescent="0.15">
      <c r="E289" s="1" t="s">
        <v>152</v>
      </c>
      <c r="F289" s="81">
        <v>9</v>
      </c>
      <c r="I289" s="81">
        <v>1</v>
      </c>
      <c r="O289" s="31"/>
      <c r="Q289" s="31">
        <v>-1.0700000524520874</v>
      </c>
      <c r="R289" s="40">
        <v>6.679999828338623</v>
      </c>
      <c r="S289" s="31"/>
      <c r="T289" s="40"/>
      <c r="U289" s="31"/>
      <c r="V289" s="40"/>
      <c r="W289" s="31"/>
      <c r="X289" s="40"/>
      <c r="Y289" s="31"/>
      <c r="Z289" s="40"/>
      <c r="AA289" s="59">
        <v>-2.2400000095367432</v>
      </c>
      <c r="AB289" s="60">
        <v>12.770000457763672</v>
      </c>
      <c r="AC289" s="59">
        <v>0.87999999523162842</v>
      </c>
      <c r="AD289" s="60">
        <v>-12.380000114440918</v>
      </c>
      <c r="AE289" s="19" t="s">
        <v>78</v>
      </c>
      <c r="AF289" s="114"/>
      <c r="AG289" s="117" t="str">
        <f t="shared" si="159"/>
        <v/>
      </c>
      <c r="AH289" s="118" t="str">
        <f t="shared" si="160"/>
        <v/>
      </c>
      <c r="AI289" s="118" t="str">
        <f t="shared" si="161"/>
        <v/>
      </c>
      <c r="AJ289" s="118" t="str">
        <f t="shared" si="162"/>
        <v/>
      </c>
      <c r="AK289" s="113" t="str">
        <f t="shared" si="163"/>
        <v/>
      </c>
      <c r="AL289" s="118" t="str">
        <f t="shared" si="164"/>
        <v/>
      </c>
      <c r="AM289" s="118"/>
      <c r="AN289" s="117" t="str">
        <f t="shared" si="134"/>
        <v/>
      </c>
      <c r="AO289" s="118" t="str">
        <f t="shared" si="135"/>
        <v/>
      </c>
      <c r="AP289" s="99" t="str">
        <f t="shared" si="136"/>
        <v/>
      </c>
      <c r="AQ289" s="99" t="str">
        <f t="shared" si="137"/>
        <v/>
      </c>
      <c r="AR289" s="99" t="str">
        <f t="shared" si="138"/>
        <v/>
      </c>
      <c r="AS289" s="99" t="str">
        <f t="shared" si="139"/>
        <v/>
      </c>
      <c r="AT289" s="118" t="str">
        <f t="shared" si="140"/>
        <v/>
      </c>
      <c r="AU289" s="118" t="str">
        <f t="shared" si="141"/>
        <v/>
      </c>
      <c r="AV289" s="118" t="str">
        <f t="shared" si="142"/>
        <v/>
      </c>
      <c r="AW289" s="118" t="str">
        <f t="shared" si="143"/>
        <v/>
      </c>
      <c r="AX289" s="118"/>
      <c r="AY289" s="117">
        <f t="shared" si="157"/>
        <v>1.9361044528206417</v>
      </c>
      <c r="AZ289" s="118">
        <f t="shared" si="148"/>
        <v>2.4828187818213152</v>
      </c>
      <c r="BA289" s="99">
        <f t="shared" si="149"/>
        <v>10.658298840355883</v>
      </c>
      <c r="BB289" s="99">
        <f t="shared" si="150"/>
        <v>6.2943957577313965</v>
      </c>
      <c r="BC289" s="99">
        <f t="shared" si="151"/>
        <v>14.031349109911957</v>
      </c>
      <c r="BD289" s="99">
        <f t="shared" si="152"/>
        <v>8.2863940705315269</v>
      </c>
      <c r="BE289" s="84">
        <f t="shared" si="153"/>
        <v>6.679999828338623</v>
      </c>
      <c r="BF289" s="84">
        <f t="shared" si="147"/>
        <v>3.7999997138977051</v>
      </c>
      <c r="BI289" s="117">
        <f t="shared" si="154"/>
        <v>1.0700000524520874</v>
      </c>
      <c r="BJ289" s="118">
        <f t="shared" si="155"/>
        <v>0.29999923706054688</v>
      </c>
      <c r="BK289" s="118">
        <f t="shared" si="156"/>
        <v>1.1112603900456364</v>
      </c>
      <c r="BL289" s="118">
        <v>1.0700000524520874</v>
      </c>
      <c r="BM289" s="118">
        <v>0.29999923706054688</v>
      </c>
      <c r="BN289" s="118">
        <v>1.1112603900456364</v>
      </c>
      <c r="BO289" s="118"/>
      <c r="BP289" s="119"/>
      <c r="BX289" s="117"/>
      <c r="EX289" s="81" t="str">
        <f t="shared" si="166"/>
        <v/>
      </c>
      <c r="EY289" s="81">
        <f t="shared" si="167"/>
        <v>1.3791478048503687</v>
      </c>
      <c r="FA289" s="81" t="str">
        <f t="shared" si="165"/>
        <v/>
      </c>
    </row>
    <row r="290" spans="2:157" x14ac:dyDescent="0.15">
      <c r="E290" s="1" t="s">
        <v>152</v>
      </c>
      <c r="F290" s="6">
        <v>10</v>
      </c>
      <c r="I290" s="81">
        <v>1</v>
      </c>
      <c r="O290" s="31"/>
      <c r="Q290" s="31">
        <v>0.73000001907348633</v>
      </c>
      <c r="R290" s="40">
        <v>-6.190000057220459</v>
      </c>
      <c r="S290" s="31"/>
      <c r="T290" s="40"/>
      <c r="U290" s="31"/>
      <c r="V290" s="40"/>
      <c r="W290" s="31"/>
      <c r="X290" s="40"/>
      <c r="Y290" s="31"/>
      <c r="Z290" s="40"/>
      <c r="AA290" s="59">
        <v>1.4600000381469727</v>
      </c>
      <c r="AB290" s="60">
        <v>-12.090000152587891</v>
      </c>
      <c r="AC290" s="59">
        <v>-1.4600000381469727</v>
      </c>
      <c r="AD290" s="60">
        <v>12.729999542236328</v>
      </c>
      <c r="AE290" s="19" t="s">
        <v>78</v>
      </c>
      <c r="AF290" s="114"/>
      <c r="AG290" s="117" t="str">
        <f t="shared" si="159"/>
        <v/>
      </c>
      <c r="AH290" s="118" t="str">
        <f t="shared" si="160"/>
        <v/>
      </c>
      <c r="AI290" s="118" t="str">
        <f t="shared" si="161"/>
        <v/>
      </c>
      <c r="AJ290" s="118" t="str">
        <f t="shared" si="162"/>
        <v/>
      </c>
      <c r="AK290" s="113" t="str">
        <f t="shared" si="163"/>
        <v/>
      </c>
      <c r="AL290" s="118" t="str">
        <f t="shared" si="164"/>
        <v/>
      </c>
      <c r="AM290" s="118"/>
      <c r="AN290" s="117" t="str">
        <f t="shared" si="134"/>
        <v/>
      </c>
      <c r="AO290" s="118" t="str">
        <f t="shared" si="135"/>
        <v/>
      </c>
      <c r="AP290" s="99" t="str">
        <f t="shared" si="136"/>
        <v/>
      </c>
      <c r="AQ290" s="99" t="str">
        <f t="shared" si="137"/>
        <v/>
      </c>
      <c r="AR290" s="99" t="str">
        <f t="shared" si="138"/>
        <v/>
      </c>
      <c r="AS290" s="99" t="str">
        <f t="shared" si="139"/>
        <v/>
      </c>
      <c r="AT290" s="118" t="str">
        <f t="shared" si="140"/>
        <v/>
      </c>
      <c r="AU290" s="118" t="str">
        <f t="shared" si="141"/>
        <v/>
      </c>
      <c r="AV290" s="118" t="str">
        <f t="shared" si="142"/>
        <v/>
      </c>
      <c r="AW290" s="118" t="str">
        <f t="shared" si="143"/>
        <v/>
      </c>
      <c r="AX290" s="118"/>
      <c r="AY290" s="117">
        <f t="shared" si="157"/>
        <v>1.3791478048503687</v>
      </c>
      <c r="AZ290" s="118">
        <f t="shared" si="148"/>
        <v>1.3936516326226047</v>
      </c>
      <c r="BA290" s="99">
        <f t="shared" si="149"/>
        <v>7.6776992378711384</v>
      </c>
      <c r="BB290" s="99">
        <f t="shared" si="150"/>
        <v>4.4124560583820553</v>
      </c>
      <c r="BC290" s="99">
        <f t="shared" si="151"/>
        <v>7.7459006467819336</v>
      </c>
      <c r="BD290" s="99">
        <f t="shared" si="152"/>
        <v>4.4516521392149988</v>
      </c>
      <c r="BE290" s="84">
        <f t="shared" si="153"/>
        <v>6.190000057220459</v>
      </c>
      <c r="BF290" s="84">
        <f t="shared" si="147"/>
        <v>0.34000015258789063</v>
      </c>
      <c r="BI290" s="117">
        <f t="shared" si="154"/>
        <v>0.58000004291534424</v>
      </c>
      <c r="BJ290" s="118">
        <f t="shared" si="155"/>
        <v>0.28999996185302734</v>
      </c>
      <c r="BK290" s="118">
        <f t="shared" si="156"/>
        <v>0.64845973479974717</v>
      </c>
      <c r="BL290" s="118">
        <v>0.58000004291534424</v>
      </c>
      <c r="BM290" s="118">
        <v>0.28999996185302734</v>
      </c>
      <c r="BN290" s="118">
        <v>0.64845973479974717</v>
      </c>
      <c r="BO290" s="118"/>
      <c r="BP290" s="119"/>
      <c r="BX290" s="117"/>
      <c r="EX290" s="81" t="str">
        <f t="shared" si="166"/>
        <v/>
      </c>
      <c r="EY290" s="81">
        <f t="shared" si="167"/>
        <v>1.8984780453103816</v>
      </c>
      <c r="FA290" s="81" t="str">
        <f t="shared" si="165"/>
        <v/>
      </c>
    </row>
    <row r="291" spans="2:157" x14ac:dyDescent="0.15">
      <c r="E291" s="1" t="s">
        <v>152</v>
      </c>
      <c r="F291" s="81">
        <v>11</v>
      </c>
      <c r="I291" s="6">
        <v>1</v>
      </c>
      <c r="J291" s="81">
        <v>1</v>
      </c>
      <c r="O291" s="31"/>
      <c r="Q291" s="31">
        <v>-1.7999999523162842</v>
      </c>
      <c r="R291" s="40">
        <v>6.8299999237060547</v>
      </c>
      <c r="S291" s="31"/>
      <c r="T291" s="40"/>
      <c r="U291" s="31"/>
      <c r="V291" s="40"/>
      <c r="W291" s="31"/>
      <c r="X291" s="40" t="s">
        <v>90</v>
      </c>
      <c r="Y291" s="31">
        <v>1</v>
      </c>
      <c r="Z291" s="40"/>
      <c r="AA291" s="59">
        <v>-3.0699999332427979</v>
      </c>
      <c r="AB291" s="60">
        <v>12.680000305175781</v>
      </c>
      <c r="AC291" s="59">
        <v>0.43999999761581421</v>
      </c>
      <c r="AD291" s="60">
        <v>-12.140000343322754</v>
      </c>
      <c r="AE291" s="19" t="s">
        <v>78</v>
      </c>
      <c r="AF291" s="114">
        <v>1</v>
      </c>
      <c r="AG291" s="117" t="str">
        <f t="shared" si="159"/>
        <v/>
      </c>
      <c r="AH291" s="118" t="str">
        <f t="shared" si="160"/>
        <v/>
      </c>
      <c r="AI291" s="118" t="str">
        <f t="shared" si="161"/>
        <v/>
      </c>
      <c r="AJ291" s="118" t="str">
        <f t="shared" si="162"/>
        <v/>
      </c>
      <c r="AK291" s="113" t="str">
        <f t="shared" si="163"/>
        <v/>
      </c>
      <c r="AL291" s="118" t="str">
        <f t="shared" si="164"/>
        <v/>
      </c>
      <c r="AM291" s="118"/>
      <c r="AN291" s="117" t="str">
        <f t="shared" si="134"/>
        <v/>
      </c>
      <c r="AO291" s="118" t="str">
        <f t="shared" si="135"/>
        <v/>
      </c>
      <c r="AP291" s="99" t="str">
        <f t="shared" si="136"/>
        <v/>
      </c>
      <c r="AQ291" s="99" t="str">
        <f t="shared" si="137"/>
        <v/>
      </c>
      <c r="AR291" s="99" t="str">
        <f t="shared" si="138"/>
        <v/>
      </c>
      <c r="AS291" s="99" t="str">
        <f t="shared" si="139"/>
        <v/>
      </c>
      <c r="AT291" s="118" t="str">
        <f t="shared" si="140"/>
        <v/>
      </c>
      <c r="AU291" s="118" t="str">
        <f t="shared" si="141"/>
        <v/>
      </c>
      <c r="AV291" s="118" t="str">
        <f t="shared" si="142"/>
        <v/>
      </c>
      <c r="AW291" s="118" t="str">
        <f t="shared" si="143"/>
        <v/>
      </c>
      <c r="AX291" s="118"/>
      <c r="AY291" s="117">
        <f t="shared" si="157"/>
        <v>1.8984780453103816</v>
      </c>
      <c r="AZ291" s="118">
        <f t="shared" si="148"/>
        <v>3.654028690879592</v>
      </c>
      <c r="BA291" s="99">
        <f t="shared" si="149"/>
        <v>10.483399589395503</v>
      </c>
      <c r="BB291" s="99">
        <f t="shared" si="150"/>
        <v>6.0721450529613126</v>
      </c>
      <c r="BC291" s="99">
        <f t="shared" si="151"/>
        <v>20.053097340488421</v>
      </c>
      <c r="BD291" s="99">
        <f t="shared" si="152"/>
        <v>11.615060055115164</v>
      </c>
      <c r="BE291" s="84">
        <f t="shared" si="153"/>
        <v>6.8299999237060547</v>
      </c>
      <c r="BF291" s="84">
        <f t="shared" si="147"/>
        <v>0.15000009536743164</v>
      </c>
      <c r="BI291" s="117">
        <f t="shared" si="154"/>
        <v>1.6099998950958252</v>
      </c>
      <c r="BJ291" s="118">
        <f t="shared" si="155"/>
        <v>4.9999237060546875E-2</v>
      </c>
      <c r="BK291" s="118">
        <f t="shared" si="156"/>
        <v>1.6107760818671244</v>
      </c>
      <c r="BL291" s="118"/>
      <c r="BM291" s="118"/>
      <c r="BN291" s="118"/>
      <c r="BO291" s="118"/>
      <c r="BP291" s="119" t="s">
        <v>184</v>
      </c>
      <c r="BX291" s="117"/>
      <c r="EX291" s="81" t="str">
        <f t="shared" si="166"/>
        <v/>
      </c>
      <c r="EY291" s="81">
        <f t="shared" si="167"/>
        <v>61.033640570921001</v>
      </c>
      <c r="FA291" s="81" t="str">
        <f t="shared" si="165"/>
        <v/>
      </c>
    </row>
    <row r="292" spans="2:157" s="82" customFormat="1" x14ac:dyDescent="0.15">
      <c r="B292" s="30"/>
      <c r="C292" s="16"/>
      <c r="D292" s="13" t="s">
        <v>29</v>
      </c>
      <c r="E292" s="16">
        <v>63</v>
      </c>
      <c r="F292" s="82">
        <v>1</v>
      </c>
      <c r="G292" s="16">
        <v>1</v>
      </c>
      <c r="K292" s="16">
        <v>1</v>
      </c>
      <c r="M292" s="16"/>
      <c r="N292" s="82">
        <v>1</v>
      </c>
      <c r="O292" s="20" t="s">
        <v>91</v>
      </c>
      <c r="P292" s="16">
        <v>101</v>
      </c>
      <c r="Q292" s="32"/>
      <c r="R292" s="10"/>
      <c r="S292" s="32"/>
      <c r="T292" s="10"/>
      <c r="U292" s="32"/>
      <c r="V292" s="10"/>
      <c r="W292" s="32"/>
      <c r="X292" s="10"/>
      <c r="Y292" s="32"/>
      <c r="Z292" s="10"/>
      <c r="AA292" s="57">
        <v>-1.0199999809265137</v>
      </c>
      <c r="AB292" s="58">
        <v>11.989999771118164</v>
      </c>
      <c r="AC292" s="57">
        <v>3.4100000858306885</v>
      </c>
      <c r="AD292" s="58">
        <v>-11.699999809265137</v>
      </c>
      <c r="AE292" s="16"/>
      <c r="AF292" s="112"/>
      <c r="AG292" s="117">
        <f t="shared" si="159"/>
        <v>3.6320428066496562</v>
      </c>
      <c r="AH292" s="118">
        <f t="shared" si="160"/>
        <v>1.1700000762939453</v>
      </c>
      <c r="AI292" s="118">
        <f t="shared" si="161"/>
        <v>5.0000190734863281E-2</v>
      </c>
      <c r="AJ292" s="118">
        <f t="shared" si="162"/>
        <v>1.1710679730918101</v>
      </c>
      <c r="AK292" s="113">
        <f t="shared" si="163"/>
        <v>101</v>
      </c>
      <c r="AL292" s="118">
        <f t="shared" si="164"/>
        <v>5.9499998092651367</v>
      </c>
      <c r="AM292" s="99"/>
      <c r="AN292" s="117" t="str">
        <f t="shared" si="134"/>
        <v/>
      </c>
      <c r="AO292" s="118" t="str">
        <f t="shared" si="135"/>
        <v/>
      </c>
      <c r="AP292" s="99" t="str">
        <f t="shared" si="136"/>
        <v/>
      </c>
      <c r="AQ292" s="99" t="str">
        <f t="shared" si="137"/>
        <v/>
      </c>
      <c r="AR292" s="99" t="str">
        <f t="shared" si="138"/>
        <v/>
      </c>
      <c r="AS292" s="99" t="str">
        <f t="shared" si="139"/>
        <v/>
      </c>
      <c r="AT292" s="118" t="str">
        <f t="shared" si="140"/>
        <v/>
      </c>
      <c r="AU292" s="118" t="str">
        <f t="shared" si="141"/>
        <v/>
      </c>
      <c r="AV292" s="118" t="str">
        <f t="shared" si="142"/>
        <v/>
      </c>
      <c r="AW292" s="118" t="str">
        <f t="shared" si="143"/>
        <v/>
      </c>
      <c r="AX292" s="99"/>
      <c r="AY292" s="117" t="str">
        <f t="shared" si="157"/>
        <v/>
      </c>
      <c r="AZ292" s="118" t="str">
        <f t="shared" si="148"/>
        <v/>
      </c>
      <c r="BA292" s="99" t="str">
        <f t="shared" si="149"/>
        <v/>
      </c>
      <c r="BB292" s="99" t="str">
        <f t="shared" si="150"/>
        <v/>
      </c>
      <c r="BC292" s="99" t="str">
        <f t="shared" si="151"/>
        <v/>
      </c>
      <c r="BD292" s="99" t="str">
        <f t="shared" si="152"/>
        <v/>
      </c>
      <c r="BE292" s="84" t="str">
        <f t="shared" si="153"/>
        <v/>
      </c>
      <c r="BF292" s="84" t="str">
        <f t="shared" si="147"/>
        <v/>
      </c>
      <c r="BG292" s="89"/>
      <c r="BH292" s="89"/>
      <c r="BI292" s="117" t="str">
        <f t="shared" si="154"/>
        <v/>
      </c>
      <c r="BJ292" s="118" t="str">
        <f t="shared" si="155"/>
        <v/>
      </c>
      <c r="BK292" s="118" t="str">
        <f t="shared" si="156"/>
        <v/>
      </c>
      <c r="BL292" s="118" t="s">
        <v>152</v>
      </c>
      <c r="BM292" s="118" t="s">
        <v>152</v>
      </c>
      <c r="BN292" s="118" t="s">
        <v>152</v>
      </c>
      <c r="BO292" s="118"/>
      <c r="BP292" s="121"/>
      <c r="BX292" s="94"/>
      <c r="CE292" s="95"/>
      <c r="CF292" s="95"/>
      <c r="CG292" s="95"/>
      <c r="CH292" s="95"/>
      <c r="CI292" s="95"/>
      <c r="CJ292" s="95"/>
      <c r="CK292" s="95"/>
      <c r="CL292" s="95"/>
      <c r="CM292" s="95"/>
      <c r="CN292" s="95"/>
      <c r="CO292" s="95"/>
      <c r="CP292" s="95"/>
      <c r="CQ292" s="95"/>
      <c r="EX292" s="81" t="str">
        <f t="shared" si="166"/>
        <v/>
      </c>
      <c r="EY292" s="81">
        <f t="shared" si="167"/>
        <v>116.45416685158615</v>
      </c>
      <c r="FA292" s="81">
        <f t="shared" si="165"/>
        <v>3.6320428066496562</v>
      </c>
    </row>
    <row r="293" spans="2:157" x14ac:dyDescent="0.15">
      <c r="E293" s="1" t="s">
        <v>152</v>
      </c>
      <c r="F293" s="81">
        <v>2</v>
      </c>
      <c r="H293" s="81">
        <v>1</v>
      </c>
      <c r="O293" s="31"/>
      <c r="Q293" s="31">
        <v>1.1699999570846558</v>
      </c>
      <c r="R293" s="40">
        <v>-5.9499998092651367</v>
      </c>
      <c r="S293" s="31"/>
      <c r="T293" s="40"/>
      <c r="U293" s="31"/>
      <c r="V293" s="40"/>
      <c r="W293" s="31"/>
      <c r="X293" s="40"/>
      <c r="Y293" s="31"/>
      <c r="Z293" s="40"/>
      <c r="AA293" s="59">
        <v>2.2400000095367432</v>
      </c>
      <c r="AB293" s="60">
        <v>-11.649999618530273</v>
      </c>
      <c r="AC293" s="59">
        <v>-0.87999999523162842</v>
      </c>
      <c r="AD293" s="60">
        <v>11.600000381469727</v>
      </c>
      <c r="AE293" s="19" t="s">
        <v>95</v>
      </c>
      <c r="AF293" s="114"/>
      <c r="AG293" s="117" t="str">
        <f t="shared" si="159"/>
        <v/>
      </c>
      <c r="AH293" s="118" t="str">
        <f t="shared" si="160"/>
        <v/>
      </c>
      <c r="AI293" s="118" t="str">
        <f t="shared" si="161"/>
        <v/>
      </c>
      <c r="AJ293" s="118" t="str">
        <f t="shared" si="162"/>
        <v/>
      </c>
      <c r="AK293" s="113" t="str">
        <f t="shared" si="163"/>
        <v/>
      </c>
      <c r="AL293" s="118" t="str">
        <f t="shared" si="164"/>
        <v/>
      </c>
      <c r="AM293" s="118"/>
      <c r="AN293" s="117">
        <f t="shared" si="134"/>
        <v>4.6220400376532824</v>
      </c>
      <c r="AO293" s="118">
        <f t="shared" si="135"/>
        <v>4.8306495130995497</v>
      </c>
      <c r="AP293" s="99">
        <f t="shared" si="136"/>
        <v>23.860297985982925</v>
      </c>
      <c r="AQ293" s="99">
        <f t="shared" si="137"/>
        <v>19.461516403237987</v>
      </c>
      <c r="AR293" s="99">
        <f t="shared" si="138"/>
        <v>24.511199436831475</v>
      </c>
      <c r="AS293" s="99">
        <f t="shared" si="139"/>
        <v>19.992420471159608</v>
      </c>
      <c r="AT293" s="118">
        <f t="shared" si="140"/>
        <v>1.1700000762939453</v>
      </c>
      <c r="AU293" s="118">
        <f t="shared" si="141"/>
        <v>5.0000190734863281E-2</v>
      </c>
      <c r="AV293" s="118">
        <f t="shared" si="142"/>
        <v>1.1710679730918101</v>
      </c>
      <c r="AW293" s="118">
        <f t="shared" si="143"/>
        <v>9.6999998092651367</v>
      </c>
      <c r="AX293" s="118"/>
      <c r="AY293" s="117"/>
      <c r="AZ293" s="118" t="str">
        <f t="shared" si="148"/>
        <v/>
      </c>
      <c r="BA293" s="99" t="str">
        <f t="shared" si="149"/>
        <v/>
      </c>
      <c r="BB293" s="99" t="str">
        <f t="shared" si="150"/>
        <v/>
      </c>
      <c r="BC293" s="99" t="str">
        <f t="shared" si="151"/>
        <v/>
      </c>
      <c r="BD293" s="99" t="str">
        <f t="shared" si="152"/>
        <v/>
      </c>
      <c r="BE293" s="84" t="str">
        <f t="shared" si="153"/>
        <v/>
      </c>
      <c r="BF293" s="84" t="str">
        <f t="shared" si="147"/>
        <v/>
      </c>
      <c r="BI293" s="117">
        <f t="shared" si="154"/>
        <v>1.1700000762939453</v>
      </c>
      <c r="BJ293" s="118">
        <f t="shared" si="155"/>
        <v>5.0000190734863281E-2</v>
      </c>
      <c r="BK293" s="118">
        <f t="shared" si="156"/>
        <v>1.1710679730918101</v>
      </c>
      <c r="BL293" s="118">
        <v>1.1700000762939453</v>
      </c>
      <c r="BM293" s="118">
        <v>5.0000190734863281E-2</v>
      </c>
      <c r="BN293" s="118">
        <v>1.1710679730918101</v>
      </c>
      <c r="BO293" s="118"/>
      <c r="BP293" s="119"/>
      <c r="BX293" s="117"/>
      <c r="EX293" s="81">
        <f t="shared" si="166"/>
        <v>4.6220400376532824</v>
      </c>
      <c r="EY293" s="81">
        <f t="shared" si="167"/>
        <v>4.6220400376532824</v>
      </c>
      <c r="FA293" s="81" t="str">
        <f t="shared" si="165"/>
        <v/>
      </c>
    </row>
    <row r="294" spans="2:157" x14ac:dyDescent="0.15">
      <c r="E294" s="1" t="s">
        <v>152</v>
      </c>
      <c r="F294" s="81">
        <v>3</v>
      </c>
      <c r="I294" s="81">
        <v>1</v>
      </c>
      <c r="O294" s="31"/>
      <c r="Q294" s="31">
        <v>-1.2200000286102295</v>
      </c>
      <c r="R294" s="40">
        <v>9.6999998092651367</v>
      </c>
      <c r="S294" s="31"/>
      <c r="T294" s="40"/>
      <c r="U294" s="31"/>
      <c r="V294" s="40"/>
      <c r="W294" s="31"/>
      <c r="X294" s="40"/>
      <c r="Y294" s="31"/>
      <c r="Z294" s="40"/>
      <c r="AA294" s="59">
        <v>-3.119999885559082</v>
      </c>
      <c r="AB294" s="60">
        <v>12.579999923706055</v>
      </c>
      <c r="AC294" s="59">
        <v>0.15000000596046448</v>
      </c>
      <c r="AD294" s="60">
        <v>-12.239999771118164</v>
      </c>
      <c r="AE294" s="19" t="s">
        <v>96</v>
      </c>
      <c r="AF294" s="114"/>
      <c r="AG294" s="117" t="str">
        <f t="shared" si="159"/>
        <v/>
      </c>
      <c r="AH294" s="118" t="str">
        <f t="shared" si="160"/>
        <v/>
      </c>
      <c r="AI294" s="118" t="str">
        <f t="shared" si="161"/>
        <v/>
      </c>
      <c r="AJ294" s="118" t="str">
        <f t="shared" si="162"/>
        <v/>
      </c>
      <c r="AK294" s="113" t="str">
        <f t="shared" si="163"/>
        <v/>
      </c>
      <c r="AL294" s="118" t="str">
        <f t="shared" si="164"/>
        <v/>
      </c>
      <c r="AM294" s="118"/>
      <c r="AN294" s="117" t="str">
        <f t="shared" si="134"/>
        <v/>
      </c>
      <c r="AO294" s="118" t="str">
        <f t="shared" si="135"/>
        <v/>
      </c>
      <c r="AP294" s="99" t="str">
        <f t="shared" si="136"/>
        <v/>
      </c>
      <c r="AQ294" s="99" t="str">
        <f t="shared" si="137"/>
        <v/>
      </c>
      <c r="AR294" s="99" t="str">
        <f t="shared" si="138"/>
        <v/>
      </c>
      <c r="AS294" s="99" t="str">
        <f t="shared" si="139"/>
        <v/>
      </c>
      <c r="AT294" s="118" t="str">
        <f t="shared" si="140"/>
        <v/>
      </c>
      <c r="AU294" s="118" t="str">
        <f t="shared" si="141"/>
        <v/>
      </c>
      <c r="AV294" s="118" t="str">
        <f t="shared" si="142"/>
        <v/>
      </c>
      <c r="AW294" s="118" t="str">
        <f t="shared" si="143"/>
        <v/>
      </c>
      <c r="AX294" s="118"/>
      <c r="AY294" s="117">
        <f t="shared" si="157"/>
        <v>4.6220400376532824</v>
      </c>
      <c r="AZ294" s="118">
        <f t="shared" si="148"/>
        <v>4.8306495130995497</v>
      </c>
      <c r="BA294" s="99">
        <f t="shared" si="149"/>
        <v>23.860297985982925</v>
      </c>
      <c r="BB294" s="99">
        <f t="shared" si="150"/>
        <v>19.461516403237987</v>
      </c>
      <c r="BC294" s="99">
        <f t="shared" si="151"/>
        <v>24.511199436831475</v>
      </c>
      <c r="BD294" s="99">
        <f t="shared" si="152"/>
        <v>19.992420471159608</v>
      </c>
      <c r="BE294" s="84">
        <f t="shared" si="153"/>
        <v>9.6999998092651367</v>
      </c>
      <c r="BF294" s="84" t="str">
        <f t="shared" si="147"/>
        <v/>
      </c>
      <c r="BI294" s="117">
        <f t="shared" si="154"/>
        <v>2.2399998903274536</v>
      </c>
      <c r="BJ294" s="118">
        <f t="shared" si="155"/>
        <v>0.97999954223632813</v>
      </c>
      <c r="BK294" s="118">
        <f t="shared" si="156"/>
        <v>2.4449946035626371</v>
      </c>
      <c r="BL294" s="118">
        <v>2.2399998903274536</v>
      </c>
      <c r="BM294" s="118">
        <v>0.97999954223632813</v>
      </c>
      <c r="BN294" s="118">
        <v>2.4449946035626371</v>
      </c>
      <c r="BO294" s="118"/>
      <c r="BP294" s="119"/>
      <c r="BX294" s="117"/>
      <c r="EX294" s="81" t="str">
        <f t="shared" si="166"/>
        <v/>
      </c>
      <c r="EY294" s="81">
        <f t="shared" si="167"/>
        <v>1.9384813223352406</v>
      </c>
      <c r="FA294" s="81" t="str">
        <f t="shared" si="165"/>
        <v/>
      </c>
    </row>
    <row r="295" spans="2:157" x14ac:dyDescent="0.15">
      <c r="E295" s="1" t="s">
        <v>152</v>
      </c>
      <c r="F295" s="81">
        <v>4</v>
      </c>
      <c r="I295" s="81">
        <v>1</v>
      </c>
      <c r="O295" s="31"/>
      <c r="Q295" s="31">
        <v>2.630000114440918</v>
      </c>
      <c r="R295" s="40">
        <v>-6.679999828338623</v>
      </c>
      <c r="S295" s="31"/>
      <c r="T295" s="40"/>
      <c r="U295" s="31"/>
      <c r="V295" s="40"/>
      <c r="W295" s="31"/>
      <c r="X295" s="40"/>
      <c r="Y295" s="31"/>
      <c r="Z295" s="40"/>
      <c r="AA295" s="59">
        <v>3.3199999332427979</v>
      </c>
      <c r="AB295" s="60">
        <v>-12.479999542236328</v>
      </c>
      <c r="AC295" s="59">
        <v>-2.1500000953674316</v>
      </c>
      <c r="AD295" s="60">
        <v>12.729999542236328</v>
      </c>
      <c r="AE295" s="19" t="s">
        <v>84</v>
      </c>
      <c r="AF295" s="114"/>
      <c r="AG295" s="117" t="str">
        <f t="shared" si="159"/>
        <v/>
      </c>
      <c r="AH295" s="118" t="str">
        <f t="shared" si="160"/>
        <v/>
      </c>
      <c r="AI295" s="118" t="str">
        <f t="shared" si="161"/>
        <v/>
      </c>
      <c r="AJ295" s="118" t="str">
        <f t="shared" si="162"/>
        <v/>
      </c>
      <c r="AK295" s="113" t="str">
        <f t="shared" si="163"/>
        <v/>
      </c>
      <c r="AL295" s="118" t="str">
        <f t="shared" si="164"/>
        <v/>
      </c>
      <c r="AM295" s="118"/>
      <c r="AN295" s="117" t="str">
        <f t="shared" si="134"/>
        <v/>
      </c>
      <c r="AO295" s="118" t="str">
        <f t="shared" si="135"/>
        <v/>
      </c>
      <c r="AP295" s="99" t="str">
        <f t="shared" si="136"/>
        <v/>
      </c>
      <c r="AQ295" s="99" t="str">
        <f t="shared" si="137"/>
        <v/>
      </c>
      <c r="AR295" s="99" t="str">
        <f t="shared" si="138"/>
        <v/>
      </c>
      <c r="AS295" s="99" t="str">
        <f t="shared" si="139"/>
        <v/>
      </c>
      <c r="AT295" s="118" t="str">
        <f t="shared" si="140"/>
        <v/>
      </c>
      <c r="AU295" s="118" t="str">
        <f t="shared" si="141"/>
        <v/>
      </c>
      <c r="AV295" s="118" t="str">
        <f t="shared" si="142"/>
        <v/>
      </c>
      <c r="AW295" s="118" t="str">
        <f t="shared" si="143"/>
        <v/>
      </c>
      <c r="AX295" s="118"/>
      <c r="AY295" s="117">
        <f t="shared" si="157"/>
        <v>1.9384813223352406</v>
      </c>
      <c r="AZ295" s="118">
        <f t="shared" si="148"/>
        <v>6.9067828786801382</v>
      </c>
      <c r="BA295" s="99">
        <f t="shared" si="149"/>
        <v>10.859799076509489</v>
      </c>
      <c r="BB295" s="99">
        <f t="shared" si="150"/>
        <v>6.8616337421250639</v>
      </c>
      <c r="BC295" s="99">
        <f t="shared" si="151"/>
        <v>38.947299001109599</v>
      </c>
      <c r="BD295" s="99">
        <f t="shared" si="152"/>
        <v>24.608383553680191</v>
      </c>
      <c r="BE295" s="84">
        <f t="shared" si="153"/>
        <v>6.679999828338623</v>
      </c>
      <c r="BF295" s="84" t="str">
        <f t="shared" si="147"/>
        <v/>
      </c>
      <c r="BI295" s="117">
        <f t="shared" si="154"/>
        <v>3.1699999272823334</v>
      </c>
      <c r="BJ295" s="118">
        <f t="shared" si="155"/>
        <v>0.23999977111816406</v>
      </c>
      <c r="BK295" s="118">
        <f t="shared" si="156"/>
        <v>3.1790721019043859</v>
      </c>
      <c r="BL295" s="118">
        <v>3.1699999272823334</v>
      </c>
      <c r="BM295" s="118">
        <v>0.23999977111816406</v>
      </c>
      <c r="BN295" s="118">
        <v>3.1790721019043859</v>
      </c>
      <c r="BO295" s="118"/>
      <c r="BP295" s="119"/>
      <c r="BX295" s="117"/>
      <c r="EX295" s="81" t="str">
        <f t="shared" si="166"/>
        <v/>
      </c>
      <c r="EY295" s="81">
        <f t="shared" si="167"/>
        <v>14.500071346586521</v>
      </c>
      <c r="FA295" s="81" t="str">
        <f t="shared" si="165"/>
        <v/>
      </c>
    </row>
    <row r="296" spans="2:157" x14ac:dyDescent="0.15">
      <c r="E296" s="1" t="s">
        <v>152</v>
      </c>
      <c r="F296" s="81">
        <v>5</v>
      </c>
      <c r="I296" s="81">
        <v>1</v>
      </c>
      <c r="O296" s="31"/>
      <c r="Q296" s="31">
        <v>3.0699999332427979</v>
      </c>
      <c r="R296" s="40">
        <v>9.0200004577636719</v>
      </c>
      <c r="S296" s="31"/>
      <c r="T296" s="40"/>
      <c r="U296" s="31"/>
      <c r="V296" s="40"/>
      <c r="W296" s="31"/>
      <c r="X296" s="40"/>
      <c r="Y296" s="31"/>
      <c r="Z296" s="40"/>
      <c r="AA296" s="59">
        <v>3.3599998950958252</v>
      </c>
      <c r="AB296" s="60">
        <v>13.600000381469727</v>
      </c>
      <c r="AC296" s="59">
        <v>0.82999998331069946</v>
      </c>
      <c r="AD296" s="60">
        <v>-13.020000457763672</v>
      </c>
      <c r="AE296" s="19" t="s">
        <v>81</v>
      </c>
      <c r="AF296" s="114"/>
      <c r="AG296" s="117" t="str">
        <f t="shared" si="159"/>
        <v/>
      </c>
      <c r="AH296" s="118" t="str">
        <f t="shared" si="160"/>
        <v/>
      </c>
      <c r="AI296" s="118" t="str">
        <f t="shared" si="161"/>
        <v/>
      </c>
      <c r="AJ296" s="118" t="str">
        <f t="shared" si="162"/>
        <v/>
      </c>
      <c r="AK296" s="113" t="str">
        <f t="shared" si="163"/>
        <v/>
      </c>
      <c r="AL296" s="118" t="str">
        <f t="shared" si="164"/>
        <v/>
      </c>
      <c r="AM296" s="118"/>
      <c r="AN296" s="117" t="str">
        <f t="shared" ref="AN296:AN359" si="168">IF(H296=1,DEGREES(ACOS(((AA295-AA296)*(AA297-AA296)+(AB295-AB296)*(AB297-AB296))/(SQRT((AA295-AA296)^2+(AB295-AB296)^2)*SQRT((AA297-AA296)^2+(AB297-AB296)^2)))),"")</f>
        <v/>
      </c>
      <c r="AO296" s="118" t="str">
        <f t="shared" ref="AO296:AO359" si="169">IF(H296=1,DEGREES(ACOS((((AA297-AA296)*(AC296-AA296)+(AB297-AB296)*(AD296-AB296))/(SQRT((AA297-AA296)^2+(AB297-AB296)^2)*SQRT((AC296-AA296)^2+(AD296-AB296)^2))))),"")</f>
        <v/>
      </c>
      <c r="AP296" s="99" t="str">
        <f t="shared" ref="AP296:AP359" si="170">IF(AND(ISNUMBER(AA295),ISNUMBER(AA296),ISNUMBER(AA297),H296=1),ABS((AA295*AB296+AA296*AB297+AA297*AB295-AB295*AA296-AB296*AA297-AB297*AA295)/2),"")</f>
        <v/>
      </c>
      <c r="AQ296" s="99" t="str">
        <f t="shared" ref="AQ296:AQ359" si="171">IF(ISNUMBER(AP296),AP296*(((ABS(AB296-R297))/(ABS(AB295-AB296))))^2,"")</f>
        <v/>
      </c>
      <c r="AR296" s="99" t="str">
        <f t="shared" ref="AR296:AR359" si="172">IF(AND(ISNUMBER(AC296),ISNUMBER(AA296),ISNUMBER(AA297),H296=1),ABS((AC296*AB296+AA296*AB297+AA297*AD296-AD296*AA296-AB296*AA297-AB297*AC296)/2),"")</f>
        <v/>
      </c>
      <c r="AS296" s="99" t="str">
        <f t="shared" ref="AS296:AS359" si="173">IF(ISNUMBER(AR296),AR296*(((ABS(AB296-R297))/(ABS(AB295-AB296))))^2,"")</f>
        <v/>
      </c>
      <c r="AT296" s="118" t="str">
        <f t="shared" ref="AT296:AT359" si="174">IF(AND(ISNUMBER(AC295),ISNUMBER(AA296),$G295=1),ABS(AC295-AA296),"")</f>
        <v/>
      </c>
      <c r="AU296" s="118" t="str">
        <f t="shared" ref="AU296:AU359" si="175">IF(AND(ISNUMBER(AD295),ISNUMBER(AB296),$G295=1),ABS(AD295-AB296),"")</f>
        <v/>
      </c>
      <c r="AV296" s="118" t="str">
        <f t="shared" ref="AV296:AV359" si="176">IF(AND(ISNUMBER(AT296),ISNUMBER(AU296)),SQRT(AT296^2+AU296^2),"")</f>
        <v/>
      </c>
      <c r="AW296" s="118" t="str">
        <f t="shared" ref="AW296:AW359" si="177">IF(H296=1,ABS(R297),"")</f>
        <v/>
      </c>
      <c r="AX296" s="118"/>
      <c r="AY296" s="117">
        <f t="shared" si="157"/>
        <v>14.500071346586521</v>
      </c>
      <c r="AZ296" s="118">
        <f t="shared" si="148"/>
        <v>12.330003733212159</v>
      </c>
      <c r="BA296" s="99">
        <f t="shared" si="149"/>
        <v>84.478796902847307</v>
      </c>
      <c r="BB296" s="99">
        <f t="shared" si="150"/>
        <v>62.181690571131213</v>
      </c>
      <c r="BC296" s="99">
        <f t="shared" si="151"/>
        <v>71.832999665260331</v>
      </c>
      <c r="BD296" s="99">
        <f t="shared" si="152"/>
        <v>52.87359102803277</v>
      </c>
      <c r="BE296" s="84">
        <f t="shared" si="153"/>
        <v>9.0200004577636719</v>
      </c>
      <c r="BF296" s="84">
        <f t="shared" si="147"/>
        <v>0.67999935150146484</v>
      </c>
      <c r="BI296" s="117">
        <f t="shared" si="154"/>
        <v>5.5099999904632568</v>
      </c>
      <c r="BJ296" s="118">
        <f t="shared" si="155"/>
        <v>0.87000083923339844</v>
      </c>
      <c r="BK296" s="118">
        <f t="shared" si="156"/>
        <v>5.5782614993537107</v>
      </c>
      <c r="BL296" s="118">
        <v>5.5099999904632568</v>
      </c>
      <c r="BM296" s="118">
        <v>0.87000083923339844</v>
      </c>
      <c r="BN296" s="118">
        <v>5.5782614993537107</v>
      </c>
      <c r="BO296" s="118"/>
      <c r="BP296" s="119"/>
      <c r="BX296" s="117"/>
      <c r="EX296" s="81" t="str">
        <f t="shared" si="166"/>
        <v/>
      </c>
      <c r="EY296" s="81">
        <f t="shared" si="167"/>
        <v>14.353928201537675</v>
      </c>
      <c r="FA296" s="81" t="str">
        <f t="shared" si="165"/>
        <v/>
      </c>
    </row>
    <row r="297" spans="2:157" x14ac:dyDescent="0.15">
      <c r="E297" s="1" t="s">
        <v>152</v>
      </c>
      <c r="F297" s="81">
        <v>6</v>
      </c>
      <c r="I297" s="81">
        <v>1</v>
      </c>
      <c r="O297" s="31"/>
      <c r="Q297" s="31">
        <v>-2.0499999523162842</v>
      </c>
      <c r="R297" s="40">
        <v>-7.6999998092651367</v>
      </c>
      <c r="S297" s="31"/>
      <c r="T297" s="40"/>
      <c r="U297" s="31"/>
      <c r="V297" s="40"/>
      <c r="W297" s="31"/>
      <c r="X297" s="40"/>
      <c r="Y297" s="31"/>
      <c r="Z297" s="40"/>
      <c r="AA297" s="59">
        <v>-3.2200000286102295</v>
      </c>
      <c r="AB297" s="60">
        <v>-11.949999809265137</v>
      </c>
      <c r="AC297" s="59">
        <v>2.4900000095367432</v>
      </c>
      <c r="AD297" s="60">
        <v>13.75</v>
      </c>
      <c r="AE297" s="19" t="s">
        <v>81</v>
      </c>
      <c r="AF297" s="114"/>
      <c r="AG297" s="117" t="str">
        <f t="shared" si="159"/>
        <v/>
      </c>
      <c r="AH297" s="118" t="str">
        <f t="shared" si="160"/>
        <v/>
      </c>
      <c r="AI297" s="118" t="str">
        <f t="shared" si="161"/>
        <v/>
      </c>
      <c r="AJ297" s="118" t="str">
        <f t="shared" si="162"/>
        <v/>
      </c>
      <c r="AK297" s="113" t="str">
        <f t="shared" si="163"/>
        <v/>
      </c>
      <c r="AL297" s="118" t="str">
        <f t="shared" si="164"/>
        <v/>
      </c>
      <c r="AM297" s="118"/>
      <c r="AN297" s="117" t="str">
        <f t="shared" si="168"/>
        <v/>
      </c>
      <c r="AO297" s="118" t="str">
        <f t="shared" si="169"/>
        <v/>
      </c>
      <c r="AP297" s="99" t="str">
        <f t="shared" si="170"/>
        <v/>
      </c>
      <c r="AQ297" s="99" t="str">
        <f t="shared" si="171"/>
        <v/>
      </c>
      <c r="AR297" s="99" t="str">
        <f t="shared" si="172"/>
        <v/>
      </c>
      <c r="AS297" s="99" t="str">
        <f t="shared" si="173"/>
        <v/>
      </c>
      <c r="AT297" s="118" t="str">
        <f t="shared" si="174"/>
        <v/>
      </c>
      <c r="AU297" s="118" t="str">
        <f t="shared" si="175"/>
        <v/>
      </c>
      <c r="AV297" s="118" t="str">
        <f t="shared" si="176"/>
        <v/>
      </c>
      <c r="AW297" s="118" t="str">
        <f t="shared" si="177"/>
        <v/>
      </c>
      <c r="AX297" s="118"/>
      <c r="AY297" s="117">
        <f t="shared" si="157"/>
        <v>14.353928201537675</v>
      </c>
      <c r="AZ297" s="118">
        <f t="shared" si="148"/>
        <v>9.0126464626185658</v>
      </c>
      <c r="BA297" s="99">
        <f t="shared" si="149"/>
        <v>85.292199237632758</v>
      </c>
      <c r="BB297" s="99">
        <f t="shared" si="150"/>
        <v>56.892282229097397</v>
      </c>
      <c r="BC297" s="99">
        <f t="shared" si="151"/>
        <v>55.259052631270862</v>
      </c>
      <c r="BD297" s="99">
        <f t="shared" si="152"/>
        <v>36.859333515973994</v>
      </c>
      <c r="BE297" s="84">
        <f t="shared" si="153"/>
        <v>7.6999998092651367</v>
      </c>
      <c r="BF297" s="84">
        <f t="shared" si="147"/>
        <v>1.0199999809265137</v>
      </c>
      <c r="BI297" s="117">
        <f t="shared" si="154"/>
        <v>4.050000011920929</v>
      </c>
      <c r="BJ297" s="118">
        <f t="shared" si="155"/>
        <v>1.0700006484985352</v>
      </c>
      <c r="BK297" s="118">
        <f t="shared" si="156"/>
        <v>4.1889618623648044</v>
      </c>
      <c r="BL297" s="118">
        <v>4.050000011920929</v>
      </c>
      <c r="BM297" s="118">
        <v>1.0700006484985352</v>
      </c>
      <c r="BN297" s="118">
        <v>4.1889618623648044</v>
      </c>
      <c r="BO297" s="118"/>
      <c r="BP297" s="119"/>
      <c r="BX297" s="117"/>
      <c r="EX297" s="81" t="str">
        <f t="shared" si="166"/>
        <v/>
      </c>
      <c r="EY297" s="81">
        <f t="shared" si="167"/>
        <v>1.5684751635026393</v>
      </c>
      <c r="FA297" s="81" t="str">
        <f t="shared" si="165"/>
        <v/>
      </c>
    </row>
    <row r="298" spans="2:157" x14ac:dyDescent="0.15">
      <c r="E298" s="1" t="s">
        <v>152</v>
      </c>
      <c r="F298" s="81">
        <v>7</v>
      </c>
      <c r="I298" s="81">
        <v>1</v>
      </c>
      <c r="O298" s="31"/>
      <c r="Q298" s="31">
        <v>1.3700000047683716</v>
      </c>
      <c r="R298" s="40">
        <v>5.5100002288818359</v>
      </c>
      <c r="S298" s="31"/>
      <c r="T298" s="40"/>
      <c r="U298" s="31"/>
      <c r="V298" s="40"/>
      <c r="W298" s="31"/>
      <c r="X298" s="40"/>
      <c r="Y298" s="31"/>
      <c r="Z298" s="40"/>
      <c r="AA298" s="59">
        <v>4.1399998664855957</v>
      </c>
      <c r="AB298" s="60">
        <v>13.699999809265137</v>
      </c>
      <c r="AC298" s="59">
        <v>-1.7599999904632568</v>
      </c>
      <c r="AD298" s="60">
        <v>-12.090000152587891</v>
      </c>
      <c r="AE298" s="19" t="s">
        <v>95</v>
      </c>
      <c r="AF298" s="114"/>
      <c r="AG298" s="117" t="str">
        <f t="shared" si="159"/>
        <v/>
      </c>
      <c r="AH298" s="118" t="str">
        <f t="shared" si="160"/>
        <v/>
      </c>
      <c r="AI298" s="118" t="str">
        <f t="shared" si="161"/>
        <v/>
      </c>
      <c r="AJ298" s="118" t="str">
        <f t="shared" si="162"/>
        <v/>
      </c>
      <c r="AK298" s="113" t="str">
        <f t="shared" si="163"/>
        <v/>
      </c>
      <c r="AL298" s="118" t="str">
        <f t="shared" si="164"/>
        <v/>
      </c>
      <c r="AM298" s="118"/>
      <c r="AN298" s="117" t="str">
        <f t="shared" si="168"/>
        <v/>
      </c>
      <c r="AO298" s="118" t="str">
        <f t="shared" si="169"/>
        <v/>
      </c>
      <c r="AP298" s="99" t="str">
        <f t="shared" si="170"/>
        <v/>
      </c>
      <c r="AQ298" s="99" t="str">
        <f t="shared" si="171"/>
        <v/>
      </c>
      <c r="AR298" s="99" t="str">
        <f t="shared" si="172"/>
        <v/>
      </c>
      <c r="AS298" s="99" t="str">
        <f t="shared" si="173"/>
        <v/>
      </c>
      <c r="AT298" s="118" t="str">
        <f t="shared" si="174"/>
        <v/>
      </c>
      <c r="AU298" s="118" t="str">
        <f t="shared" si="175"/>
        <v/>
      </c>
      <c r="AV298" s="118" t="str">
        <f t="shared" si="176"/>
        <v/>
      </c>
      <c r="AW298" s="118" t="str">
        <f t="shared" si="177"/>
        <v/>
      </c>
      <c r="AX298" s="118"/>
      <c r="AY298" s="117">
        <f t="shared" si="157"/>
        <v>1.5684751635026393</v>
      </c>
      <c r="AZ298" s="118">
        <f t="shared" si="148"/>
        <v>3.4838328658079996</v>
      </c>
      <c r="BA298" s="99">
        <f t="shared" si="149"/>
        <v>9.6355015952586882</v>
      </c>
      <c r="BB298" s="99">
        <f t="shared" si="150"/>
        <v>4.499673403665339</v>
      </c>
      <c r="BC298" s="99">
        <f t="shared" si="151"/>
        <v>21.345248549938219</v>
      </c>
      <c r="BD298" s="99">
        <f t="shared" si="152"/>
        <v>9.9679966055990814</v>
      </c>
      <c r="BE298" s="84">
        <f t="shared" si="153"/>
        <v>5.5100002288818359</v>
      </c>
      <c r="BF298" s="84">
        <f t="shared" si="147"/>
        <v>3.5100002288818359</v>
      </c>
      <c r="BI298" s="117">
        <f t="shared" si="154"/>
        <v>1.6499998569488525</v>
      </c>
      <c r="BJ298" s="118">
        <f t="shared" si="155"/>
        <v>5.0000190734863281E-2</v>
      </c>
      <c r="BK298" s="118">
        <f t="shared" si="156"/>
        <v>1.6507572647136091</v>
      </c>
      <c r="BL298" s="118">
        <v>1.6499998569488525</v>
      </c>
      <c r="BM298" s="118">
        <v>5.0000190734863281E-2</v>
      </c>
      <c r="BN298" s="118">
        <v>1.6507572647136091</v>
      </c>
      <c r="BO298" s="118"/>
      <c r="BP298" s="119"/>
      <c r="BX298" s="117"/>
      <c r="EX298" s="81" t="str">
        <f t="shared" si="166"/>
        <v/>
      </c>
      <c r="EY298" s="81">
        <f t="shared" si="167"/>
        <v>8.187732602604747</v>
      </c>
      <c r="FA298" s="81" t="str">
        <f t="shared" si="165"/>
        <v/>
      </c>
    </row>
    <row r="299" spans="2:157" x14ac:dyDescent="0.15">
      <c r="E299" s="1" t="s">
        <v>152</v>
      </c>
      <c r="F299" s="81">
        <v>8</v>
      </c>
      <c r="I299" s="81">
        <v>1</v>
      </c>
      <c r="J299" s="81">
        <v>1</v>
      </c>
      <c r="O299" s="31"/>
      <c r="Q299" s="31">
        <v>2.2899999618530273</v>
      </c>
      <c r="R299" s="40">
        <v>-11.600000381469727</v>
      </c>
      <c r="S299" s="31"/>
      <c r="T299" s="40"/>
      <c r="U299" s="31"/>
      <c r="V299" s="40"/>
      <c r="W299" s="31"/>
      <c r="X299" s="40" t="s">
        <v>60</v>
      </c>
      <c r="Y299" s="31">
        <v>1</v>
      </c>
      <c r="Z299" s="40"/>
      <c r="AA299" s="59">
        <v>0.5899999737739563</v>
      </c>
      <c r="AB299" s="60">
        <v>-12.140000343322754</v>
      </c>
      <c r="AC299" s="59">
        <v>2.3399999141693115</v>
      </c>
      <c r="AD299" s="60">
        <v>13.510000228881836</v>
      </c>
      <c r="AE299" s="19" t="s">
        <v>78</v>
      </c>
      <c r="AF299" s="114">
        <v>1</v>
      </c>
      <c r="AG299" s="117" t="str">
        <f t="shared" si="159"/>
        <v/>
      </c>
      <c r="AH299" s="118" t="str">
        <f t="shared" si="160"/>
        <v/>
      </c>
      <c r="AI299" s="118" t="str">
        <f t="shared" si="161"/>
        <v/>
      </c>
      <c r="AJ299" s="118" t="str">
        <f t="shared" si="162"/>
        <v/>
      </c>
      <c r="AK299" s="113" t="str">
        <f t="shared" si="163"/>
        <v/>
      </c>
      <c r="AL299" s="118" t="str">
        <f t="shared" si="164"/>
        <v/>
      </c>
      <c r="AM299" s="118"/>
      <c r="AN299" s="117" t="str">
        <f t="shared" si="168"/>
        <v/>
      </c>
      <c r="AO299" s="118" t="str">
        <f t="shared" si="169"/>
        <v/>
      </c>
      <c r="AP299" s="99" t="str">
        <f t="shared" si="170"/>
        <v/>
      </c>
      <c r="AQ299" s="99" t="str">
        <f t="shared" si="171"/>
        <v/>
      </c>
      <c r="AR299" s="99" t="str">
        <f t="shared" si="172"/>
        <v/>
      </c>
      <c r="AS299" s="99" t="str">
        <f t="shared" si="173"/>
        <v/>
      </c>
      <c r="AT299" s="118" t="str">
        <f t="shared" si="174"/>
        <v/>
      </c>
      <c r="AU299" s="118" t="str">
        <f t="shared" si="175"/>
        <v/>
      </c>
      <c r="AV299" s="118" t="str">
        <f t="shared" si="176"/>
        <v/>
      </c>
      <c r="AW299" s="118" t="str">
        <f t="shared" si="177"/>
        <v/>
      </c>
      <c r="AX299" s="118"/>
      <c r="AY299" s="117">
        <f t="shared" si="157"/>
        <v>8.187732602604747</v>
      </c>
      <c r="AZ299" s="118">
        <f t="shared" si="148"/>
        <v>5.0633114602977267</v>
      </c>
      <c r="BA299" s="99">
        <f t="shared" si="149"/>
        <v>49.56245125924346</v>
      </c>
      <c r="BB299" s="99">
        <f t="shared" si="150"/>
        <v>48.219100043674132</v>
      </c>
      <c r="BC299" s="99">
        <f t="shared" si="151"/>
        <v>30.450750053107726</v>
      </c>
      <c r="BD299" s="99">
        <f t="shared" si="152"/>
        <v>29.625406450046707</v>
      </c>
      <c r="BE299" s="84">
        <f t="shared" si="153"/>
        <v>11.600000381469727</v>
      </c>
      <c r="BF299" s="84">
        <f t="shared" si="147"/>
        <v>3.9000005722045898</v>
      </c>
      <c r="BI299" s="117">
        <f t="shared" si="154"/>
        <v>2.3499999642372131</v>
      </c>
      <c r="BJ299" s="118">
        <f t="shared" si="155"/>
        <v>5.0000190734863281E-2</v>
      </c>
      <c r="BK299" s="118">
        <f t="shared" si="156"/>
        <v>2.3505318230112149</v>
      </c>
      <c r="BL299" s="118"/>
      <c r="BM299" s="118"/>
      <c r="BN299" s="118"/>
      <c r="BO299" s="118"/>
      <c r="BP299" s="119" t="s">
        <v>184</v>
      </c>
      <c r="BX299" s="117"/>
      <c r="EX299" s="81" t="str">
        <f t="shared" si="166"/>
        <v/>
      </c>
      <c r="EY299" s="81" t="str">
        <f t="shared" si="167"/>
        <v/>
      </c>
      <c r="FA299" s="81" t="str">
        <f t="shared" si="165"/>
        <v/>
      </c>
    </row>
    <row r="300" spans="2:157" x14ac:dyDescent="0.15">
      <c r="B300" s="26"/>
      <c r="C300" s="22"/>
      <c r="D300" s="12"/>
      <c r="E300" s="1" t="s">
        <v>152</v>
      </c>
      <c r="I300" s="6"/>
      <c r="O300" s="31"/>
      <c r="Q300" s="31"/>
      <c r="R300" s="40"/>
      <c r="S300" s="31"/>
      <c r="T300" s="40"/>
      <c r="U300" s="31">
        <v>-3.0699999332427979</v>
      </c>
      <c r="V300" s="40">
        <v>13.600000381469727</v>
      </c>
      <c r="W300" s="31"/>
      <c r="X300" s="40"/>
      <c r="Y300" s="31"/>
      <c r="Z300" s="40"/>
      <c r="AG300" s="117" t="str">
        <f t="shared" si="159"/>
        <v/>
      </c>
      <c r="AH300" s="118" t="str">
        <f t="shared" si="160"/>
        <v/>
      </c>
      <c r="AI300" s="118" t="str">
        <f t="shared" si="161"/>
        <v/>
      </c>
      <c r="AJ300" s="118" t="str">
        <f t="shared" si="162"/>
        <v/>
      </c>
      <c r="AK300" s="113" t="str">
        <f t="shared" si="163"/>
        <v/>
      </c>
      <c r="AL300" s="118" t="str">
        <f t="shared" si="164"/>
        <v/>
      </c>
      <c r="AN300" s="117" t="str">
        <f t="shared" si="168"/>
        <v/>
      </c>
      <c r="AO300" s="118" t="str">
        <f t="shared" si="169"/>
        <v/>
      </c>
      <c r="AP300" s="99" t="str">
        <f t="shared" si="170"/>
        <v/>
      </c>
      <c r="AQ300" s="99" t="str">
        <f t="shared" si="171"/>
        <v/>
      </c>
      <c r="AR300" s="99" t="str">
        <f t="shared" si="172"/>
        <v/>
      </c>
      <c r="AS300" s="99" t="str">
        <f t="shared" si="173"/>
        <v/>
      </c>
      <c r="AT300" s="118" t="str">
        <f t="shared" si="174"/>
        <v/>
      </c>
      <c r="AU300" s="118" t="str">
        <f t="shared" si="175"/>
        <v/>
      </c>
      <c r="AV300" s="118" t="str">
        <f t="shared" si="176"/>
        <v/>
      </c>
      <c r="AW300" s="118" t="str">
        <f t="shared" si="177"/>
        <v/>
      </c>
      <c r="AY300" s="117" t="str">
        <f t="shared" si="157"/>
        <v/>
      </c>
      <c r="AZ300" s="118" t="str">
        <f t="shared" si="148"/>
        <v/>
      </c>
      <c r="BA300" s="99" t="str">
        <f t="shared" si="149"/>
        <v/>
      </c>
      <c r="BB300" s="99" t="str">
        <f t="shared" si="150"/>
        <v/>
      </c>
      <c r="BC300" s="99" t="str">
        <f t="shared" si="151"/>
        <v/>
      </c>
      <c r="BD300" s="99" t="str">
        <f t="shared" si="152"/>
        <v/>
      </c>
      <c r="BE300" s="84" t="str">
        <f t="shared" si="153"/>
        <v/>
      </c>
      <c r="BF300" s="84" t="str">
        <f t="shared" si="147"/>
        <v/>
      </c>
      <c r="BI300" s="117" t="str">
        <f t="shared" si="154"/>
        <v/>
      </c>
      <c r="BJ300" s="118" t="str">
        <f t="shared" si="155"/>
        <v/>
      </c>
      <c r="BK300" s="118" t="str">
        <f t="shared" si="156"/>
        <v/>
      </c>
      <c r="BL300" s="118" t="s">
        <v>152</v>
      </c>
      <c r="BM300" s="118" t="s">
        <v>152</v>
      </c>
      <c r="BN300" s="118" t="s">
        <v>152</v>
      </c>
      <c r="BO300" s="118"/>
      <c r="EX300" s="81" t="str">
        <f t="shared" si="166"/>
        <v/>
      </c>
      <c r="EY300" s="81" t="str">
        <f t="shared" si="167"/>
        <v/>
      </c>
      <c r="FA300" s="81" t="str">
        <f t="shared" si="165"/>
        <v/>
      </c>
    </row>
    <row r="301" spans="2:157" s="82" customFormat="1" x14ac:dyDescent="0.15">
      <c r="B301" s="30"/>
      <c r="C301" s="24" t="s">
        <v>35</v>
      </c>
      <c r="D301" s="13" t="s">
        <v>11</v>
      </c>
      <c r="E301" s="16">
        <v>64</v>
      </c>
      <c r="F301" s="10">
        <v>1</v>
      </c>
      <c r="G301" s="16">
        <v>1</v>
      </c>
      <c r="K301" s="16"/>
      <c r="L301" s="82">
        <v>1</v>
      </c>
      <c r="M301" s="16"/>
      <c r="N301" s="82">
        <v>1</v>
      </c>
      <c r="O301" s="20" t="s">
        <v>91</v>
      </c>
      <c r="P301" s="16">
        <v>90</v>
      </c>
      <c r="Q301" s="32"/>
      <c r="R301" s="10"/>
      <c r="S301" s="32"/>
      <c r="T301" s="10"/>
      <c r="U301" s="32"/>
      <c r="V301" s="10"/>
      <c r="W301" s="32"/>
      <c r="X301" s="10"/>
      <c r="Y301" s="32"/>
      <c r="Z301" s="10"/>
      <c r="AA301" s="57">
        <v>-0.82999998331069946</v>
      </c>
      <c r="AB301" s="58">
        <v>-12.039999961853027</v>
      </c>
      <c r="AC301" s="57">
        <v>3.7100000381469727</v>
      </c>
      <c r="AD301" s="58">
        <v>11.899999618530273</v>
      </c>
      <c r="AE301" s="16"/>
      <c r="AF301" s="112"/>
      <c r="AG301" s="117">
        <f t="shared" si="159"/>
        <v>0.78954346416933729</v>
      </c>
      <c r="AH301" s="118">
        <f t="shared" si="160"/>
        <v>0.74000000953674316</v>
      </c>
      <c r="AI301" s="118">
        <f t="shared" si="161"/>
        <v>5.0000190734863281E-2</v>
      </c>
      <c r="AJ301" s="118">
        <f t="shared" si="162"/>
        <v>0.74168728800479156</v>
      </c>
      <c r="AK301" s="113">
        <f t="shared" si="163"/>
        <v>90</v>
      </c>
      <c r="AL301" s="118">
        <f t="shared" si="164"/>
        <v>5.6599998474121094</v>
      </c>
      <c r="AM301" s="99"/>
      <c r="AN301" s="117" t="str">
        <f t="shared" si="168"/>
        <v/>
      </c>
      <c r="AO301" s="118" t="str">
        <f t="shared" si="169"/>
        <v/>
      </c>
      <c r="AP301" s="99" t="str">
        <f t="shared" si="170"/>
        <v/>
      </c>
      <c r="AQ301" s="99" t="str">
        <f t="shared" si="171"/>
        <v/>
      </c>
      <c r="AR301" s="99" t="str">
        <f t="shared" si="172"/>
        <v/>
      </c>
      <c r="AS301" s="99" t="str">
        <f t="shared" si="173"/>
        <v/>
      </c>
      <c r="AT301" s="118" t="str">
        <f t="shared" si="174"/>
        <v/>
      </c>
      <c r="AU301" s="118" t="str">
        <f t="shared" si="175"/>
        <v/>
      </c>
      <c r="AV301" s="118" t="str">
        <f t="shared" si="176"/>
        <v/>
      </c>
      <c r="AW301" s="118" t="str">
        <f t="shared" si="177"/>
        <v/>
      </c>
      <c r="AX301" s="99"/>
      <c r="AY301" s="117" t="str">
        <f t="shared" si="157"/>
        <v/>
      </c>
      <c r="AZ301" s="118" t="str">
        <f t="shared" si="148"/>
        <v/>
      </c>
      <c r="BA301" s="99" t="str">
        <f t="shared" si="149"/>
        <v/>
      </c>
      <c r="BB301" s="99" t="str">
        <f t="shared" si="150"/>
        <v/>
      </c>
      <c r="BC301" s="99" t="str">
        <f t="shared" si="151"/>
        <v/>
      </c>
      <c r="BD301" s="99" t="str">
        <f t="shared" si="152"/>
        <v/>
      </c>
      <c r="BE301" s="84" t="str">
        <f t="shared" si="153"/>
        <v/>
      </c>
      <c r="BF301" s="84" t="str">
        <f t="shared" si="147"/>
        <v/>
      </c>
      <c r="BG301" s="89"/>
      <c r="BH301" s="89"/>
      <c r="BI301" s="117" t="str">
        <f t="shared" si="154"/>
        <v/>
      </c>
      <c r="BJ301" s="118" t="str">
        <f t="shared" si="155"/>
        <v/>
      </c>
      <c r="BK301" s="118" t="str">
        <f t="shared" si="156"/>
        <v/>
      </c>
      <c r="BL301" s="118" t="s">
        <v>152</v>
      </c>
      <c r="BM301" s="118" t="s">
        <v>152</v>
      </c>
      <c r="BN301" s="118" t="s">
        <v>152</v>
      </c>
      <c r="BO301" s="118"/>
      <c r="BP301" s="121"/>
      <c r="BX301" s="94"/>
      <c r="CE301" s="95"/>
      <c r="CF301" s="95"/>
      <c r="CG301" s="95"/>
      <c r="CH301" s="95"/>
      <c r="CI301" s="95"/>
      <c r="CJ301" s="95"/>
      <c r="CK301" s="95"/>
      <c r="CL301" s="95"/>
      <c r="CM301" s="95"/>
      <c r="CN301" s="95"/>
      <c r="CO301" s="95"/>
      <c r="CP301" s="95"/>
      <c r="CQ301" s="95"/>
      <c r="EX301" s="81" t="str">
        <f t="shared" si="166"/>
        <v/>
      </c>
      <c r="EY301" s="81" t="str">
        <f t="shared" si="167"/>
        <v/>
      </c>
      <c r="FA301" s="81">
        <f t="shared" si="165"/>
        <v>0.78954346416933729</v>
      </c>
    </row>
    <row r="302" spans="2:157" x14ac:dyDescent="0.15">
      <c r="E302" s="1" t="s">
        <v>152</v>
      </c>
      <c r="F302" s="6">
        <v>2</v>
      </c>
      <c r="H302" s="81">
        <v>1</v>
      </c>
      <c r="O302" s="31"/>
      <c r="Q302" s="31">
        <v>2.7799999713897705</v>
      </c>
      <c r="R302" s="40">
        <v>5.6599998474121094</v>
      </c>
      <c r="S302" s="31"/>
      <c r="T302" s="40"/>
      <c r="U302" s="31"/>
      <c r="V302" s="40"/>
      <c r="W302" s="31"/>
      <c r="X302" s="40"/>
      <c r="Y302" s="31"/>
      <c r="Z302" s="40"/>
      <c r="AA302" s="59">
        <v>2.9700000286102295</v>
      </c>
      <c r="AB302" s="60">
        <v>11.949999809265137</v>
      </c>
      <c r="AC302" s="59">
        <v>-0.49000000953674316</v>
      </c>
      <c r="AD302" s="60">
        <v>-11.75</v>
      </c>
      <c r="AE302" s="19" t="s">
        <v>95</v>
      </c>
      <c r="AF302" s="114"/>
      <c r="AG302" s="117" t="str">
        <f t="shared" si="159"/>
        <v/>
      </c>
      <c r="AH302" s="118" t="str">
        <f t="shared" si="160"/>
        <v/>
      </c>
      <c r="AI302" s="118" t="str">
        <f t="shared" si="161"/>
        <v/>
      </c>
      <c r="AJ302" s="118" t="str">
        <f t="shared" si="162"/>
        <v/>
      </c>
      <c r="AK302" s="113" t="str">
        <f t="shared" si="163"/>
        <v/>
      </c>
      <c r="AL302" s="118" t="str">
        <f t="shared" si="164"/>
        <v/>
      </c>
      <c r="AM302" s="118"/>
      <c r="AN302" s="117">
        <f t="shared" si="168"/>
        <v>4.6364716324832402</v>
      </c>
      <c r="AO302" s="118">
        <f t="shared" si="169"/>
        <v>3.9416610360332287</v>
      </c>
      <c r="AP302" s="99">
        <f t="shared" si="170"/>
        <v>23.865249635338785</v>
      </c>
      <c r="AQ302" s="99">
        <f t="shared" si="171"/>
        <v>22.531495634345298</v>
      </c>
      <c r="AR302" s="99">
        <f t="shared" si="172"/>
        <v>20.012699960279463</v>
      </c>
      <c r="AS302" s="99">
        <f t="shared" si="173"/>
        <v>18.894252885534417</v>
      </c>
      <c r="AT302" s="118">
        <f t="shared" si="174"/>
        <v>0.74000000953674316</v>
      </c>
      <c r="AU302" s="118">
        <f t="shared" si="175"/>
        <v>5.0000190734863281E-2</v>
      </c>
      <c r="AV302" s="118">
        <f t="shared" si="176"/>
        <v>0.74168728800479156</v>
      </c>
      <c r="AW302" s="118">
        <f t="shared" si="177"/>
        <v>11.359999656677246</v>
      </c>
      <c r="AX302" s="118"/>
      <c r="AY302" s="117" t="str">
        <f t="shared" si="157"/>
        <v/>
      </c>
      <c r="AZ302" s="118" t="str">
        <f t="shared" si="148"/>
        <v/>
      </c>
      <c r="BA302" s="99" t="str">
        <f t="shared" si="149"/>
        <v/>
      </c>
      <c r="BB302" s="99" t="str">
        <f t="shared" si="150"/>
        <v/>
      </c>
      <c r="BC302" s="99" t="str">
        <f t="shared" si="151"/>
        <v/>
      </c>
      <c r="BD302" s="99" t="str">
        <f t="shared" si="152"/>
        <v/>
      </c>
      <c r="BE302" s="84" t="str">
        <f t="shared" si="153"/>
        <v/>
      </c>
      <c r="BF302" s="84" t="str">
        <f t="shared" si="147"/>
        <v/>
      </c>
      <c r="BI302" s="117">
        <f t="shared" si="154"/>
        <v>0.74000000953674316</v>
      </c>
      <c r="BJ302" s="118">
        <f t="shared" si="155"/>
        <v>5.0000190734863281E-2</v>
      </c>
      <c r="BK302" s="118">
        <f t="shared" si="156"/>
        <v>0.74168728800479156</v>
      </c>
      <c r="BL302" s="118">
        <v>0.74000000953674316</v>
      </c>
      <c r="BM302" s="118">
        <v>5.0000190734863281E-2</v>
      </c>
      <c r="BN302" s="118">
        <v>0.74168728800479156</v>
      </c>
      <c r="BO302" s="118"/>
      <c r="BP302" s="119"/>
      <c r="BX302" s="117"/>
      <c r="EX302" s="81">
        <f t="shared" si="166"/>
        <v>4.6364716324832402</v>
      </c>
      <c r="EY302" s="81">
        <f t="shared" si="167"/>
        <v>4.6364716324832402</v>
      </c>
      <c r="FA302" s="81" t="str">
        <f t="shared" si="165"/>
        <v/>
      </c>
    </row>
    <row r="303" spans="2:157" x14ac:dyDescent="0.15">
      <c r="E303" s="1" t="s">
        <v>152</v>
      </c>
      <c r="F303" s="6">
        <v>3</v>
      </c>
      <c r="I303" s="81">
        <v>1</v>
      </c>
      <c r="O303" s="31"/>
      <c r="Q303" s="31">
        <v>0.73000001907348633</v>
      </c>
      <c r="R303" s="40">
        <v>-11.359999656677246</v>
      </c>
      <c r="S303" s="31"/>
      <c r="T303" s="40"/>
      <c r="U303" s="31"/>
      <c r="V303" s="40"/>
      <c r="W303" s="31"/>
      <c r="X303" s="40"/>
      <c r="Y303" s="31"/>
      <c r="Z303" s="40"/>
      <c r="AA303" s="59">
        <v>1.1200000047683716</v>
      </c>
      <c r="AB303" s="60">
        <v>-12.289999961853027</v>
      </c>
      <c r="AC303" s="59">
        <v>0.10000000149011612</v>
      </c>
      <c r="AD303" s="60">
        <v>12.289999961853027</v>
      </c>
      <c r="AE303" s="19" t="s">
        <v>95</v>
      </c>
      <c r="AF303" s="114"/>
      <c r="AG303" s="117" t="str">
        <f t="shared" si="159"/>
        <v/>
      </c>
      <c r="AH303" s="118" t="str">
        <f t="shared" si="160"/>
        <v/>
      </c>
      <c r="AI303" s="118" t="str">
        <f t="shared" si="161"/>
        <v/>
      </c>
      <c r="AJ303" s="118" t="str">
        <f t="shared" si="162"/>
        <v/>
      </c>
      <c r="AK303" s="113" t="str">
        <f t="shared" si="163"/>
        <v/>
      </c>
      <c r="AL303" s="118" t="str">
        <f t="shared" si="164"/>
        <v/>
      </c>
      <c r="AM303" s="118"/>
      <c r="AN303" s="117" t="str">
        <f t="shared" si="168"/>
        <v/>
      </c>
      <c r="AO303" s="118" t="str">
        <f t="shared" si="169"/>
        <v/>
      </c>
      <c r="AP303" s="99" t="str">
        <f t="shared" si="170"/>
        <v/>
      </c>
      <c r="AQ303" s="99" t="str">
        <f t="shared" si="171"/>
        <v/>
      </c>
      <c r="AR303" s="99" t="str">
        <f t="shared" si="172"/>
        <v/>
      </c>
      <c r="AS303" s="99" t="str">
        <f t="shared" si="173"/>
        <v/>
      </c>
      <c r="AT303" s="118" t="str">
        <f t="shared" si="174"/>
        <v/>
      </c>
      <c r="AU303" s="118" t="str">
        <f t="shared" si="175"/>
        <v/>
      </c>
      <c r="AV303" s="118" t="str">
        <f t="shared" si="176"/>
        <v/>
      </c>
      <c r="AW303" s="118" t="str">
        <f t="shared" si="177"/>
        <v/>
      </c>
      <c r="AX303" s="118"/>
      <c r="AY303" s="117">
        <f t="shared" si="157"/>
        <v>4.6364716324832402</v>
      </c>
      <c r="AZ303" s="118">
        <f t="shared" si="148"/>
        <v>3.9416610360332287</v>
      </c>
      <c r="BA303" s="99">
        <f t="shared" si="149"/>
        <v>23.865249635338785</v>
      </c>
      <c r="BB303" s="99">
        <f t="shared" si="150"/>
        <v>22.531495634345298</v>
      </c>
      <c r="BC303" s="99">
        <f t="shared" si="151"/>
        <v>20.012699960279463</v>
      </c>
      <c r="BD303" s="99">
        <f t="shared" si="152"/>
        <v>18.894252885534417</v>
      </c>
      <c r="BE303" s="84">
        <f t="shared" si="153"/>
        <v>11.359999656677246</v>
      </c>
      <c r="BF303" s="84" t="str">
        <f t="shared" si="147"/>
        <v/>
      </c>
      <c r="BI303" s="117">
        <f t="shared" si="154"/>
        <v>1.6100000143051147</v>
      </c>
      <c r="BJ303" s="118">
        <f t="shared" si="155"/>
        <v>0.53999996185302734</v>
      </c>
      <c r="BK303" s="118">
        <f t="shared" si="156"/>
        <v>1.698146049332548</v>
      </c>
      <c r="BL303" s="118">
        <v>1.6100000143051147</v>
      </c>
      <c r="BM303" s="118">
        <v>0.53999996185302734</v>
      </c>
      <c r="BN303" s="118">
        <v>1.698146049332548</v>
      </c>
      <c r="BO303" s="118"/>
      <c r="BP303" s="119"/>
      <c r="BX303" s="117"/>
      <c r="EX303" s="81" t="str">
        <f t="shared" si="166"/>
        <v/>
      </c>
      <c r="EY303" s="81">
        <f t="shared" si="167"/>
        <v>11.407228677341545</v>
      </c>
      <c r="FA303" s="81" t="str">
        <f t="shared" si="165"/>
        <v/>
      </c>
    </row>
    <row r="304" spans="2:157" x14ac:dyDescent="0.15">
      <c r="E304" s="1" t="s">
        <v>152</v>
      </c>
      <c r="F304" s="6">
        <v>4</v>
      </c>
      <c r="I304" s="6">
        <v>1</v>
      </c>
      <c r="J304" s="81">
        <v>1</v>
      </c>
      <c r="O304" s="31"/>
      <c r="Q304" s="31">
        <v>-0.28999999165534973</v>
      </c>
      <c r="R304" s="40">
        <v>6.1399998664855957</v>
      </c>
      <c r="S304" s="31"/>
      <c r="T304" s="40"/>
      <c r="U304" s="31"/>
      <c r="V304" s="40"/>
      <c r="W304" s="31" t="s">
        <v>60</v>
      </c>
      <c r="X304" s="40"/>
      <c r="Y304" s="31"/>
      <c r="Z304" s="40">
        <v>1</v>
      </c>
      <c r="AA304" s="59">
        <v>-1.8500000238418579</v>
      </c>
      <c r="AB304" s="60">
        <v>11.75</v>
      </c>
      <c r="AC304" s="59">
        <v>-5.000000074505806E-2</v>
      </c>
      <c r="AD304" s="60">
        <v>-13.210000038146973</v>
      </c>
      <c r="AE304" s="19" t="s">
        <v>96</v>
      </c>
      <c r="AF304" s="114">
        <v>1</v>
      </c>
      <c r="AG304" s="117" t="str">
        <f t="shared" si="159"/>
        <v/>
      </c>
      <c r="AH304" s="118" t="str">
        <f t="shared" si="160"/>
        <v/>
      </c>
      <c r="AI304" s="118" t="str">
        <f t="shared" si="161"/>
        <v/>
      </c>
      <c r="AJ304" s="118" t="str">
        <f t="shared" si="162"/>
        <v/>
      </c>
      <c r="AK304" s="113" t="str">
        <f t="shared" si="163"/>
        <v/>
      </c>
      <c r="AL304" s="118" t="str">
        <f t="shared" si="164"/>
        <v/>
      </c>
      <c r="AM304" s="118"/>
      <c r="AN304" s="117" t="str">
        <f t="shared" si="168"/>
        <v/>
      </c>
      <c r="AO304" s="118" t="str">
        <f t="shared" si="169"/>
        <v/>
      </c>
      <c r="AP304" s="99" t="str">
        <f t="shared" si="170"/>
        <v/>
      </c>
      <c r="AQ304" s="99" t="str">
        <f t="shared" si="171"/>
        <v/>
      </c>
      <c r="AR304" s="99" t="str">
        <f t="shared" si="172"/>
        <v/>
      </c>
      <c r="AS304" s="99" t="str">
        <f t="shared" si="173"/>
        <v/>
      </c>
      <c r="AT304" s="118" t="str">
        <f t="shared" si="174"/>
        <v/>
      </c>
      <c r="AU304" s="118" t="str">
        <f t="shared" si="175"/>
        <v/>
      </c>
      <c r="AV304" s="118" t="str">
        <f t="shared" si="176"/>
        <v/>
      </c>
      <c r="AW304" s="118" t="str">
        <f t="shared" si="177"/>
        <v/>
      </c>
      <c r="AX304" s="118"/>
      <c r="AY304" s="117">
        <f t="shared" si="157"/>
        <v>11.407228677341545</v>
      </c>
      <c r="AZ304" s="118">
        <f t="shared" si="148"/>
        <v>4.666619446583252</v>
      </c>
      <c r="BA304" s="99">
        <f t="shared" si="149"/>
        <v>58.233400258159634</v>
      </c>
      <c r="BB304" s="99">
        <f t="shared" si="150"/>
        <v>33.663369877297413</v>
      </c>
      <c r="BC304" s="99">
        <f t="shared" si="151"/>
        <v>24.240900218373536</v>
      </c>
      <c r="BD304" s="99">
        <f t="shared" si="152"/>
        <v>14.013098781663986</v>
      </c>
      <c r="BE304" s="84">
        <f t="shared" si="153"/>
        <v>6.1399998664855957</v>
      </c>
      <c r="BF304" s="84" t="str">
        <f t="shared" si="147"/>
        <v/>
      </c>
      <c r="BI304" s="117">
        <f t="shared" si="154"/>
        <v>1.950000025331974</v>
      </c>
      <c r="BJ304" s="118">
        <f t="shared" si="155"/>
        <v>0.53999996185302734</v>
      </c>
      <c r="BK304" s="118">
        <f t="shared" si="156"/>
        <v>2.0233882617026246</v>
      </c>
      <c r="BL304" s="118"/>
      <c r="BM304" s="118"/>
      <c r="BN304" s="118"/>
      <c r="BO304" s="118"/>
      <c r="BP304" s="119" t="s">
        <v>184</v>
      </c>
      <c r="BX304" s="117"/>
      <c r="EX304" s="81" t="str">
        <f t="shared" si="166"/>
        <v/>
      </c>
      <c r="EY304" s="81" t="str">
        <f t="shared" si="167"/>
        <v/>
      </c>
      <c r="FA304" s="81" t="str">
        <f t="shared" si="165"/>
        <v/>
      </c>
    </row>
    <row r="305" spans="2:157" x14ac:dyDescent="0.15">
      <c r="E305" s="1" t="s">
        <v>152</v>
      </c>
      <c r="O305" s="31"/>
      <c r="Q305" s="31"/>
      <c r="R305" s="40"/>
      <c r="S305" s="31"/>
      <c r="T305" s="40"/>
      <c r="U305" s="31">
        <v>2.3900001049041748</v>
      </c>
      <c r="V305" s="40">
        <v>-12.140000343322754</v>
      </c>
      <c r="W305" s="31"/>
      <c r="X305" s="40"/>
      <c r="Y305" s="31"/>
      <c r="Z305" s="40"/>
      <c r="AG305" s="117" t="str">
        <f t="shared" si="159"/>
        <v/>
      </c>
      <c r="AH305" s="118" t="str">
        <f t="shared" si="160"/>
        <v/>
      </c>
      <c r="AI305" s="118" t="str">
        <f t="shared" si="161"/>
        <v/>
      </c>
      <c r="AJ305" s="118" t="str">
        <f t="shared" si="162"/>
        <v/>
      </c>
      <c r="AK305" s="113" t="str">
        <f t="shared" si="163"/>
        <v/>
      </c>
      <c r="AL305" s="118" t="str">
        <f t="shared" si="164"/>
        <v/>
      </c>
      <c r="AN305" s="117" t="str">
        <f t="shared" si="168"/>
        <v/>
      </c>
      <c r="AO305" s="118" t="str">
        <f t="shared" si="169"/>
        <v/>
      </c>
      <c r="AP305" s="99" t="str">
        <f t="shared" si="170"/>
        <v/>
      </c>
      <c r="AQ305" s="99" t="str">
        <f t="shared" si="171"/>
        <v/>
      </c>
      <c r="AR305" s="99" t="str">
        <f t="shared" si="172"/>
        <v/>
      </c>
      <c r="AS305" s="99" t="str">
        <f t="shared" si="173"/>
        <v/>
      </c>
      <c r="AT305" s="118" t="str">
        <f t="shared" si="174"/>
        <v/>
      </c>
      <c r="AU305" s="118" t="str">
        <f t="shared" si="175"/>
        <v/>
      </c>
      <c r="AV305" s="118" t="str">
        <f t="shared" si="176"/>
        <v/>
      </c>
      <c r="AW305" s="118" t="str">
        <f t="shared" si="177"/>
        <v/>
      </c>
      <c r="AY305" s="117" t="str">
        <f t="shared" si="157"/>
        <v/>
      </c>
      <c r="AZ305" s="118" t="str">
        <f t="shared" si="148"/>
        <v/>
      </c>
      <c r="BA305" s="99" t="str">
        <f t="shared" si="149"/>
        <v/>
      </c>
      <c r="BB305" s="99" t="str">
        <f t="shared" si="150"/>
        <v/>
      </c>
      <c r="BC305" s="99" t="str">
        <f t="shared" si="151"/>
        <v/>
      </c>
      <c r="BD305" s="99" t="str">
        <f t="shared" si="152"/>
        <v/>
      </c>
      <c r="BE305" s="84" t="str">
        <f t="shared" si="153"/>
        <v/>
      </c>
      <c r="BF305" s="84" t="str">
        <f t="shared" si="147"/>
        <v/>
      </c>
      <c r="BI305" s="117" t="str">
        <f t="shared" si="154"/>
        <v/>
      </c>
      <c r="BJ305" s="118" t="str">
        <f t="shared" si="155"/>
        <v/>
      </c>
      <c r="BK305" s="118" t="str">
        <f t="shared" si="156"/>
        <v/>
      </c>
      <c r="BL305" s="118" t="s">
        <v>152</v>
      </c>
      <c r="BM305" s="118" t="s">
        <v>152</v>
      </c>
      <c r="BN305" s="118" t="s">
        <v>152</v>
      </c>
      <c r="BO305" s="118"/>
      <c r="EX305" s="81" t="str">
        <f t="shared" si="166"/>
        <v/>
      </c>
      <c r="EY305" s="81" t="str">
        <f t="shared" si="167"/>
        <v/>
      </c>
      <c r="FA305" s="81" t="str">
        <f t="shared" si="165"/>
        <v/>
      </c>
    </row>
    <row r="306" spans="2:157" s="82" customFormat="1" x14ac:dyDescent="0.15">
      <c r="B306" s="30"/>
      <c r="C306" s="16"/>
      <c r="D306" s="13" t="s">
        <v>12</v>
      </c>
      <c r="E306" s="16">
        <v>65</v>
      </c>
      <c r="F306" s="82">
        <v>1</v>
      </c>
      <c r="G306" s="16">
        <v>1</v>
      </c>
      <c r="K306" s="16"/>
      <c r="L306" s="82">
        <v>1</v>
      </c>
      <c r="M306" s="16">
        <v>1</v>
      </c>
      <c r="O306" s="20" t="s">
        <v>91</v>
      </c>
      <c r="P306" s="16">
        <v>118</v>
      </c>
      <c r="Q306" s="32"/>
      <c r="R306" s="10"/>
      <c r="S306" s="32"/>
      <c r="T306" s="10"/>
      <c r="U306" s="32"/>
      <c r="V306" s="10"/>
      <c r="W306" s="32"/>
      <c r="X306" s="10"/>
      <c r="Y306" s="32"/>
      <c r="Z306" s="10"/>
      <c r="AA306" s="57">
        <v>0.68000000715255737</v>
      </c>
      <c r="AB306" s="58">
        <v>-11.989999771118164</v>
      </c>
      <c r="AC306" s="57">
        <v>-3.6600000858306885</v>
      </c>
      <c r="AD306" s="58">
        <v>13.159999847412109</v>
      </c>
      <c r="AE306" s="16"/>
      <c r="AF306" s="112"/>
      <c r="AG306" s="117">
        <f t="shared" si="159"/>
        <v>0.40981958014968406</v>
      </c>
      <c r="AH306" s="118">
        <f t="shared" si="160"/>
        <v>0.73000001907348633</v>
      </c>
      <c r="AI306" s="118">
        <f t="shared" si="161"/>
        <v>0.23999977111816406</v>
      </c>
      <c r="AJ306" s="118">
        <f t="shared" si="162"/>
        <v>0.76843992477230227</v>
      </c>
      <c r="AK306" s="113">
        <f t="shared" si="163"/>
        <v>118</v>
      </c>
      <c r="AL306" s="118">
        <f t="shared" si="164"/>
        <v>6.2899999618530273</v>
      </c>
      <c r="AM306" s="99"/>
      <c r="AN306" s="117" t="str">
        <f t="shared" si="168"/>
        <v/>
      </c>
      <c r="AO306" s="118" t="str">
        <f t="shared" si="169"/>
        <v/>
      </c>
      <c r="AP306" s="99" t="str">
        <f t="shared" si="170"/>
        <v/>
      </c>
      <c r="AQ306" s="99" t="str">
        <f t="shared" si="171"/>
        <v/>
      </c>
      <c r="AR306" s="99" t="str">
        <f t="shared" si="172"/>
        <v/>
      </c>
      <c r="AS306" s="99" t="str">
        <f t="shared" si="173"/>
        <v/>
      </c>
      <c r="AT306" s="118" t="str">
        <f t="shared" si="174"/>
        <v/>
      </c>
      <c r="AU306" s="118" t="str">
        <f t="shared" si="175"/>
        <v/>
      </c>
      <c r="AV306" s="118" t="str">
        <f t="shared" si="176"/>
        <v/>
      </c>
      <c r="AW306" s="118" t="str">
        <f t="shared" si="177"/>
        <v/>
      </c>
      <c r="AX306" s="99"/>
      <c r="AY306" s="117" t="str">
        <f t="shared" si="157"/>
        <v/>
      </c>
      <c r="AZ306" s="118" t="str">
        <f t="shared" si="148"/>
        <v/>
      </c>
      <c r="BA306" s="99" t="str">
        <f t="shared" si="149"/>
        <v/>
      </c>
      <c r="BB306" s="99" t="str">
        <f t="shared" si="150"/>
        <v/>
      </c>
      <c r="BC306" s="99" t="str">
        <f t="shared" si="151"/>
        <v/>
      </c>
      <c r="BD306" s="99" t="str">
        <f t="shared" si="152"/>
        <v/>
      </c>
      <c r="BE306" s="84" t="str">
        <f t="shared" si="153"/>
        <v/>
      </c>
      <c r="BF306" s="84" t="str">
        <f t="shared" si="147"/>
        <v/>
      </c>
      <c r="BG306" s="89"/>
      <c r="BH306" s="89"/>
      <c r="BI306" s="117" t="str">
        <f t="shared" si="154"/>
        <v/>
      </c>
      <c r="BJ306" s="118" t="str">
        <f t="shared" si="155"/>
        <v/>
      </c>
      <c r="BK306" s="118" t="str">
        <f t="shared" si="156"/>
        <v/>
      </c>
      <c r="BL306" s="118" t="s">
        <v>152</v>
      </c>
      <c r="BM306" s="118" t="s">
        <v>152</v>
      </c>
      <c r="BN306" s="118" t="s">
        <v>152</v>
      </c>
      <c r="BO306" s="118"/>
      <c r="BP306" s="121"/>
      <c r="BX306" s="94"/>
      <c r="CE306" s="95"/>
      <c r="CF306" s="95"/>
      <c r="CG306" s="95"/>
      <c r="CH306" s="95"/>
      <c r="CI306" s="95"/>
      <c r="CJ306" s="95"/>
      <c r="CK306" s="95"/>
      <c r="CL306" s="95"/>
      <c r="CM306" s="95"/>
      <c r="CN306" s="95"/>
      <c r="CO306" s="95"/>
      <c r="CP306" s="95"/>
      <c r="CQ306" s="95"/>
      <c r="EX306" s="81" t="str">
        <f t="shared" si="166"/>
        <v/>
      </c>
      <c r="EY306" s="81" t="str">
        <f t="shared" si="167"/>
        <v/>
      </c>
      <c r="FA306" s="81">
        <f t="shared" si="165"/>
        <v>0.40981958014968406</v>
      </c>
    </row>
    <row r="307" spans="2:157" x14ac:dyDescent="0.15">
      <c r="E307" s="1" t="s">
        <v>152</v>
      </c>
      <c r="F307" s="6">
        <v>2</v>
      </c>
      <c r="H307" s="81">
        <v>1</v>
      </c>
      <c r="O307" s="31"/>
      <c r="Q307" s="31">
        <v>-2.3399999141693115</v>
      </c>
      <c r="R307" s="40">
        <v>6.2899999618530273</v>
      </c>
      <c r="S307" s="31"/>
      <c r="T307" s="40"/>
      <c r="U307" s="31"/>
      <c r="V307" s="40"/>
      <c r="W307" s="31"/>
      <c r="X307" s="40"/>
      <c r="Y307" s="31"/>
      <c r="Z307" s="40"/>
      <c r="AA307" s="59">
        <v>-2.9300000667572021</v>
      </c>
      <c r="AB307" s="60">
        <v>12.920000076293945</v>
      </c>
      <c r="AC307" s="59">
        <v>0.68000000715255737</v>
      </c>
      <c r="AD307" s="60">
        <v>-11.210000038146973</v>
      </c>
      <c r="AE307" s="19" t="s">
        <v>88</v>
      </c>
      <c r="AF307" s="114"/>
      <c r="AG307" s="117" t="str">
        <f t="shared" si="159"/>
        <v/>
      </c>
      <c r="AH307" s="118" t="str">
        <f t="shared" si="160"/>
        <v/>
      </c>
      <c r="AI307" s="118" t="str">
        <f t="shared" si="161"/>
        <v/>
      </c>
      <c r="AJ307" s="118" t="str">
        <f t="shared" si="162"/>
        <v/>
      </c>
      <c r="AK307" s="113" t="str">
        <f t="shared" si="163"/>
        <v/>
      </c>
      <c r="AL307" s="118" t="str">
        <f t="shared" si="164"/>
        <v/>
      </c>
      <c r="AM307" s="118"/>
      <c r="AN307" s="117">
        <f t="shared" si="168"/>
        <v>1.4614015276338224</v>
      </c>
      <c r="AO307" s="118">
        <f t="shared" si="169"/>
        <v>1.198692618120162</v>
      </c>
      <c r="AP307" s="99">
        <f t="shared" si="170"/>
        <v>6.4148493002295339</v>
      </c>
      <c r="AQ307" s="99">
        <f t="shared" si="171"/>
        <v>3.681143973899712</v>
      </c>
      <c r="AR307" s="99">
        <f t="shared" si="172"/>
        <v>5.1005497250676086</v>
      </c>
      <c r="AS307" s="99">
        <f t="shared" si="173"/>
        <v>2.9269367065780685</v>
      </c>
      <c r="AT307" s="118">
        <f t="shared" si="174"/>
        <v>0.73000001907348633</v>
      </c>
      <c r="AU307" s="118">
        <f t="shared" si="175"/>
        <v>0.23999977111816406</v>
      </c>
      <c r="AV307" s="118">
        <f t="shared" si="176"/>
        <v>0.76843992477230227</v>
      </c>
      <c r="AW307" s="118">
        <f t="shared" si="177"/>
        <v>5.9499998092651367</v>
      </c>
      <c r="AX307" s="118"/>
      <c r="AY307" s="117" t="str">
        <f t="shared" si="157"/>
        <v/>
      </c>
      <c r="AZ307" s="118" t="str">
        <f t="shared" si="148"/>
        <v/>
      </c>
      <c r="BA307" s="99" t="str">
        <f t="shared" si="149"/>
        <v/>
      </c>
      <c r="BB307" s="99" t="str">
        <f t="shared" si="150"/>
        <v/>
      </c>
      <c r="BC307" s="99" t="str">
        <f t="shared" si="151"/>
        <v/>
      </c>
      <c r="BD307" s="99" t="str">
        <f t="shared" si="152"/>
        <v/>
      </c>
      <c r="BE307" s="84" t="str">
        <f t="shared" si="153"/>
        <v/>
      </c>
      <c r="BF307" s="84" t="str">
        <f t="shared" si="147"/>
        <v/>
      </c>
      <c r="BI307" s="117">
        <f t="shared" si="154"/>
        <v>0.73000001907348633</v>
      </c>
      <c r="BJ307" s="118">
        <f t="shared" si="155"/>
        <v>0.23999977111816406</v>
      </c>
      <c r="BK307" s="118">
        <f t="shared" si="156"/>
        <v>0.76843992477230227</v>
      </c>
      <c r="BL307" s="118">
        <v>0.73000001907348633</v>
      </c>
      <c r="BM307" s="118">
        <v>0.23999977111816406</v>
      </c>
      <c r="BN307" s="118">
        <v>0.76843992477230227</v>
      </c>
      <c r="BO307" s="118"/>
      <c r="BP307" s="119"/>
      <c r="BX307" s="117"/>
      <c r="EX307" s="81">
        <f t="shared" si="166"/>
        <v>1.4614015276338224</v>
      </c>
      <c r="EY307" s="81">
        <f t="shared" si="167"/>
        <v>1.4614015276338224</v>
      </c>
      <c r="FA307" s="81" t="str">
        <f t="shared" si="165"/>
        <v/>
      </c>
    </row>
    <row r="308" spans="2:157" x14ac:dyDescent="0.15">
      <c r="E308" s="1" t="s">
        <v>152</v>
      </c>
      <c r="F308" s="81">
        <v>3</v>
      </c>
      <c r="I308" s="81">
        <v>1</v>
      </c>
      <c r="O308" s="31"/>
      <c r="Q308" s="31">
        <v>1.1699999570846558</v>
      </c>
      <c r="R308" s="40">
        <v>-5.9499998092651367</v>
      </c>
      <c r="S308" s="31"/>
      <c r="T308" s="40"/>
      <c r="U308" s="31"/>
      <c r="V308" s="40"/>
      <c r="W308" s="31"/>
      <c r="X308" s="40"/>
      <c r="Y308" s="31"/>
      <c r="Z308" s="40"/>
      <c r="AA308" s="59">
        <v>0.43999999761581421</v>
      </c>
      <c r="AB308" s="60">
        <v>-6.7800002098083496</v>
      </c>
      <c r="AC308" s="59">
        <v>-1.0199999809265137</v>
      </c>
      <c r="AD308" s="60">
        <v>12.529999732971191</v>
      </c>
      <c r="AE308" s="19" t="s">
        <v>88</v>
      </c>
      <c r="AF308" s="114"/>
      <c r="AG308" s="117" t="str">
        <f t="shared" si="159"/>
        <v/>
      </c>
      <c r="AH308" s="118" t="str">
        <f t="shared" si="160"/>
        <v/>
      </c>
      <c r="AI308" s="118" t="str">
        <f t="shared" si="161"/>
        <v/>
      </c>
      <c r="AJ308" s="118" t="str">
        <f t="shared" si="162"/>
        <v/>
      </c>
      <c r="AK308" s="113" t="str">
        <f t="shared" si="163"/>
        <v/>
      </c>
      <c r="AL308" s="118" t="str">
        <f t="shared" si="164"/>
        <v/>
      </c>
      <c r="AM308" s="118"/>
      <c r="AN308" s="117" t="str">
        <f t="shared" si="168"/>
        <v/>
      </c>
      <c r="AO308" s="118" t="str">
        <f t="shared" si="169"/>
        <v/>
      </c>
      <c r="AP308" s="99" t="str">
        <f t="shared" si="170"/>
        <v/>
      </c>
      <c r="AQ308" s="99" t="str">
        <f t="shared" si="171"/>
        <v/>
      </c>
      <c r="AR308" s="99" t="str">
        <f t="shared" si="172"/>
        <v/>
      </c>
      <c r="AS308" s="99" t="str">
        <f t="shared" si="173"/>
        <v/>
      </c>
      <c r="AT308" s="118" t="str">
        <f t="shared" si="174"/>
        <v/>
      </c>
      <c r="AU308" s="118" t="str">
        <f t="shared" si="175"/>
        <v/>
      </c>
      <c r="AV308" s="118" t="str">
        <f t="shared" si="176"/>
        <v/>
      </c>
      <c r="AW308" s="118" t="str">
        <f t="shared" si="177"/>
        <v/>
      </c>
      <c r="AX308" s="118"/>
      <c r="AY308" s="117">
        <f t="shared" si="157"/>
        <v>1.4614015276338224</v>
      </c>
      <c r="AZ308" s="118">
        <f t="shared" si="148"/>
        <v>1.198692618120162</v>
      </c>
      <c r="BA308" s="99">
        <f t="shared" si="149"/>
        <v>6.4148493002295339</v>
      </c>
      <c r="BB308" s="99">
        <f t="shared" si="150"/>
        <v>3.681143973899712</v>
      </c>
      <c r="BC308" s="99">
        <f t="shared" si="151"/>
        <v>5.1005497250676086</v>
      </c>
      <c r="BD308" s="99">
        <f t="shared" si="152"/>
        <v>2.9269367065780685</v>
      </c>
      <c r="BE308" s="84">
        <f t="shared" si="153"/>
        <v>5.9499998092651367</v>
      </c>
      <c r="BF308" s="84" t="str">
        <f t="shared" si="147"/>
        <v/>
      </c>
      <c r="BI308" s="117">
        <f t="shared" si="154"/>
        <v>0.24000000953674316</v>
      </c>
      <c r="BJ308" s="118">
        <f t="shared" si="155"/>
        <v>4.429999828338623</v>
      </c>
      <c r="BK308" s="118">
        <f t="shared" si="156"/>
        <v>4.4364961944825181</v>
      </c>
      <c r="BL308" s="118">
        <v>0.24000000953674316</v>
      </c>
      <c r="BM308" s="118">
        <v>4.429999828338623</v>
      </c>
      <c r="BN308" s="118">
        <v>4.4364961944825181</v>
      </c>
      <c r="BO308" s="118"/>
      <c r="BP308" s="119"/>
      <c r="BX308" s="117"/>
      <c r="EX308" s="81" t="str">
        <f t="shared" si="166"/>
        <v/>
      </c>
      <c r="EY308" s="81">
        <f t="shared" si="167"/>
        <v>1.8960833954771068</v>
      </c>
      <c r="FA308" s="81" t="str">
        <f t="shared" si="165"/>
        <v/>
      </c>
    </row>
    <row r="309" spans="2:157" x14ac:dyDescent="0.15">
      <c r="E309" s="1" t="s">
        <v>152</v>
      </c>
      <c r="F309" s="6">
        <v>4</v>
      </c>
      <c r="I309" s="81">
        <v>1</v>
      </c>
      <c r="O309" s="31"/>
      <c r="Q309" s="31">
        <v>-1.6599999666213989</v>
      </c>
      <c r="R309" s="40">
        <v>3.2200000286102295</v>
      </c>
      <c r="S309" s="31"/>
      <c r="T309" s="40"/>
      <c r="U309" s="31"/>
      <c r="V309" s="40"/>
      <c r="W309" s="31"/>
      <c r="X309" s="40"/>
      <c r="Y309" s="31"/>
      <c r="Z309" s="40"/>
      <c r="AA309" s="59">
        <v>-1.4600000381469727</v>
      </c>
      <c r="AB309" s="60">
        <v>7.070000171661377</v>
      </c>
      <c r="AC309" s="59">
        <v>-0.68000000715255737</v>
      </c>
      <c r="AD309" s="60">
        <v>-3.2200000286102295</v>
      </c>
      <c r="AE309" s="19" t="s">
        <v>88</v>
      </c>
      <c r="AF309" s="114"/>
      <c r="AG309" s="117" t="str">
        <f t="shared" si="159"/>
        <v/>
      </c>
      <c r="AH309" s="118" t="str">
        <f t="shared" si="160"/>
        <v/>
      </c>
      <c r="AI309" s="118" t="str">
        <f t="shared" si="161"/>
        <v/>
      </c>
      <c r="AJ309" s="118" t="str">
        <f t="shared" si="162"/>
        <v/>
      </c>
      <c r="AK309" s="113" t="str">
        <f t="shared" si="163"/>
        <v/>
      </c>
      <c r="AL309" s="118" t="str">
        <f t="shared" si="164"/>
        <v/>
      </c>
      <c r="AM309" s="118"/>
      <c r="AN309" s="117" t="str">
        <f t="shared" si="168"/>
        <v/>
      </c>
      <c r="AO309" s="118" t="str">
        <f t="shared" si="169"/>
        <v/>
      </c>
      <c r="AP309" s="99" t="str">
        <f t="shared" si="170"/>
        <v/>
      </c>
      <c r="AQ309" s="99" t="str">
        <f t="shared" si="171"/>
        <v/>
      </c>
      <c r="AR309" s="99" t="str">
        <f t="shared" si="172"/>
        <v/>
      </c>
      <c r="AS309" s="99" t="str">
        <f t="shared" si="173"/>
        <v/>
      </c>
      <c r="AT309" s="118" t="str">
        <f t="shared" si="174"/>
        <v/>
      </c>
      <c r="AU309" s="118" t="str">
        <f t="shared" si="175"/>
        <v/>
      </c>
      <c r="AV309" s="118" t="str">
        <f t="shared" si="176"/>
        <v/>
      </c>
      <c r="AW309" s="118" t="str">
        <f t="shared" si="177"/>
        <v/>
      </c>
      <c r="AX309" s="118"/>
      <c r="AY309" s="117">
        <f t="shared" si="157"/>
        <v>1.8960833954771068</v>
      </c>
      <c r="AZ309" s="118">
        <f t="shared" si="148"/>
        <v>3.487491902265988</v>
      </c>
      <c r="BA309" s="99">
        <f t="shared" si="149"/>
        <v>4.6222504644990039</v>
      </c>
      <c r="BB309" s="99">
        <f t="shared" si="150"/>
        <v>1.1910254195283494</v>
      </c>
      <c r="BC309" s="99">
        <f t="shared" si="151"/>
        <v>8.2340001610517533</v>
      </c>
      <c r="BD309" s="99">
        <f t="shared" si="152"/>
        <v>2.1216728888957146</v>
      </c>
      <c r="BE309" s="84">
        <f t="shared" si="153"/>
        <v>3.2200000286102295</v>
      </c>
      <c r="BF309" s="84" t="str">
        <f t="shared" si="147"/>
        <v/>
      </c>
      <c r="BI309" s="117">
        <f t="shared" si="154"/>
        <v>0.44000005722045898</v>
      </c>
      <c r="BJ309" s="118">
        <f t="shared" si="155"/>
        <v>5.4599995613098145</v>
      </c>
      <c r="BK309" s="118">
        <f t="shared" si="156"/>
        <v>5.4776998146902294</v>
      </c>
      <c r="BL309" s="118">
        <v>0.44000005722045898</v>
      </c>
      <c r="BM309" s="118">
        <v>5.4599995613098145</v>
      </c>
      <c r="BN309" s="118">
        <v>5.4776998146902294</v>
      </c>
      <c r="BO309" s="118"/>
      <c r="BP309" s="119"/>
      <c r="BX309" s="117"/>
      <c r="EX309" s="81" t="str">
        <f t="shared" si="166"/>
        <v/>
      </c>
      <c r="EY309" s="81">
        <f t="shared" si="167"/>
        <v>8.9686453140055917</v>
      </c>
      <c r="FA309" s="81" t="str">
        <f t="shared" si="165"/>
        <v/>
      </c>
    </row>
    <row r="310" spans="2:157" x14ac:dyDescent="0.15">
      <c r="E310" s="1" t="s">
        <v>152</v>
      </c>
      <c r="F310" s="81">
        <v>5</v>
      </c>
      <c r="I310" s="81">
        <v>1</v>
      </c>
      <c r="J310" s="81">
        <v>1</v>
      </c>
      <c r="O310" s="31"/>
      <c r="Q310" s="31">
        <v>-1.6599999666213989</v>
      </c>
      <c r="R310" s="40">
        <v>-2.8299999237060547</v>
      </c>
      <c r="S310" s="31"/>
      <c r="T310" s="40"/>
      <c r="U310" s="31"/>
      <c r="V310" s="40"/>
      <c r="W310" s="31"/>
      <c r="X310" s="40" t="s">
        <v>150</v>
      </c>
      <c r="Y310" s="31">
        <v>1</v>
      </c>
      <c r="Z310" s="40"/>
      <c r="AA310" s="59">
        <v>-1.6599999666213989</v>
      </c>
      <c r="AB310" s="60">
        <v>-2.8299999237060547</v>
      </c>
      <c r="AC310" s="59">
        <v>-1.5099999904632568</v>
      </c>
      <c r="AD310" s="60">
        <v>6.5300002098083496</v>
      </c>
      <c r="AE310" s="19" t="s">
        <v>121</v>
      </c>
      <c r="AF310" s="114">
        <v>1</v>
      </c>
      <c r="AG310" s="117" t="str">
        <f t="shared" si="159"/>
        <v/>
      </c>
      <c r="AH310" s="118" t="str">
        <f t="shared" si="160"/>
        <v/>
      </c>
      <c r="AI310" s="118" t="str">
        <f t="shared" si="161"/>
        <v/>
      </c>
      <c r="AJ310" s="118" t="str">
        <f t="shared" si="162"/>
        <v/>
      </c>
      <c r="AK310" s="113" t="str">
        <f t="shared" si="163"/>
        <v/>
      </c>
      <c r="AL310" s="118" t="str">
        <f t="shared" si="164"/>
        <v/>
      </c>
      <c r="AM310" s="118"/>
      <c r="AN310" s="117" t="str">
        <f t="shared" si="168"/>
        <v/>
      </c>
      <c r="AO310" s="118" t="str">
        <f t="shared" si="169"/>
        <v/>
      </c>
      <c r="AP310" s="99" t="str">
        <f t="shared" si="170"/>
        <v/>
      </c>
      <c r="AQ310" s="99" t="str">
        <f t="shared" si="171"/>
        <v/>
      </c>
      <c r="AR310" s="99" t="str">
        <f t="shared" si="172"/>
        <v/>
      </c>
      <c r="AS310" s="99" t="str">
        <f t="shared" si="173"/>
        <v/>
      </c>
      <c r="AT310" s="118" t="str">
        <f t="shared" si="174"/>
        <v/>
      </c>
      <c r="AU310" s="118" t="str">
        <f t="shared" si="175"/>
        <v/>
      </c>
      <c r="AV310" s="118" t="str">
        <f t="shared" si="176"/>
        <v/>
      </c>
      <c r="AW310" s="118" t="str">
        <f t="shared" si="177"/>
        <v/>
      </c>
      <c r="AX310" s="118"/>
      <c r="AY310" s="117">
        <f t="shared" si="157"/>
        <v>8.9686453140055917</v>
      </c>
      <c r="AZ310" s="118">
        <f t="shared" si="148"/>
        <v>5.4921632186589671</v>
      </c>
      <c r="BA310" s="99">
        <f t="shared" si="149"/>
        <v>10.789999810457218</v>
      </c>
      <c r="BB310" s="99">
        <f t="shared" si="150"/>
        <v>5.5130542222239134</v>
      </c>
      <c r="BC310" s="99">
        <f t="shared" si="151"/>
        <v>4.8899998426437321</v>
      </c>
      <c r="BD310" s="99">
        <f t="shared" si="152"/>
        <v>2.4985018306519264</v>
      </c>
      <c r="BE310" s="84">
        <f t="shared" si="153"/>
        <v>2.8299999237060547</v>
      </c>
      <c r="BF310" s="84">
        <f t="shared" si="147"/>
        <v>3.119999885559082</v>
      </c>
      <c r="BI310" s="117">
        <f t="shared" si="154"/>
        <v>0.97999995946884155</v>
      </c>
      <c r="BJ310" s="118">
        <f t="shared" si="155"/>
        <v>0.3900001049041748</v>
      </c>
      <c r="BK310" s="118">
        <f t="shared" si="156"/>
        <v>1.0547511566166679</v>
      </c>
      <c r="BL310" s="118"/>
      <c r="BM310" s="118"/>
      <c r="BN310" s="118"/>
      <c r="BO310" s="118"/>
      <c r="BP310" s="119" t="s">
        <v>184</v>
      </c>
      <c r="BX310" s="117"/>
      <c r="EX310" s="81" t="str">
        <f t="shared" si="166"/>
        <v/>
      </c>
      <c r="EY310" s="81" t="str">
        <f t="shared" si="167"/>
        <v/>
      </c>
      <c r="FA310" s="81" t="str">
        <f t="shared" si="165"/>
        <v/>
      </c>
    </row>
    <row r="311" spans="2:157" x14ac:dyDescent="0.15">
      <c r="E311" s="1" t="s">
        <v>152</v>
      </c>
      <c r="O311" s="31"/>
      <c r="Q311" s="31"/>
      <c r="R311" s="40"/>
      <c r="S311" s="31"/>
      <c r="T311" s="40"/>
      <c r="U311" s="31">
        <v>0.5899999737739563</v>
      </c>
      <c r="V311" s="40">
        <v>5.4600000381469727</v>
      </c>
      <c r="W311" s="31"/>
      <c r="X311" s="40"/>
      <c r="Y311" s="31"/>
      <c r="Z311" s="40"/>
      <c r="AG311" s="117" t="str">
        <f t="shared" si="159"/>
        <v/>
      </c>
      <c r="AH311" s="118" t="str">
        <f t="shared" si="160"/>
        <v/>
      </c>
      <c r="AI311" s="118" t="str">
        <f t="shared" si="161"/>
        <v/>
      </c>
      <c r="AJ311" s="118" t="str">
        <f t="shared" si="162"/>
        <v/>
      </c>
      <c r="AK311" s="113" t="str">
        <f t="shared" si="163"/>
        <v/>
      </c>
      <c r="AL311" s="118" t="str">
        <f t="shared" si="164"/>
        <v/>
      </c>
      <c r="AN311" s="117" t="str">
        <f t="shared" si="168"/>
        <v/>
      </c>
      <c r="AO311" s="118" t="str">
        <f t="shared" si="169"/>
        <v/>
      </c>
      <c r="AP311" s="99" t="str">
        <f t="shared" si="170"/>
        <v/>
      </c>
      <c r="AQ311" s="99" t="str">
        <f t="shared" si="171"/>
        <v/>
      </c>
      <c r="AR311" s="99" t="str">
        <f t="shared" si="172"/>
        <v/>
      </c>
      <c r="AS311" s="99" t="str">
        <f t="shared" si="173"/>
        <v/>
      </c>
      <c r="AT311" s="118" t="str">
        <f t="shared" si="174"/>
        <v/>
      </c>
      <c r="AU311" s="118" t="str">
        <f t="shared" si="175"/>
        <v/>
      </c>
      <c r="AV311" s="118" t="str">
        <f t="shared" si="176"/>
        <v/>
      </c>
      <c r="AW311" s="118" t="str">
        <f t="shared" si="177"/>
        <v/>
      </c>
      <c r="AY311" s="117" t="str">
        <f t="shared" si="157"/>
        <v/>
      </c>
      <c r="AZ311" s="118" t="str">
        <f t="shared" si="148"/>
        <v/>
      </c>
      <c r="BA311" s="99" t="str">
        <f t="shared" si="149"/>
        <v/>
      </c>
      <c r="BB311" s="99" t="str">
        <f t="shared" si="150"/>
        <v/>
      </c>
      <c r="BC311" s="99" t="str">
        <f t="shared" si="151"/>
        <v/>
      </c>
      <c r="BD311" s="99" t="str">
        <f t="shared" si="152"/>
        <v/>
      </c>
      <c r="BE311" s="84" t="str">
        <f t="shared" si="153"/>
        <v/>
      </c>
      <c r="BF311" s="84" t="str">
        <f t="shared" si="147"/>
        <v/>
      </c>
      <c r="BI311" s="117" t="str">
        <f t="shared" si="154"/>
        <v/>
      </c>
      <c r="BJ311" s="118" t="str">
        <f t="shared" si="155"/>
        <v/>
      </c>
      <c r="BK311" s="118" t="str">
        <f t="shared" si="156"/>
        <v/>
      </c>
      <c r="BL311" s="118" t="s">
        <v>152</v>
      </c>
      <c r="BM311" s="118" t="s">
        <v>152</v>
      </c>
      <c r="BN311" s="118" t="s">
        <v>152</v>
      </c>
      <c r="BO311" s="118"/>
      <c r="EX311" s="81" t="str">
        <f t="shared" si="166"/>
        <v/>
      </c>
      <c r="EY311" s="81" t="str">
        <f t="shared" si="167"/>
        <v/>
      </c>
      <c r="FA311" s="81" t="str">
        <f t="shared" si="165"/>
        <v/>
      </c>
    </row>
    <row r="312" spans="2:157" s="82" customFormat="1" x14ac:dyDescent="0.15">
      <c r="B312" s="30"/>
      <c r="C312" s="16"/>
      <c r="D312" s="13" t="s">
        <v>22</v>
      </c>
      <c r="E312" s="16">
        <v>66</v>
      </c>
      <c r="F312" s="82">
        <v>1</v>
      </c>
      <c r="G312" s="16">
        <v>1</v>
      </c>
      <c r="K312" s="16"/>
      <c r="L312" s="82">
        <v>1</v>
      </c>
      <c r="M312" s="16">
        <v>1</v>
      </c>
      <c r="O312" s="20" t="s">
        <v>87</v>
      </c>
      <c r="P312" s="16">
        <v>115</v>
      </c>
      <c r="Q312" s="32"/>
      <c r="R312" s="10"/>
      <c r="S312" s="32"/>
      <c r="T312" s="10"/>
      <c r="U312" s="32"/>
      <c r="V312" s="10"/>
      <c r="W312" s="32"/>
      <c r="X312" s="10"/>
      <c r="Y312" s="32"/>
      <c r="Z312" s="10"/>
      <c r="AA312" s="57">
        <v>-0.93000000715255737</v>
      </c>
      <c r="AB312" s="58">
        <v>-11.949999809265137</v>
      </c>
      <c r="AC312" s="57">
        <v>3.7100000381469727</v>
      </c>
      <c r="AD312" s="58">
        <v>13.020000457763672</v>
      </c>
      <c r="AE312" s="16"/>
      <c r="AF312" s="112">
        <v>1</v>
      </c>
      <c r="AG312" s="117">
        <f t="shared" si="159"/>
        <v>1.6596352839040898</v>
      </c>
      <c r="AH312" s="118">
        <f t="shared" si="160"/>
        <v>1.0799999237060547</v>
      </c>
      <c r="AI312" s="118">
        <f t="shared" si="161"/>
        <v>0.20000076293945313</v>
      </c>
      <c r="AJ312" s="118">
        <f t="shared" si="162"/>
        <v>1.0983624813245614</v>
      </c>
      <c r="AK312" s="113">
        <f t="shared" si="163"/>
        <v>115</v>
      </c>
      <c r="AL312" s="118">
        <f t="shared" si="164"/>
        <v>6.190000057220459</v>
      </c>
      <c r="AM312" s="99"/>
      <c r="AN312" s="117"/>
      <c r="AO312" s="118"/>
      <c r="AP312" s="99"/>
      <c r="AQ312" s="99"/>
      <c r="AR312" s="99"/>
      <c r="AS312" s="99"/>
      <c r="AT312" s="118"/>
      <c r="AU312" s="118"/>
      <c r="AV312" s="118"/>
      <c r="AW312" s="118"/>
      <c r="AX312" s="99"/>
      <c r="AY312" s="117" t="str">
        <f t="shared" si="157"/>
        <v/>
      </c>
      <c r="AZ312" s="118" t="str">
        <f t="shared" si="148"/>
        <v/>
      </c>
      <c r="BA312" s="99" t="str">
        <f t="shared" si="149"/>
        <v/>
      </c>
      <c r="BB312" s="99" t="str">
        <f t="shared" si="150"/>
        <v/>
      </c>
      <c r="BC312" s="99" t="str">
        <f t="shared" si="151"/>
        <v/>
      </c>
      <c r="BD312" s="99" t="str">
        <f t="shared" si="152"/>
        <v/>
      </c>
      <c r="BE312" s="84" t="str">
        <f t="shared" si="153"/>
        <v/>
      </c>
      <c r="BF312" s="84" t="str">
        <f t="shared" si="147"/>
        <v/>
      </c>
      <c r="BG312" s="89"/>
      <c r="BH312" s="89"/>
      <c r="BI312" s="117" t="str">
        <f t="shared" si="154"/>
        <v/>
      </c>
      <c r="BJ312" s="118" t="str">
        <f t="shared" si="155"/>
        <v/>
      </c>
      <c r="BK312" s="118" t="str">
        <f t="shared" si="156"/>
        <v/>
      </c>
      <c r="BL312" s="118" t="s">
        <v>152</v>
      </c>
      <c r="BM312" s="118" t="s">
        <v>152</v>
      </c>
      <c r="BN312" s="118" t="s">
        <v>152</v>
      </c>
      <c r="BO312" s="118"/>
      <c r="BP312" s="121"/>
      <c r="BX312" s="94"/>
      <c r="CE312" s="95"/>
      <c r="CF312" s="95"/>
      <c r="CG312" s="95"/>
      <c r="CH312" s="95"/>
      <c r="CI312" s="95"/>
      <c r="CJ312" s="95"/>
      <c r="CK312" s="95"/>
      <c r="CL312" s="95"/>
      <c r="CM312" s="95"/>
      <c r="CN312" s="95"/>
      <c r="CO312" s="95"/>
      <c r="CP312" s="95"/>
      <c r="CQ312" s="95"/>
      <c r="EX312" s="81" t="s">
        <v>139</v>
      </c>
      <c r="EY312" s="81" t="str">
        <f t="shared" si="167"/>
        <v/>
      </c>
      <c r="FA312" s="81">
        <f t="shared" si="165"/>
        <v>1.6596352839040898</v>
      </c>
    </row>
    <row r="313" spans="2:157" x14ac:dyDescent="0.15">
      <c r="E313" s="1" t="s">
        <v>152</v>
      </c>
      <c r="F313" s="81">
        <v>2</v>
      </c>
      <c r="H313" s="81">
        <v>1</v>
      </c>
      <c r="J313" s="81">
        <v>1</v>
      </c>
      <c r="O313" s="31"/>
      <c r="Q313" s="31">
        <v>1.8999999761581421</v>
      </c>
      <c r="R313" s="40">
        <v>6.190000057220459</v>
      </c>
      <c r="S313" s="31"/>
      <c r="T313" s="40"/>
      <c r="U313" s="31"/>
      <c r="V313" s="40"/>
      <c r="W313" s="31"/>
      <c r="X313" s="40" t="s">
        <v>62</v>
      </c>
      <c r="Y313" s="31"/>
      <c r="Z313" s="40">
        <v>1</v>
      </c>
      <c r="AA313" s="59">
        <v>2.630000114440918</v>
      </c>
      <c r="AB313" s="60">
        <v>12.819999694824219</v>
      </c>
      <c r="AC313" s="59">
        <v>-0.38999998569488525</v>
      </c>
      <c r="AD313" s="60">
        <v>-11.359999656677246</v>
      </c>
      <c r="AE313" s="19" t="s">
        <v>106</v>
      </c>
      <c r="AF313" s="114"/>
      <c r="AG313" s="117" t="str">
        <f t="shared" si="159"/>
        <v/>
      </c>
      <c r="AH313" s="118" t="str">
        <f t="shared" si="160"/>
        <v/>
      </c>
      <c r="AI313" s="118" t="str">
        <f t="shared" si="161"/>
        <v/>
      </c>
      <c r="AJ313" s="118" t="str">
        <f t="shared" si="162"/>
        <v/>
      </c>
      <c r="AK313" s="113" t="str">
        <f t="shared" si="163"/>
        <v/>
      </c>
      <c r="AL313" s="118" t="str">
        <f t="shared" si="164"/>
        <v/>
      </c>
      <c r="AM313" s="118"/>
      <c r="AN313" s="117"/>
      <c r="AO313" s="118"/>
      <c r="AT313" s="118"/>
      <c r="AU313" s="118"/>
      <c r="AV313" s="118"/>
      <c r="AW313" s="118"/>
      <c r="AX313" s="118"/>
      <c r="AY313" s="117" t="str">
        <f t="shared" si="157"/>
        <v/>
      </c>
      <c r="AZ313" s="118" t="str">
        <f t="shared" si="148"/>
        <v/>
      </c>
      <c r="BA313" s="99" t="str">
        <f t="shared" si="149"/>
        <v/>
      </c>
      <c r="BB313" s="99" t="str">
        <f t="shared" si="150"/>
        <v/>
      </c>
      <c r="BC313" s="99" t="str">
        <f t="shared" si="151"/>
        <v/>
      </c>
      <c r="BD313" s="99" t="str">
        <f t="shared" si="152"/>
        <v/>
      </c>
      <c r="BE313" s="84" t="str">
        <f t="shared" si="153"/>
        <v/>
      </c>
      <c r="BF313" s="84" t="str">
        <f t="shared" si="147"/>
        <v/>
      </c>
      <c r="BI313" s="142"/>
      <c r="BJ313" s="148"/>
      <c r="BK313" s="148"/>
      <c r="BL313" s="148"/>
      <c r="BM313" s="148"/>
      <c r="BN313" s="148"/>
      <c r="BO313" s="148"/>
      <c r="BP313" s="119"/>
      <c r="BX313" s="117"/>
      <c r="EX313" s="81" t="str">
        <f t="shared" ref="EX313:EX320" si="178">IF(AND(ISNUMBER(AA312),ISNUMBER(AA313),ISNUMBER(AA314),F313=2,F314=3),DEGREES(ACOS(((AA312-AA313)*(AA314-AA313)+(AB312-AB313)*(AB314-AB313))/(SQRT((AA312-AA313)^2+(AB312-AB313)^2)*SQRT((AA314-AA313)^2+(AB314-AB313)^2)))),"")</f>
        <v/>
      </c>
      <c r="EY313" s="81" t="str">
        <f t="shared" si="167"/>
        <v/>
      </c>
      <c r="FA313" s="81" t="str">
        <f t="shared" si="165"/>
        <v/>
      </c>
    </row>
    <row r="314" spans="2:157" x14ac:dyDescent="0.15">
      <c r="E314" s="1" t="s">
        <v>152</v>
      </c>
      <c r="O314" s="31"/>
      <c r="Q314" s="31"/>
      <c r="R314" s="40"/>
      <c r="S314" s="31"/>
      <c r="T314" s="40"/>
      <c r="U314" s="31">
        <v>2.7300000190734863</v>
      </c>
      <c r="V314" s="40">
        <v>-13.210000038146973</v>
      </c>
      <c r="W314" s="31"/>
      <c r="X314" s="40"/>
      <c r="Y314" s="31"/>
      <c r="Z314" s="40"/>
      <c r="AG314" s="117" t="str">
        <f t="shared" si="159"/>
        <v/>
      </c>
      <c r="AH314" s="118" t="str">
        <f t="shared" si="160"/>
        <v/>
      </c>
      <c r="AI314" s="118" t="str">
        <f t="shared" si="161"/>
        <v/>
      </c>
      <c r="AJ314" s="118" t="str">
        <f t="shared" si="162"/>
        <v/>
      </c>
      <c r="AK314" s="113" t="str">
        <f t="shared" si="163"/>
        <v/>
      </c>
      <c r="AL314" s="118" t="str">
        <f t="shared" si="164"/>
        <v/>
      </c>
      <c r="AN314" s="117" t="str">
        <f t="shared" si="168"/>
        <v/>
      </c>
      <c r="AO314" s="118" t="str">
        <f t="shared" si="169"/>
        <v/>
      </c>
      <c r="AP314" s="99" t="str">
        <f t="shared" si="170"/>
        <v/>
      </c>
      <c r="AQ314" s="99" t="str">
        <f t="shared" si="171"/>
        <v/>
      </c>
      <c r="AR314" s="99" t="str">
        <f t="shared" si="172"/>
        <v/>
      </c>
      <c r="AS314" s="99" t="str">
        <f t="shared" si="173"/>
        <v/>
      </c>
      <c r="AT314" s="118" t="str">
        <f t="shared" si="174"/>
        <v/>
      </c>
      <c r="AU314" s="118" t="str">
        <f t="shared" si="175"/>
        <v/>
      </c>
      <c r="AV314" s="118" t="str">
        <f t="shared" si="176"/>
        <v/>
      </c>
      <c r="AW314" s="118" t="str">
        <f t="shared" si="177"/>
        <v/>
      </c>
      <c r="AY314" s="117" t="str">
        <f t="shared" si="157"/>
        <v/>
      </c>
      <c r="AZ314" s="118" t="str">
        <f t="shared" si="148"/>
        <v/>
      </c>
      <c r="BA314" s="99" t="str">
        <f t="shared" si="149"/>
        <v/>
      </c>
      <c r="BB314" s="99" t="str">
        <f t="shared" si="150"/>
        <v/>
      </c>
      <c r="BC314" s="99" t="str">
        <f t="shared" si="151"/>
        <v/>
      </c>
      <c r="BD314" s="99" t="str">
        <f t="shared" si="152"/>
        <v/>
      </c>
      <c r="BE314" s="84" t="str">
        <f t="shared" si="153"/>
        <v/>
      </c>
      <c r="BF314" s="84" t="str">
        <f t="shared" si="147"/>
        <v/>
      </c>
      <c r="BI314" s="117" t="str">
        <f t="shared" si="154"/>
        <v/>
      </c>
      <c r="BJ314" s="118" t="str">
        <f t="shared" si="155"/>
        <v/>
      </c>
      <c r="BK314" s="118" t="str">
        <f t="shared" si="156"/>
        <v/>
      </c>
      <c r="BL314" s="118" t="s">
        <v>152</v>
      </c>
      <c r="BM314" s="118" t="s">
        <v>152</v>
      </c>
      <c r="BN314" s="118" t="s">
        <v>152</v>
      </c>
      <c r="BO314" s="118"/>
      <c r="EX314" s="81" t="str">
        <f t="shared" si="178"/>
        <v/>
      </c>
      <c r="EY314" s="81" t="str">
        <f t="shared" si="167"/>
        <v/>
      </c>
      <c r="FA314" s="81" t="str">
        <f t="shared" si="165"/>
        <v/>
      </c>
    </row>
    <row r="315" spans="2:157" s="82" customFormat="1" x14ac:dyDescent="0.15">
      <c r="B315" s="30"/>
      <c r="C315" s="16"/>
      <c r="D315" s="13" t="s">
        <v>23</v>
      </c>
      <c r="E315" s="16">
        <v>67</v>
      </c>
      <c r="F315" s="82">
        <v>1</v>
      </c>
      <c r="G315" s="16">
        <v>1</v>
      </c>
      <c r="K315" s="16"/>
      <c r="L315" s="82">
        <v>1</v>
      </c>
      <c r="M315" s="16"/>
      <c r="N315" s="81">
        <v>1</v>
      </c>
      <c r="O315" s="20" t="s">
        <v>91</v>
      </c>
      <c r="P315" s="16"/>
      <c r="Q315" s="32"/>
      <c r="R315" s="10"/>
      <c r="S315" s="32"/>
      <c r="T315" s="10"/>
      <c r="U315" s="32"/>
      <c r="V315" s="10"/>
      <c r="W315" s="32"/>
      <c r="X315" s="10"/>
      <c r="Y315" s="32"/>
      <c r="Z315" s="10"/>
      <c r="AA315" s="57">
        <v>0.5899999737739563</v>
      </c>
      <c r="AB315" s="58">
        <v>-12.090000152587891</v>
      </c>
      <c r="AC315" s="57">
        <v>-3.559999942779541</v>
      </c>
      <c r="AD315" s="58">
        <v>12.039999961853027</v>
      </c>
      <c r="AE315" s="16"/>
      <c r="AF315" s="112"/>
      <c r="AG315" s="117">
        <f t="shared" si="159"/>
        <v>1.1773931709739736</v>
      </c>
      <c r="AH315" s="118">
        <f t="shared" si="160"/>
        <v>0.53999996185302734</v>
      </c>
      <c r="AI315" s="118">
        <f t="shared" si="161"/>
        <v>0.39000034332275391</v>
      </c>
      <c r="AJ315" s="118">
        <f t="shared" si="162"/>
        <v>0.66610826942257439</v>
      </c>
      <c r="AK315" s="113">
        <f t="shared" si="163"/>
        <v>0</v>
      </c>
      <c r="AL315" s="118">
        <f t="shared" si="164"/>
        <v>5.6100001335144043</v>
      </c>
      <c r="AM315" s="99"/>
      <c r="AN315" s="117" t="str">
        <f t="shared" si="168"/>
        <v/>
      </c>
      <c r="AO315" s="118" t="str">
        <f t="shared" si="169"/>
        <v/>
      </c>
      <c r="AP315" s="99" t="str">
        <f t="shared" si="170"/>
        <v/>
      </c>
      <c r="AQ315" s="99" t="str">
        <f t="shared" si="171"/>
        <v/>
      </c>
      <c r="AR315" s="99" t="str">
        <f t="shared" si="172"/>
        <v/>
      </c>
      <c r="AS315" s="99" t="str">
        <f t="shared" si="173"/>
        <v/>
      </c>
      <c r="AT315" s="118" t="str">
        <f t="shared" si="174"/>
        <v/>
      </c>
      <c r="AU315" s="118" t="str">
        <f t="shared" si="175"/>
        <v/>
      </c>
      <c r="AV315" s="118" t="str">
        <f t="shared" si="176"/>
        <v/>
      </c>
      <c r="AW315" s="118" t="str">
        <f t="shared" si="177"/>
        <v/>
      </c>
      <c r="AX315" s="99"/>
      <c r="AY315" s="117" t="str">
        <f t="shared" si="157"/>
        <v/>
      </c>
      <c r="AZ315" s="118" t="str">
        <f t="shared" si="148"/>
        <v/>
      </c>
      <c r="BA315" s="99" t="str">
        <f t="shared" si="149"/>
        <v/>
      </c>
      <c r="BB315" s="99" t="str">
        <f t="shared" si="150"/>
        <v/>
      </c>
      <c r="BC315" s="99" t="str">
        <f t="shared" si="151"/>
        <v/>
      </c>
      <c r="BD315" s="99" t="str">
        <f t="shared" si="152"/>
        <v/>
      </c>
      <c r="BE315" s="84" t="str">
        <f t="shared" si="153"/>
        <v/>
      </c>
      <c r="BF315" s="84" t="str">
        <f t="shared" si="147"/>
        <v/>
      </c>
      <c r="BG315" s="89"/>
      <c r="BH315" s="89"/>
      <c r="BI315" s="117" t="str">
        <f t="shared" si="154"/>
        <v/>
      </c>
      <c r="BJ315" s="118" t="str">
        <f t="shared" si="155"/>
        <v/>
      </c>
      <c r="BK315" s="118" t="str">
        <f t="shared" si="156"/>
        <v/>
      </c>
      <c r="BL315" s="118" t="s">
        <v>152</v>
      </c>
      <c r="BM315" s="118" t="s">
        <v>152</v>
      </c>
      <c r="BN315" s="118" t="s">
        <v>152</v>
      </c>
      <c r="BO315" s="118"/>
      <c r="BP315" s="121"/>
      <c r="BX315" s="94"/>
      <c r="CE315" s="95"/>
      <c r="CF315" s="95"/>
      <c r="CG315" s="95"/>
      <c r="CH315" s="95"/>
      <c r="CI315" s="95"/>
      <c r="CJ315" s="95"/>
      <c r="CK315" s="95"/>
      <c r="CL315" s="95"/>
      <c r="CM315" s="95"/>
      <c r="CN315" s="95"/>
      <c r="CO315" s="95"/>
      <c r="CP315" s="95"/>
      <c r="CQ315" s="95"/>
      <c r="EX315" s="81" t="str">
        <f t="shared" si="178"/>
        <v/>
      </c>
      <c r="EY315" s="81" t="str">
        <f t="shared" si="167"/>
        <v/>
      </c>
      <c r="FA315" s="81">
        <f t="shared" si="165"/>
        <v>1.1773931709739736</v>
      </c>
    </row>
    <row r="316" spans="2:157" x14ac:dyDescent="0.15">
      <c r="E316" s="1" t="s">
        <v>152</v>
      </c>
      <c r="F316" s="81">
        <v>2</v>
      </c>
      <c r="H316" s="81">
        <v>1</v>
      </c>
      <c r="O316" s="31"/>
      <c r="P316" s="1">
        <v>86</v>
      </c>
      <c r="Q316" s="31">
        <v>-2.8299999237060547</v>
      </c>
      <c r="R316" s="40">
        <v>5.6100001335144043</v>
      </c>
      <c r="S316" s="31"/>
      <c r="T316" s="40"/>
      <c r="U316" s="31"/>
      <c r="V316" s="40"/>
      <c r="W316" s="31"/>
      <c r="X316" s="40"/>
      <c r="Y316" s="31"/>
      <c r="Z316" s="40"/>
      <c r="AA316" s="59">
        <v>-4.0999999046325684</v>
      </c>
      <c r="AB316" s="60">
        <v>11.649999618530273</v>
      </c>
      <c r="AC316" s="59">
        <v>0.77999997138977051</v>
      </c>
      <c r="AD316" s="60">
        <v>-11.899999618530273</v>
      </c>
      <c r="AE316" s="19" t="s">
        <v>78</v>
      </c>
      <c r="AF316" s="114"/>
      <c r="AG316" s="117" t="str">
        <f t="shared" si="159"/>
        <v/>
      </c>
      <c r="AH316" s="118" t="str">
        <f t="shared" si="160"/>
        <v/>
      </c>
      <c r="AI316" s="118" t="str">
        <f t="shared" si="161"/>
        <v/>
      </c>
      <c r="AJ316" s="118" t="str">
        <f t="shared" si="162"/>
        <v/>
      </c>
      <c r="AK316" s="113" t="str">
        <f t="shared" si="163"/>
        <v/>
      </c>
      <c r="AL316" s="118" t="str">
        <f t="shared" si="164"/>
        <v/>
      </c>
      <c r="AM316" s="118"/>
      <c r="AN316" s="117">
        <f t="shared" si="168"/>
        <v>2.1474513529678223</v>
      </c>
      <c r="AO316" s="118">
        <f t="shared" si="169"/>
        <v>1.615655970542911</v>
      </c>
      <c r="AP316" s="99">
        <f t="shared" si="170"/>
        <v>11.037650537049757</v>
      </c>
      <c r="AQ316" s="99">
        <f t="shared" si="171"/>
        <v>10.459600494947727</v>
      </c>
      <c r="AR316" s="99">
        <f t="shared" si="172"/>
        <v>8.2541491170883319</v>
      </c>
      <c r="AS316" s="99">
        <f t="shared" si="173"/>
        <v>7.8218731332968883</v>
      </c>
      <c r="AT316" s="118">
        <f t="shared" si="174"/>
        <v>0.53999996185302734</v>
      </c>
      <c r="AU316" s="118">
        <f t="shared" si="175"/>
        <v>0.39000034332275391</v>
      </c>
      <c r="AV316" s="118">
        <f t="shared" si="176"/>
        <v>0.66610826942257439</v>
      </c>
      <c r="AW316" s="118">
        <f t="shared" si="177"/>
        <v>11.460000038146973</v>
      </c>
      <c r="AX316" s="118"/>
      <c r="AY316" s="117" t="str">
        <f t="shared" si="157"/>
        <v/>
      </c>
      <c r="AZ316" s="118" t="str">
        <f t="shared" si="148"/>
        <v/>
      </c>
      <c r="BA316" s="99" t="str">
        <f t="shared" si="149"/>
        <v/>
      </c>
      <c r="BB316" s="99" t="str">
        <f t="shared" si="150"/>
        <v/>
      </c>
      <c r="BC316" s="99" t="str">
        <f t="shared" si="151"/>
        <v/>
      </c>
      <c r="BD316" s="99" t="str">
        <f t="shared" si="152"/>
        <v/>
      </c>
      <c r="BE316" s="84" t="str">
        <f t="shared" si="153"/>
        <v/>
      </c>
      <c r="BF316" s="84" t="str">
        <f t="shared" si="147"/>
        <v/>
      </c>
      <c r="BI316" s="117">
        <f t="shared" si="154"/>
        <v>0.53999996185302734</v>
      </c>
      <c r="BJ316" s="118">
        <f t="shared" si="155"/>
        <v>0.39000034332275391</v>
      </c>
      <c r="BK316" s="118">
        <f t="shared" si="156"/>
        <v>0.66610826942257439</v>
      </c>
      <c r="BL316" s="118">
        <v>0.53999996185302734</v>
      </c>
      <c r="BM316" s="118">
        <v>0.39000034332275391</v>
      </c>
      <c r="BN316" s="118">
        <v>0.66610826942257439</v>
      </c>
      <c r="BO316" s="118"/>
      <c r="BP316" s="119"/>
      <c r="BX316" s="117"/>
      <c r="EX316" s="81">
        <f t="shared" si="178"/>
        <v>2.1474513529678223</v>
      </c>
      <c r="EY316" s="81">
        <f t="shared" si="167"/>
        <v>2.1474513529678223</v>
      </c>
      <c r="FA316" s="81" t="str">
        <f t="shared" si="165"/>
        <v/>
      </c>
    </row>
    <row r="317" spans="2:157" x14ac:dyDescent="0.15">
      <c r="E317" s="1" t="s">
        <v>152</v>
      </c>
      <c r="F317" s="81">
        <v>3</v>
      </c>
      <c r="I317" s="81">
        <v>1</v>
      </c>
      <c r="O317" s="31"/>
      <c r="Q317" s="31">
        <v>2.3399999141693115</v>
      </c>
      <c r="R317" s="40">
        <v>-11.460000038146973</v>
      </c>
      <c r="S317" s="31"/>
      <c r="T317" s="40"/>
      <c r="U317" s="31"/>
      <c r="V317" s="40"/>
      <c r="W317" s="31"/>
      <c r="X317" s="40"/>
      <c r="Y317" s="31"/>
      <c r="Z317" s="40"/>
      <c r="AA317" s="59">
        <v>1.5099999904632568</v>
      </c>
      <c r="AB317" s="60">
        <v>-12.039999961853027</v>
      </c>
      <c r="AC317" s="59">
        <v>-2.9700000286102295</v>
      </c>
      <c r="AD317" s="60">
        <v>11.800000190734863</v>
      </c>
      <c r="AE317" s="19" t="s">
        <v>84</v>
      </c>
      <c r="AF317" s="114"/>
      <c r="AG317" s="117" t="str">
        <f t="shared" si="159"/>
        <v/>
      </c>
      <c r="AH317" s="118" t="str">
        <f t="shared" si="160"/>
        <v/>
      </c>
      <c r="AI317" s="118" t="str">
        <f t="shared" si="161"/>
        <v/>
      </c>
      <c r="AJ317" s="118" t="str">
        <f t="shared" si="162"/>
        <v/>
      </c>
      <c r="AK317" s="113" t="str">
        <f t="shared" si="163"/>
        <v/>
      </c>
      <c r="AL317" s="118" t="str">
        <f t="shared" si="164"/>
        <v/>
      </c>
      <c r="AM317" s="118"/>
      <c r="AN317" s="117" t="str">
        <f t="shared" si="168"/>
        <v/>
      </c>
      <c r="AO317" s="118" t="str">
        <f t="shared" si="169"/>
        <v/>
      </c>
      <c r="AP317" s="99" t="str">
        <f t="shared" si="170"/>
        <v/>
      </c>
      <c r="AQ317" s="99" t="str">
        <f t="shared" si="171"/>
        <v/>
      </c>
      <c r="AR317" s="99" t="str">
        <f t="shared" si="172"/>
        <v/>
      </c>
      <c r="AS317" s="99" t="str">
        <f t="shared" si="173"/>
        <v/>
      </c>
      <c r="AT317" s="118" t="str">
        <f t="shared" si="174"/>
        <v/>
      </c>
      <c r="AU317" s="118" t="str">
        <f t="shared" si="175"/>
        <v/>
      </c>
      <c r="AV317" s="118" t="str">
        <f t="shared" si="176"/>
        <v/>
      </c>
      <c r="AW317" s="118" t="str">
        <f t="shared" si="177"/>
        <v/>
      </c>
      <c r="AX317" s="118"/>
      <c r="AY317" s="117">
        <f t="shared" si="157"/>
        <v>2.1474513529678223</v>
      </c>
      <c r="AZ317" s="118">
        <f t="shared" si="148"/>
        <v>1.615655970542911</v>
      </c>
      <c r="BA317" s="99">
        <f t="shared" si="149"/>
        <v>11.037650537049757</v>
      </c>
      <c r="BB317" s="99">
        <f t="shared" si="150"/>
        <v>10.459600494947727</v>
      </c>
      <c r="BC317" s="99">
        <f t="shared" si="151"/>
        <v>8.2541491170883319</v>
      </c>
      <c r="BD317" s="99">
        <f t="shared" si="152"/>
        <v>7.8218731332968883</v>
      </c>
      <c r="BE317" s="84">
        <f t="shared" si="153"/>
        <v>11.460000038146973</v>
      </c>
      <c r="BF317" s="84" t="str">
        <f t="shared" si="147"/>
        <v/>
      </c>
      <c r="BI317" s="117">
        <f t="shared" si="154"/>
        <v>0.73000001907348633</v>
      </c>
      <c r="BJ317" s="118">
        <f t="shared" si="155"/>
        <v>0.14000034332275391</v>
      </c>
      <c r="BK317" s="118">
        <f t="shared" si="156"/>
        <v>0.74330352076239981</v>
      </c>
      <c r="BL317" s="118">
        <v>0.73000001907348633</v>
      </c>
      <c r="BM317" s="118">
        <v>0.14000034332275391</v>
      </c>
      <c r="BN317" s="118">
        <v>0.74330352076239981</v>
      </c>
      <c r="BO317" s="118"/>
      <c r="BP317" s="119"/>
      <c r="BX317" s="117"/>
      <c r="EX317" s="81" t="str">
        <f t="shared" si="178"/>
        <v/>
      </c>
      <c r="EY317" s="81">
        <f t="shared" si="167"/>
        <v>16.870701704249935</v>
      </c>
      <c r="FA317" s="81" t="str">
        <f t="shared" si="165"/>
        <v/>
      </c>
    </row>
    <row r="318" spans="2:157" x14ac:dyDescent="0.15">
      <c r="E318" s="1" t="s">
        <v>152</v>
      </c>
      <c r="F318" s="81">
        <v>4</v>
      </c>
      <c r="I318" s="81">
        <v>1</v>
      </c>
      <c r="O318" s="31"/>
      <c r="Q318" s="31">
        <v>2.9300000667572021</v>
      </c>
      <c r="R318" s="40">
        <v>8.2399997711181641</v>
      </c>
      <c r="S318" s="31"/>
      <c r="T318" s="40"/>
      <c r="U318" s="31"/>
      <c r="V318" s="40"/>
      <c r="W318" s="31"/>
      <c r="X318" s="40"/>
      <c r="Y318" s="31"/>
      <c r="Z318" s="40"/>
      <c r="AA318" s="59">
        <v>3.0699999332427979</v>
      </c>
      <c r="AB318" s="60">
        <v>13.119999885559082</v>
      </c>
      <c r="AC318" s="59">
        <v>-5.000000074505806E-2</v>
      </c>
      <c r="AD318" s="60">
        <v>-12.239999771118164</v>
      </c>
      <c r="AE318" s="19" t="s">
        <v>95</v>
      </c>
      <c r="AF318" s="114"/>
      <c r="AG318" s="117" t="str">
        <f t="shared" si="159"/>
        <v/>
      </c>
      <c r="AH318" s="118" t="str">
        <f t="shared" si="160"/>
        <v/>
      </c>
      <c r="AI318" s="118" t="str">
        <f t="shared" si="161"/>
        <v/>
      </c>
      <c r="AJ318" s="118" t="str">
        <f t="shared" si="162"/>
        <v/>
      </c>
      <c r="AK318" s="113" t="str">
        <f t="shared" si="163"/>
        <v/>
      </c>
      <c r="AL318" s="118" t="str">
        <f t="shared" si="164"/>
        <v/>
      </c>
      <c r="AM318" s="118"/>
      <c r="AN318" s="117" t="str">
        <f t="shared" si="168"/>
        <v/>
      </c>
      <c r="AO318" s="118" t="str">
        <f t="shared" si="169"/>
        <v/>
      </c>
      <c r="AP318" s="99" t="str">
        <f t="shared" si="170"/>
        <v/>
      </c>
      <c r="AQ318" s="99" t="str">
        <f t="shared" si="171"/>
        <v/>
      </c>
      <c r="AR318" s="99" t="str">
        <f t="shared" si="172"/>
        <v/>
      </c>
      <c r="AS318" s="99" t="str">
        <f t="shared" si="173"/>
        <v/>
      </c>
      <c r="AT318" s="118" t="str">
        <f t="shared" si="174"/>
        <v/>
      </c>
      <c r="AU318" s="118" t="str">
        <f t="shared" si="175"/>
        <v/>
      </c>
      <c r="AV318" s="118" t="str">
        <f t="shared" si="176"/>
        <v/>
      </c>
      <c r="AW318" s="118" t="str">
        <f t="shared" si="177"/>
        <v/>
      </c>
      <c r="AX318" s="118"/>
      <c r="AY318" s="117">
        <f t="shared" si="157"/>
        <v>16.870701704249935</v>
      </c>
      <c r="AZ318" s="118">
        <f t="shared" si="148"/>
        <v>14.190849166623426</v>
      </c>
      <c r="BA318" s="99">
        <f t="shared" si="149"/>
        <v>89.051997247219106</v>
      </c>
      <c r="BB318" s="99">
        <f t="shared" si="150"/>
        <v>65.260357423131765</v>
      </c>
      <c r="BC318" s="99">
        <f t="shared" si="151"/>
        <v>74.953599335098261</v>
      </c>
      <c r="BD318" s="99">
        <f t="shared" si="152"/>
        <v>54.928567959900242</v>
      </c>
      <c r="BE318" s="84">
        <f t="shared" si="153"/>
        <v>8.2399997711181641</v>
      </c>
      <c r="BF318" s="84" t="str">
        <f t="shared" si="147"/>
        <v/>
      </c>
      <c r="BI318" s="117">
        <f t="shared" si="154"/>
        <v>6.0399999618530273</v>
      </c>
      <c r="BJ318" s="118">
        <f t="shared" si="155"/>
        <v>1.3199996948242188</v>
      </c>
      <c r="BK318" s="118">
        <f t="shared" si="156"/>
        <v>6.1825560032660123</v>
      </c>
      <c r="BL318" s="118">
        <v>6.0399999618530273</v>
      </c>
      <c r="BM318" s="118">
        <v>1.3199996948242188</v>
      </c>
      <c r="BN318" s="118">
        <v>6.1825560032660123</v>
      </c>
      <c r="BO318" s="118"/>
      <c r="BP318" s="119"/>
      <c r="BX318" s="117"/>
      <c r="EX318" s="81" t="str">
        <f t="shared" si="178"/>
        <v/>
      </c>
      <c r="EY318" s="81">
        <f t="shared" si="167"/>
        <v>1.064477469341977</v>
      </c>
      <c r="FA318" s="81" t="str">
        <f t="shared" si="165"/>
        <v/>
      </c>
    </row>
    <row r="319" spans="2:157" x14ac:dyDescent="0.15">
      <c r="E319" s="1" t="s">
        <v>152</v>
      </c>
      <c r="F319" s="81">
        <v>5</v>
      </c>
      <c r="I319" s="81">
        <v>1</v>
      </c>
      <c r="J319" s="81">
        <v>1</v>
      </c>
      <c r="O319" s="31"/>
      <c r="Q319" s="31">
        <v>2.5399999618530273</v>
      </c>
      <c r="R319" s="40">
        <v>-9.2600002288818359</v>
      </c>
      <c r="S319" s="31"/>
      <c r="T319" s="40"/>
      <c r="U319" s="31"/>
      <c r="V319" s="40"/>
      <c r="W319" s="31"/>
      <c r="X319" s="40"/>
      <c r="Y319" s="31"/>
      <c r="Z319" s="40"/>
      <c r="AA319" s="59">
        <v>1.0199999809265137</v>
      </c>
      <c r="AB319" s="60">
        <v>-12.289999961853027</v>
      </c>
      <c r="AC319" s="59">
        <v>2.9700000286102295</v>
      </c>
      <c r="AD319" s="60">
        <v>12.869999885559082</v>
      </c>
      <c r="AE319" s="19" t="s">
        <v>78</v>
      </c>
      <c r="AF319" s="114"/>
      <c r="AG319" s="117" t="str">
        <f t="shared" si="159"/>
        <v/>
      </c>
      <c r="AH319" s="118" t="str">
        <f t="shared" si="160"/>
        <v/>
      </c>
      <c r="AI319" s="118" t="str">
        <f t="shared" si="161"/>
        <v/>
      </c>
      <c r="AJ319" s="118" t="str">
        <f t="shared" si="162"/>
        <v/>
      </c>
      <c r="AK319" s="113" t="str">
        <f t="shared" si="163"/>
        <v/>
      </c>
      <c r="AL319" s="118" t="str">
        <f t="shared" si="164"/>
        <v/>
      </c>
      <c r="AM319" s="118"/>
      <c r="AN319" s="117" t="str">
        <f t="shared" si="168"/>
        <v/>
      </c>
      <c r="AO319" s="118" t="str">
        <f t="shared" si="169"/>
        <v/>
      </c>
      <c r="AP319" s="99" t="str">
        <f t="shared" si="170"/>
        <v/>
      </c>
      <c r="AQ319" s="99" t="str">
        <f t="shared" si="171"/>
        <v/>
      </c>
      <c r="AR319" s="99" t="str">
        <f t="shared" si="172"/>
        <v/>
      </c>
      <c r="AS319" s="99" t="str">
        <f t="shared" si="173"/>
        <v/>
      </c>
      <c r="AT319" s="118" t="str">
        <f t="shared" si="174"/>
        <v/>
      </c>
      <c r="AU319" s="118" t="str">
        <f t="shared" si="175"/>
        <v/>
      </c>
      <c r="AV319" s="118" t="str">
        <f t="shared" si="176"/>
        <v/>
      </c>
      <c r="AW319" s="118" t="str">
        <f t="shared" si="177"/>
        <v/>
      </c>
      <c r="AX319" s="118"/>
      <c r="AY319" s="117">
        <f t="shared" si="157"/>
        <v>1.064477469341977</v>
      </c>
      <c r="AZ319" s="118">
        <f t="shared" si="148"/>
        <v>2.4013065814625461</v>
      </c>
      <c r="BA319" s="99">
        <f t="shared" si="149"/>
        <v>5.9692000897407524</v>
      </c>
      <c r="BB319" s="99">
        <f t="shared" si="150"/>
        <v>4.7229683732671077</v>
      </c>
      <c r="BC319" s="99">
        <f t="shared" si="151"/>
        <v>13.645599879813934</v>
      </c>
      <c r="BD319" s="99">
        <f t="shared" si="152"/>
        <v>10.796712406639678</v>
      </c>
      <c r="BE319" s="84">
        <f t="shared" si="153"/>
        <v>9.2600002288818359</v>
      </c>
      <c r="BF319" s="84">
        <f t="shared" si="147"/>
        <v>2.1999998092651367</v>
      </c>
      <c r="BI319" s="117">
        <f t="shared" si="154"/>
        <v>1.0699999816715717</v>
      </c>
      <c r="BJ319" s="118">
        <f t="shared" si="155"/>
        <v>5.0000190734863281E-2</v>
      </c>
      <c r="BK319" s="118">
        <f t="shared" si="156"/>
        <v>1.0711675778563718</v>
      </c>
      <c r="BL319" s="118">
        <v>1.0699999816715717</v>
      </c>
      <c r="BM319" s="118">
        <v>5.0000190734863281E-2</v>
      </c>
      <c r="BN319" s="118">
        <v>1.0711675778563718</v>
      </c>
      <c r="BO319" s="118"/>
      <c r="BP319" s="119"/>
      <c r="BX319" s="117"/>
      <c r="EX319" s="81" t="str">
        <f t="shared" si="178"/>
        <v/>
      </c>
      <c r="EY319" s="81">
        <f t="shared" si="167"/>
        <v>15.700633252465256</v>
      </c>
      <c r="FA319" s="81" t="str">
        <f t="shared" si="165"/>
        <v/>
      </c>
    </row>
    <row r="320" spans="2:157" x14ac:dyDescent="0.15">
      <c r="E320" s="1" t="s">
        <v>152</v>
      </c>
      <c r="F320" s="6">
        <v>6</v>
      </c>
      <c r="I320" s="86">
        <v>1</v>
      </c>
      <c r="O320" s="31"/>
      <c r="Q320" s="31">
        <v>-2.3900001049041748</v>
      </c>
      <c r="R320" s="40">
        <v>7.559999942779541</v>
      </c>
      <c r="S320" s="31"/>
      <c r="T320" s="40"/>
      <c r="U320" s="31"/>
      <c r="V320" s="40"/>
      <c r="W320" s="31" t="s">
        <v>90</v>
      </c>
      <c r="X320" s="40"/>
      <c r="Y320" s="31"/>
      <c r="Z320" s="40">
        <v>1</v>
      </c>
      <c r="AA320" s="59">
        <v>-3.9500000476837158</v>
      </c>
      <c r="AB320" s="60">
        <v>13.069999694824219</v>
      </c>
      <c r="AC320" s="59">
        <v>1.5099999904632568</v>
      </c>
      <c r="AD320" s="60">
        <v>-12.289999961853027</v>
      </c>
      <c r="AE320" s="19" t="s">
        <v>83</v>
      </c>
      <c r="AF320" s="114">
        <v>1</v>
      </c>
      <c r="AG320" s="117" t="str">
        <f t="shared" si="159"/>
        <v/>
      </c>
      <c r="AH320" s="118" t="str">
        <f t="shared" si="160"/>
        <v/>
      </c>
      <c r="AI320" s="118" t="str">
        <f t="shared" si="161"/>
        <v/>
      </c>
      <c r="AJ320" s="118" t="str">
        <f t="shared" si="162"/>
        <v/>
      </c>
      <c r="AK320" s="113" t="str">
        <f t="shared" si="163"/>
        <v/>
      </c>
      <c r="AL320" s="118" t="str">
        <f t="shared" si="164"/>
        <v/>
      </c>
      <c r="AM320" s="118"/>
      <c r="AN320" s="117" t="str">
        <f t="shared" si="168"/>
        <v/>
      </c>
      <c r="AO320" s="118" t="str">
        <f t="shared" si="169"/>
        <v/>
      </c>
      <c r="AP320" s="99" t="str">
        <f t="shared" si="170"/>
        <v/>
      </c>
      <c r="AQ320" s="99" t="str">
        <f t="shared" si="171"/>
        <v/>
      </c>
      <c r="AR320" s="99" t="str">
        <f t="shared" si="172"/>
        <v/>
      </c>
      <c r="AS320" s="99" t="str">
        <f t="shared" si="173"/>
        <v/>
      </c>
      <c r="AT320" s="118" t="str">
        <f t="shared" si="174"/>
        <v/>
      </c>
      <c r="AU320" s="118" t="str">
        <f t="shared" si="175"/>
        <v/>
      </c>
      <c r="AV320" s="118" t="str">
        <f t="shared" si="176"/>
        <v/>
      </c>
      <c r="AW320" s="118" t="str">
        <f t="shared" si="177"/>
        <v/>
      </c>
      <c r="AX320" s="118"/>
      <c r="AY320" s="117">
        <f t="shared" si="157"/>
        <v>15.700633252465256</v>
      </c>
      <c r="AZ320" s="118">
        <f t="shared" si="148"/>
        <v>15.519968556055474</v>
      </c>
      <c r="BA320" s="99">
        <f t="shared" si="149"/>
        <v>89.137849027776724</v>
      </c>
      <c r="BB320" s="99">
        <f t="shared" si="150"/>
        <v>54.396861487945365</v>
      </c>
      <c r="BC320" s="99">
        <f t="shared" si="151"/>
        <v>87.2486002506256</v>
      </c>
      <c r="BD320" s="99">
        <f t="shared" si="152"/>
        <v>53.243937054970374</v>
      </c>
      <c r="BE320" s="84">
        <f t="shared" si="153"/>
        <v>7.559999942779541</v>
      </c>
      <c r="BF320" s="84">
        <f t="shared" si="147"/>
        <v>0.67999982833862305</v>
      </c>
      <c r="BI320" s="117">
        <f t="shared" si="154"/>
        <v>6.9200000762939453</v>
      </c>
      <c r="BJ320" s="118">
        <f t="shared" si="155"/>
        <v>0.19999980926513672</v>
      </c>
      <c r="BK320" s="118">
        <f t="shared" si="156"/>
        <v>6.9228896408663267</v>
      </c>
      <c r="BL320" s="118"/>
      <c r="BM320" s="118"/>
      <c r="BN320" s="118"/>
      <c r="BO320" s="118"/>
      <c r="BP320" s="119" t="s">
        <v>184</v>
      </c>
      <c r="BX320" s="117"/>
      <c r="EX320" s="81" t="str">
        <f t="shared" si="178"/>
        <v/>
      </c>
      <c r="EY320" s="81">
        <f t="shared" si="167"/>
        <v>4.0052899915525044</v>
      </c>
      <c r="FA320" s="81" t="str">
        <f t="shared" si="165"/>
        <v/>
      </c>
    </row>
    <row r="321" spans="1:157" s="82" customFormat="1" x14ac:dyDescent="0.15">
      <c r="B321" s="30"/>
      <c r="C321" s="16"/>
      <c r="D321" s="13" t="s">
        <v>15</v>
      </c>
      <c r="E321" s="16">
        <v>68</v>
      </c>
      <c r="F321" s="10">
        <v>1</v>
      </c>
      <c r="G321" s="16">
        <v>1</v>
      </c>
      <c r="K321" s="16"/>
      <c r="L321" s="82">
        <v>1</v>
      </c>
      <c r="M321" s="16"/>
      <c r="N321" s="82">
        <v>1</v>
      </c>
      <c r="O321" s="20" t="s">
        <v>91</v>
      </c>
      <c r="P321" s="16">
        <v>105</v>
      </c>
      <c r="Q321" s="32"/>
      <c r="R321" s="10"/>
      <c r="S321" s="32"/>
      <c r="T321" s="10"/>
      <c r="U321" s="32"/>
      <c r="V321" s="10"/>
      <c r="W321" s="32"/>
      <c r="X321" s="10"/>
      <c r="Y321" s="32"/>
      <c r="Z321" s="10"/>
      <c r="AA321" s="57">
        <v>-0.82999998331069946</v>
      </c>
      <c r="AB321" s="58">
        <v>-12.039999961853027</v>
      </c>
      <c r="AC321" s="57">
        <v>3.4600000381469727</v>
      </c>
      <c r="AD321" s="58">
        <v>11.989999771118164</v>
      </c>
      <c r="AE321" s="16"/>
      <c r="AF321" s="114">
        <v>1</v>
      </c>
      <c r="AG321" s="117">
        <f t="shared" si="159"/>
        <v>1.0827133364416175</v>
      </c>
      <c r="AH321" s="118">
        <f t="shared" si="160"/>
        <v>0.49000000953674316</v>
      </c>
      <c r="AI321" s="118">
        <f t="shared" si="161"/>
        <v>0.15000057220458984</v>
      </c>
      <c r="AJ321" s="118">
        <f t="shared" si="162"/>
        <v>0.51244529562453078</v>
      </c>
      <c r="AK321" s="113">
        <f t="shared" si="163"/>
        <v>105</v>
      </c>
      <c r="AL321" s="118">
        <f t="shared" si="164"/>
        <v>5.119999885559082</v>
      </c>
      <c r="AM321" s="99"/>
      <c r="AN321" s="117"/>
      <c r="AO321" s="118"/>
      <c r="AP321" s="99"/>
      <c r="AQ321" s="99"/>
      <c r="AR321" s="99"/>
      <c r="AS321" s="99"/>
      <c r="AT321" s="118"/>
      <c r="AU321" s="118"/>
      <c r="AV321" s="118"/>
      <c r="AW321" s="118"/>
      <c r="AX321" s="99"/>
      <c r="AY321" s="117" t="str">
        <f t="shared" si="157"/>
        <v/>
      </c>
      <c r="AZ321" s="118" t="str">
        <f t="shared" si="148"/>
        <v/>
      </c>
      <c r="BA321" s="99" t="str">
        <f t="shared" si="149"/>
        <v/>
      </c>
      <c r="BB321" s="99" t="str">
        <f t="shared" si="150"/>
        <v/>
      </c>
      <c r="BC321" s="99" t="str">
        <f t="shared" si="151"/>
        <v/>
      </c>
      <c r="BD321" s="99" t="str">
        <f t="shared" si="152"/>
        <v/>
      </c>
      <c r="BE321" s="84" t="str">
        <f t="shared" si="153"/>
        <v/>
      </c>
      <c r="BF321" s="84" t="str">
        <f t="shared" si="147"/>
        <v/>
      </c>
      <c r="BG321" s="89"/>
      <c r="BH321" s="89"/>
      <c r="BI321" s="117" t="str">
        <f t="shared" si="154"/>
        <v/>
      </c>
      <c r="BJ321" s="118" t="str">
        <f t="shared" si="155"/>
        <v/>
      </c>
      <c r="BK321" s="118" t="str">
        <f t="shared" si="156"/>
        <v/>
      </c>
      <c r="BL321" s="118" t="s">
        <v>152</v>
      </c>
      <c r="BM321" s="118" t="s">
        <v>152</v>
      </c>
      <c r="BN321" s="118" t="s">
        <v>152</v>
      </c>
      <c r="BO321" s="118"/>
      <c r="BP321" s="121"/>
      <c r="BX321" s="94"/>
      <c r="CE321" s="95"/>
      <c r="CF321" s="95"/>
      <c r="CG321" s="95"/>
      <c r="CH321" s="95"/>
      <c r="CI321" s="95"/>
      <c r="CJ321" s="95"/>
      <c r="CK321" s="95"/>
      <c r="CL321" s="95"/>
      <c r="CM321" s="95"/>
      <c r="CN321" s="95"/>
      <c r="CO321" s="95"/>
      <c r="CP321" s="95"/>
      <c r="CQ321" s="95"/>
      <c r="EX321" s="81" t="s">
        <v>139</v>
      </c>
      <c r="EY321" s="81">
        <f t="shared" si="167"/>
        <v>18.265171825454416</v>
      </c>
      <c r="FA321" s="81">
        <f t="shared" si="165"/>
        <v>1.0827133364416175</v>
      </c>
    </row>
    <row r="322" spans="1:157" x14ac:dyDescent="0.15">
      <c r="E322" s="1" t="s">
        <v>152</v>
      </c>
      <c r="F322" s="6">
        <v>2</v>
      </c>
      <c r="H322" s="81">
        <v>1</v>
      </c>
      <c r="J322" s="81">
        <v>1</v>
      </c>
      <c r="O322" s="31"/>
      <c r="Q322" s="31">
        <v>1.8999999761581421</v>
      </c>
      <c r="R322" s="40">
        <v>5.119999885559082</v>
      </c>
      <c r="S322" s="31"/>
      <c r="T322" s="40"/>
      <c r="U322" s="31"/>
      <c r="V322" s="40"/>
      <c r="W322" s="31"/>
      <c r="X322" s="40" t="s">
        <v>139</v>
      </c>
      <c r="Y322" s="31"/>
      <c r="Z322" s="40">
        <v>1</v>
      </c>
      <c r="AA322" s="59">
        <v>3.9500000476837158</v>
      </c>
      <c r="AB322" s="60">
        <v>12.140000343322754</v>
      </c>
      <c r="AC322" s="59">
        <v>-0.34000000357627869</v>
      </c>
      <c r="AD322" s="60">
        <v>-11.699999809265137</v>
      </c>
      <c r="AE322" s="19" t="s">
        <v>78</v>
      </c>
      <c r="AF322" s="114"/>
      <c r="AG322" s="117" t="str">
        <f t="shared" si="159"/>
        <v/>
      </c>
      <c r="AH322" s="118" t="str">
        <f t="shared" si="160"/>
        <v/>
      </c>
      <c r="AI322" s="118" t="str">
        <f t="shared" si="161"/>
        <v/>
      </c>
      <c r="AJ322" s="118" t="str">
        <f t="shared" si="162"/>
        <v/>
      </c>
      <c r="AK322" s="113" t="str">
        <f t="shared" si="163"/>
        <v/>
      </c>
      <c r="AL322" s="118" t="str">
        <f t="shared" si="164"/>
        <v/>
      </c>
      <c r="AM322" s="118"/>
      <c r="AN322" s="117"/>
      <c r="AO322" s="118"/>
      <c r="AT322" s="118"/>
      <c r="AU322" s="118"/>
      <c r="AV322" s="118"/>
      <c r="AW322" s="118"/>
      <c r="AX322" s="118"/>
      <c r="AY322" s="117"/>
      <c r="AZ322" s="118" t="str">
        <f t="shared" si="148"/>
        <v/>
      </c>
      <c r="BA322" s="99" t="str">
        <f t="shared" si="149"/>
        <v/>
      </c>
      <c r="BB322" s="99" t="str">
        <f t="shared" si="150"/>
        <v/>
      </c>
      <c r="BC322" s="99" t="str">
        <f t="shared" si="151"/>
        <v/>
      </c>
      <c r="BD322" s="99" t="str">
        <f t="shared" si="152"/>
        <v/>
      </c>
      <c r="BE322" s="84" t="str">
        <f t="shared" si="153"/>
        <v/>
      </c>
      <c r="BF322" s="84" t="str">
        <f t="shared" si="147"/>
        <v/>
      </c>
      <c r="BI322" s="142"/>
      <c r="BJ322" s="148"/>
      <c r="BK322" s="148" t="str">
        <f t="shared" si="156"/>
        <v/>
      </c>
      <c r="BL322" s="148"/>
      <c r="BM322" s="148"/>
      <c r="BN322" s="148" t="s">
        <v>152</v>
      </c>
      <c r="BO322" s="148"/>
      <c r="BP322" s="119"/>
      <c r="BX322" s="117"/>
      <c r="EX322" s="81" t="str">
        <f>IF(AND(ISNUMBER(AA321),ISNUMBER(AA322),ISNUMBER(AA323),F322=2,F323=3),DEGREES(ACOS(((AA321-AA322)*(AA323-AA322)+(AB321-AB322)*(AB323-AB322))/(SQRT((AA321-AA322)^2+(AB321-AB322)^2)*SQRT((AA323-AA322)^2+(AB323-AB322)^2)))),"")</f>
        <v/>
      </c>
      <c r="EY322" s="81" t="str">
        <f t="shared" si="167"/>
        <v/>
      </c>
      <c r="FA322" s="81" t="str">
        <f t="shared" si="165"/>
        <v/>
      </c>
    </row>
    <row r="323" spans="1:157" x14ac:dyDescent="0.15">
      <c r="B323" s="26"/>
      <c r="C323" s="22"/>
      <c r="D323" s="12"/>
      <c r="E323" s="1" t="s">
        <v>152</v>
      </c>
      <c r="O323" s="31"/>
      <c r="Q323" s="31"/>
      <c r="R323" s="40"/>
      <c r="S323" s="31"/>
      <c r="T323" s="40"/>
      <c r="U323" s="31">
        <v>4.7800002098083496</v>
      </c>
      <c r="V323" s="40">
        <v>-11.600000381469727</v>
      </c>
      <c r="W323" s="31"/>
      <c r="X323" s="40"/>
      <c r="Y323" s="31"/>
      <c r="Z323" s="40"/>
      <c r="AG323" s="117" t="str">
        <f t="shared" si="159"/>
        <v/>
      </c>
      <c r="AH323" s="118" t="str">
        <f t="shared" si="160"/>
        <v/>
      </c>
      <c r="AI323" s="118" t="str">
        <f t="shared" si="161"/>
        <v/>
      </c>
      <c r="AJ323" s="118" t="str">
        <f t="shared" si="162"/>
        <v/>
      </c>
      <c r="AK323" s="113" t="str">
        <f t="shared" si="163"/>
        <v/>
      </c>
      <c r="AL323" s="118" t="str">
        <f t="shared" si="164"/>
        <v/>
      </c>
      <c r="AN323" s="117" t="str">
        <f t="shared" si="168"/>
        <v/>
      </c>
      <c r="AO323" s="118" t="str">
        <f t="shared" si="169"/>
        <v/>
      </c>
      <c r="AP323" s="99" t="str">
        <f t="shared" si="170"/>
        <v/>
      </c>
      <c r="AQ323" s="99" t="str">
        <f t="shared" si="171"/>
        <v/>
      </c>
      <c r="AR323" s="99" t="str">
        <f t="shared" si="172"/>
        <v/>
      </c>
      <c r="AS323" s="99" t="str">
        <f t="shared" si="173"/>
        <v/>
      </c>
      <c r="AT323" s="118" t="str">
        <f t="shared" si="174"/>
        <v/>
      </c>
      <c r="AU323" s="118" t="str">
        <f t="shared" si="175"/>
        <v/>
      </c>
      <c r="AV323" s="118" t="str">
        <f t="shared" si="176"/>
        <v/>
      </c>
      <c r="AW323" s="118" t="str">
        <f t="shared" si="177"/>
        <v/>
      </c>
      <c r="AY323" s="117" t="str">
        <f t="shared" si="157"/>
        <v/>
      </c>
      <c r="AZ323" s="118" t="str">
        <f t="shared" si="148"/>
        <v/>
      </c>
      <c r="BA323" s="99" t="str">
        <f t="shared" si="149"/>
        <v/>
      </c>
      <c r="BB323" s="99" t="str">
        <f t="shared" si="150"/>
        <v/>
      </c>
      <c r="BC323" s="99" t="str">
        <f t="shared" si="151"/>
        <v/>
      </c>
      <c r="BD323" s="99" t="str">
        <f t="shared" si="152"/>
        <v/>
      </c>
      <c r="BE323" s="84" t="str">
        <f t="shared" si="153"/>
        <v/>
      </c>
      <c r="BF323" s="84" t="str">
        <f t="shared" si="147"/>
        <v/>
      </c>
      <c r="BI323" s="117" t="str">
        <f t="shared" si="154"/>
        <v/>
      </c>
      <c r="BJ323" s="118" t="str">
        <f t="shared" si="155"/>
        <v/>
      </c>
      <c r="BK323" s="118" t="str">
        <f t="shared" si="156"/>
        <v/>
      </c>
      <c r="BL323" s="118" t="s">
        <v>152</v>
      </c>
      <c r="BM323" s="118" t="s">
        <v>152</v>
      </c>
      <c r="BN323" s="118" t="s">
        <v>152</v>
      </c>
      <c r="BO323" s="118"/>
      <c r="EX323" s="81" t="str">
        <f>IF(AND(ISNUMBER(AA322),ISNUMBER(AA323),ISNUMBER(AA324),F323=2,F324=3),DEGREES(ACOS(((AA322-AA323)*(AA324-AA323)+(AB322-AB323)*(AB324-AB323))/(SQRT((AA322-AA323)^2+(AB322-AB323)^2)*SQRT((AA324-AA323)^2+(AB324-AB323)^2)))),"")</f>
        <v/>
      </c>
      <c r="EY323" s="81" t="str">
        <f t="shared" si="167"/>
        <v/>
      </c>
      <c r="FA323" s="81" t="str">
        <f t="shared" si="165"/>
        <v/>
      </c>
    </row>
    <row r="324" spans="1:157" s="82" customFormat="1" x14ac:dyDescent="0.15">
      <c r="A324" s="15">
        <v>0.21306712962962962</v>
      </c>
      <c r="B324" s="28" t="s">
        <v>34</v>
      </c>
      <c r="C324" s="24" t="s">
        <v>36</v>
      </c>
      <c r="D324" s="13" t="s">
        <v>11</v>
      </c>
      <c r="E324" s="16">
        <v>69</v>
      </c>
      <c r="F324" s="82">
        <v>1</v>
      </c>
      <c r="G324" s="16">
        <v>1</v>
      </c>
      <c r="J324" s="82">
        <v>1</v>
      </c>
      <c r="K324" s="16">
        <v>1</v>
      </c>
      <c r="M324" s="16">
        <v>1</v>
      </c>
      <c r="O324" s="32" t="s">
        <v>87</v>
      </c>
      <c r="P324" s="16">
        <v>115</v>
      </c>
      <c r="Q324" s="32"/>
      <c r="R324" s="10"/>
      <c r="S324" s="32"/>
      <c r="T324" s="10"/>
      <c r="U324" s="32"/>
      <c r="V324" s="10"/>
      <c r="W324" s="32" t="s">
        <v>57</v>
      </c>
      <c r="X324" s="10"/>
      <c r="Y324" s="32">
        <v>1</v>
      </c>
      <c r="Z324" s="10"/>
      <c r="AA324" s="57">
        <v>-0.82999998331069946</v>
      </c>
      <c r="AB324" s="58">
        <v>-12.039999961853027</v>
      </c>
      <c r="AC324" s="57">
        <v>3.4600000381469727</v>
      </c>
      <c r="AD324" s="58">
        <v>12.380000114440918</v>
      </c>
      <c r="AE324" s="20"/>
      <c r="AF324" s="114">
        <v>1</v>
      </c>
      <c r="AG324" s="117">
        <f t="shared" si="159"/>
        <v>7.1711018871498924</v>
      </c>
      <c r="AH324" s="124">
        <v>2</v>
      </c>
      <c r="AI324" s="124">
        <v>1</v>
      </c>
      <c r="AJ324" s="124">
        <f t="shared" si="162"/>
        <v>2.2360679774997898</v>
      </c>
      <c r="AK324" s="113">
        <f t="shared" si="163"/>
        <v>115</v>
      </c>
      <c r="AL324" s="118">
        <f t="shared" si="164"/>
        <v>6</v>
      </c>
      <c r="AM324" s="118"/>
      <c r="AN324" s="117" t="str">
        <f t="shared" si="168"/>
        <v/>
      </c>
      <c r="AO324" s="118" t="str">
        <f t="shared" si="169"/>
        <v/>
      </c>
      <c r="AP324" s="99" t="str">
        <f t="shared" si="170"/>
        <v/>
      </c>
      <c r="AQ324" s="99" t="str">
        <f t="shared" si="171"/>
        <v/>
      </c>
      <c r="AR324" s="99" t="str">
        <f t="shared" si="172"/>
        <v/>
      </c>
      <c r="AS324" s="99" t="str">
        <f t="shared" si="173"/>
        <v/>
      </c>
      <c r="AT324" s="118" t="str">
        <f t="shared" si="174"/>
        <v/>
      </c>
      <c r="AU324" s="118" t="str">
        <f t="shared" si="175"/>
        <v/>
      </c>
      <c r="AV324" s="118" t="str">
        <f t="shared" si="176"/>
        <v/>
      </c>
      <c r="AW324" s="118" t="str">
        <f t="shared" si="177"/>
        <v/>
      </c>
      <c r="AX324" s="118"/>
      <c r="AY324" s="117" t="str">
        <f t="shared" si="157"/>
        <v/>
      </c>
      <c r="AZ324" s="118" t="str">
        <f t="shared" si="148"/>
        <v/>
      </c>
      <c r="BA324" s="99" t="str">
        <f t="shared" si="149"/>
        <v/>
      </c>
      <c r="BB324" s="99" t="str">
        <f t="shared" si="150"/>
        <v/>
      </c>
      <c r="BC324" s="99" t="str">
        <f t="shared" si="151"/>
        <v/>
      </c>
      <c r="BD324" s="99" t="str">
        <f t="shared" si="152"/>
        <v/>
      </c>
      <c r="BE324" s="84" t="str">
        <f t="shared" si="153"/>
        <v/>
      </c>
      <c r="BF324" s="84" t="str">
        <f t="shared" si="147"/>
        <v/>
      </c>
      <c r="BG324" s="89"/>
      <c r="BH324" s="89"/>
      <c r="BI324" s="117" t="str">
        <f t="shared" si="154"/>
        <v/>
      </c>
      <c r="BJ324" s="118" t="str">
        <f t="shared" si="155"/>
        <v/>
      </c>
      <c r="BK324" s="118" t="str">
        <f t="shared" si="156"/>
        <v/>
      </c>
      <c r="BL324" s="118" t="s">
        <v>152</v>
      </c>
      <c r="BM324" s="118" t="s">
        <v>152</v>
      </c>
      <c r="BN324" s="118" t="s">
        <v>152</v>
      </c>
      <c r="BO324" s="118"/>
      <c r="BP324" s="122"/>
      <c r="BX324" s="120"/>
      <c r="CE324" s="95"/>
      <c r="CF324" s="95"/>
      <c r="CG324" s="95"/>
      <c r="CH324" s="95"/>
      <c r="CI324" s="95"/>
      <c r="CJ324" s="95"/>
      <c r="CK324" s="95"/>
      <c r="CL324" s="95"/>
      <c r="CM324" s="95"/>
      <c r="CN324" s="95"/>
      <c r="CO324" s="95"/>
      <c r="CP324" s="95"/>
      <c r="CQ324" s="95"/>
      <c r="EX324" s="81" t="s">
        <v>151</v>
      </c>
      <c r="EY324" s="81" t="str">
        <f t="shared" si="167"/>
        <v/>
      </c>
      <c r="FA324" s="81">
        <f t="shared" si="165"/>
        <v>7.1711018871498924</v>
      </c>
    </row>
    <row r="325" spans="1:157" x14ac:dyDescent="0.15">
      <c r="E325" s="1" t="s">
        <v>152</v>
      </c>
      <c r="O325" s="31"/>
      <c r="Q325" s="31">
        <v>5.000000074505806E-2</v>
      </c>
      <c r="R325" s="40">
        <v>6</v>
      </c>
      <c r="S325" s="31"/>
      <c r="T325" s="40"/>
      <c r="U325" s="31"/>
      <c r="V325" s="40"/>
      <c r="W325" s="31"/>
      <c r="X325" s="40"/>
      <c r="Y325" s="31"/>
      <c r="Z325" s="40"/>
      <c r="AA325" s="59"/>
      <c r="AB325" s="60"/>
      <c r="AC325" s="59"/>
      <c r="AD325" s="60"/>
      <c r="AE325" s="19"/>
      <c r="AF325" s="114"/>
      <c r="AG325" s="117" t="str">
        <f t="shared" si="159"/>
        <v/>
      </c>
      <c r="AH325" s="118" t="str">
        <f t="shared" si="160"/>
        <v/>
      </c>
      <c r="AI325" s="118" t="str">
        <f t="shared" si="161"/>
        <v/>
      </c>
      <c r="AJ325" s="118" t="str">
        <f t="shared" si="162"/>
        <v/>
      </c>
      <c r="AK325" s="113" t="str">
        <f t="shared" si="163"/>
        <v/>
      </c>
      <c r="AL325" s="118" t="str">
        <f t="shared" si="164"/>
        <v/>
      </c>
      <c r="AM325" s="118"/>
      <c r="AN325" s="117" t="str">
        <f t="shared" si="168"/>
        <v/>
      </c>
      <c r="AO325" s="118" t="str">
        <f t="shared" si="169"/>
        <v/>
      </c>
      <c r="AP325" s="99" t="str">
        <f t="shared" si="170"/>
        <v/>
      </c>
      <c r="AQ325" s="99" t="str">
        <f t="shared" si="171"/>
        <v/>
      </c>
      <c r="AR325" s="99" t="str">
        <f t="shared" si="172"/>
        <v/>
      </c>
      <c r="AS325" s="99" t="str">
        <f t="shared" si="173"/>
        <v/>
      </c>
      <c r="AT325" s="118" t="str">
        <f t="shared" si="174"/>
        <v/>
      </c>
      <c r="AU325" s="118" t="str">
        <f t="shared" si="175"/>
        <v/>
      </c>
      <c r="AV325" s="118" t="str">
        <f t="shared" si="176"/>
        <v/>
      </c>
      <c r="AW325" s="118" t="str">
        <f t="shared" si="177"/>
        <v/>
      </c>
      <c r="AX325" s="118"/>
      <c r="AY325" s="117" t="str">
        <f t="shared" si="157"/>
        <v/>
      </c>
      <c r="AZ325" s="118" t="str">
        <f t="shared" si="148"/>
        <v/>
      </c>
      <c r="BA325" s="99" t="str">
        <f t="shared" si="149"/>
        <v/>
      </c>
      <c r="BB325" s="99" t="str">
        <f t="shared" si="150"/>
        <v/>
      </c>
      <c r="BC325" s="99" t="str">
        <f t="shared" si="151"/>
        <v/>
      </c>
      <c r="BD325" s="99" t="str">
        <f t="shared" si="152"/>
        <v/>
      </c>
      <c r="BE325" s="84" t="str">
        <f t="shared" si="153"/>
        <v/>
      </c>
      <c r="BF325" s="84" t="str">
        <f t="shared" ref="BF325:BF388" si="179">IF(AND(ISNUMBER(BE325),ISNUMBER(BE323),ISNUMBER(BE324)),ABS(BE323-BE325),"")</f>
        <v/>
      </c>
      <c r="BI325" s="117" t="str">
        <f t="shared" si="154"/>
        <v/>
      </c>
      <c r="BJ325" s="118" t="str">
        <f t="shared" si="155"/>
        <v/>
      </c>
      <c r="BK325" s="118" t="str">
        <f t="shared" si="156"/>
        <v/>
      </c>
      <c r="BL325" s="118" t="s">
        <v>152</v>
      </c>
      <c r="BM325" s="118" t="s">
        <v>152</v>
      </c>
      <c r="BN325" s="118" t="s">
        <v>152</v>
      </c>
      <c r="BO325" s="118"/>
      <c r="BP325" s="119"/>
      <c r="BX325" s="117"/>
      <c r="EX325" s="81" t="str">
        <f t="shared" ref="EX325:EX338" si="180">IF(AND(ISNUMBER(AA324),ISNUMBER(AA325),ISNUMBER(AA326),F325=2,F326=3),DEGREES(ACOS(((AA324-AA325)*(AA326-AA325)+(AB324-AB325)*(AB326-AB325))/(SQRT((AA324-AA325)^2+(AB324-AB325)^2)*SQRT((AA326-AA325)^2+(AB326-AB325)^2)))),"")</f>
        <v/>
      </c>
      <c r="EY325" s="81" t="str">
        <f t="shared" si="167"/>
        <v/>
      </c>
      <c r="FA325" s="81" t="str">
        <f t="shared" si="165"/>
        <v/>
      </c>
    </row>
    <row r="326" spans="1:157" s="82" customFormat="1" x14ac:dyDescent="0.15">
      <c r="B326" s="30"/>
      <c r="C326" s="16"/>
      <c r="D326" s="47" t="s">
        <v>72</v>
      </c>
      <c r="E326" s="16">
        <v>70</v>
      </c>
      <c r="F326" s="82">
        <v>1</v>
      </c>
      <c r="G326" s="16">
        <v>1</v>
      </c>
      <c r="K326" s="16">
        <v>1</v>
      </c>
      <c r="M326" s="16">
        <v>1</v>
      </c>
      <c r="O326" s="32" t="s">
        <v>91</v>
      </c>
      <c r="P326" s="16">
        <v>105</v>
      </c>
      <c r="Q326" s="32"/>
      <c r="R326" s="10"/>
      <c r="S326" s="32"/>
      <c r="T326" s="10"/>
      <c r="U326" s="32"/>
      <c r="V326" s="10"/>
      <c r="W326" s="32"/>
      <c r="X326" s="10"/>
      <c r="Y326" s="32"/>
      <c r="Z326" s="10"/>
      <c r="AA326" s="57">
        <v>0.87999999523162842</v>
      </c>
      <c r="AB326" s="58">
        <v>-12.090000152587891</v>
      </c>
      <c r="AC326" s="57">
        <v>-3.4100000858306885</v>
      </c>
      <c r="AD326" s="58">
        <v>12.869999885559082</v>
      </c>
      <c r="AE326" s="20"/>
      <c r="AF326" s="114"/>
      <c r="AG326" s="117">
        <f t="shared" si="159"/>
        <v>2.0209372989121208</v>
      </c>
      <c r="AH326" s="118">
        <f t="shared" si="160"/>
        <v>0.19999980926513672</v>
      </c>
      <c r="AI326" s="118">
        <f t="shared" si="161"/>
        <v>0.63000011444091797</v>
      </c>
      <c r="AJ326" s="118">
        <f t="shared" si="162"/>
        <v>0.66098416615049171</v>
      </c>
      <c r="AK326" s="113">
        <f t="shared" si="163"/>
        <v>105</v>
      </c>
      <c r="AL326" s="118">
        <f t="shared" si="164"/>
        <v>5.9499998092651367</v>
      </c>
      <c r="AM326" s="118"/>
      <c r="AN326" s="117" t="str">
        <f t="shared" si="168"/>
        <v/>
      </c>
      <c r="AO326" s="118" t="str">
        <f t="shared" si="169"/>
        <v/>
      </c>
      <c r="AP326" s="99" t="str">
        <f t="shared" si="170"/>
        <v/>
      </c>
      <c r="AQ326" s="99" t="str">
        <f t="shared" si="171"/>
        <v/>
      </c>
      <c r="AR326" s="99" t="str">
        <f t="shared" si="172"/>
        <v/>
      </c>
      <c r="AS326" s="99" t="str">
        <f t="shared" si="173"/>
        <v/>
      </c>
      <c r="AT326" s="118" t="str">
        <f t="shared" si="174"/>
        <v/>
      </c>
      <c r="AU326" s="118" t="str">
        <f t="shared" si="175"/>
        <v/>
      </c>
      <c r="AV326" s="118" t="str">
        <f t="shared" si="176"/>
        <v/>
      </c>
      <c r="AW326" s="118" t="str">
        <f t="shared" si="177"/>
        <v/>
      </c>
      <c r="AX326" s="118"/>
      <c r="AY326" s="117" t="str">
        <f t="shared" si="157"/>
        <v/>
      </c>
      <c r="AZ326" s="118" t="str">
        <f t="shared" si="148"/>
        <v/>
      </c>
      <c r="BA326" s="99" t="str">
        <f t="shared" si="149"/>
        <v/>
      </c>
      <c r="BB326" s="99" t="str">
        <f t="shared" si="150"/>
        <v/>
      </c>
      <c r="BC326" s="99" t="str">
        <f t="shared" si="151"/>
        <v/>
      </c>
      <c r="BD326" s="99" t="str">
        <f t="shared" si="152"/>
        <v/>
      </c>
      <c r="BE326" s="84" t="str">
        <f t="shared" si="153"/>
        <v/>
      </c>
      <c r="BF326" s="84" t="str">
        <f t="shared" si="179"/>
        <v/>
      </c>
      <c r="BG326" s="89"/>
      <c r="BH326" s="89"/>
      <c r="BI326" s="117" t="str">
        <f t="shared" si="154"/>
        <v/>
      </c>
      <c r="BJ326" s="118" t="str">
        <f t="shared" si="155"/>
        <v/>
      </c>
      <c r="BK326" s="118" t="str">
        <f t="shared" si="156"/>
        <v/>
      </c>
      <c r="BL326" s="118" t="s">
        <v>152</v>
      </c>
      <c r="BM326" s="118" t="s">
        <v>152</v>
      </c>
      <c r="BN326" s="118" t="s">
        <v>152</v>
      </c>
      <c r="BO326" s="118"/>
      <c r="BP326" s="122"/>
      <c r="BX326" s="120"/>
      <c r="CE326" s="95"/>
      <c r="CF326" s="95"/>
      <c r="CG326" s="95"/>
      <c r="CH326" s="95"/>
      <c r="CI326" s="95"/>
      <c r="CJ326" s="95"/>
      <c r="CK326" s="95"/>
      <c r="CL326" s="95"/>
      <c r="CM326" s="95"/>
      <c r="CN326" s="95"/>
      <c r="CO326" s="95"/>
      <c r="CP326" s="95"/>
      <c r="CQ326" s="95"/>
      <c r="EX326" s="81" t="str">
        <f t="shared" si="180"/>
        <v/>
      </c>
      <c r="EY326" s="81" t="str">
        <f t="shared" si="167"/>
        <v/>
      </c>
      <c r="FA326" s="81">
        <f t="shared" si="165"/>
        <v>2.0209372989121208</v>
      </c>
    </row>
    <row r="327" spans="1:157" x14ac:dyDescent="0.15">
      <c r="D327" s="6"/>
      <c r="E327" s="1" t="s">
        <v>152</v>
      </c>
      <c r="F327" s="81">
        <v>2</v>
      </c>
      <c r="H327" s="81">
        <v>1</v>
      </c>
      <c r="O327" s="31"/>
      <c r="Q327" s="31">
        <v>-2.880000114440918</v>
      </c>
      <c r="R327" s="40">
        <v>5.9499998092651367</v>
      </c>
      <c r="S327" s="31"/>
      <c r="T327" s="40"/>
      <c r="U327" s="31"/>
      <c r="V327" s="40"/>
      <c r="W327" s="31"/>
      <c r="X327" s="40"/>
      <c r="Y327" s="31"/>
      <c r="Z327" s="40"/>
      <c r="AA327" s="59">
        <v>-3.6099998950958252</v>
      </c>
      <c r="AB327" s="60">
        <v>12.239999771118164</v>
      </c>
      <c r="AC327" s="59">
        <v>0.62999999523162842</v>
      </c>
      <c r="AD327" s="60">
        <v>-11.800000190734863</v>
      </c>
      <c r="AE327" s="19" t="s">
        <v>83</v>
      </c>
      <c r="AF327" s="114"/>
      <c r="AG327" s="117" t="str">
        <f t="shared" si="159"/>
        <v/>
      </c>
      <c r="AH327" s="118" t="str">
        <f t="shared" si="160"/>
        <v/>
      </c>
      <c r="AI327" s="118" t="str">
        <f t="shared" si="161"/>
        <v/>
      </c>
      <c r="AJ327" s="118" t="str">
        <f t="shared" si="162"/>
        <v/>
      </c>
      <c r="AK327" s="113" t="str">
        <f t="shared" si="163"/>
        <v/>
      </c>
      <c r="AL327" s="118" t="str">
        <f t="shared" si="164"/>
        <v/>
      </c>
      <c r="AM327" s="118"/>
      <c r="AN327" s="117">
        <f t="shared" si="168"/>
        <v>9.4878159219300393</v>
      </c>
      <c r="AO327" s="118">
        <f t="shared" si="169"/>
        <v>9.9413298617994119</v>
      </c>
      <c r="AP327" s="99">
        <f t="shared" si="170"/>
        <v>45.791952680277802</v>
      </c>
      <c r="AQ327" s="99">
        <f t="shared" si="171"/>
        <v>27.399596816938555</v>
      </c>
      <c r="AR327" s="99">
        <f t="shared" si="172"/>
        <v>47.320002771019915</v>
      </c>
      <c r="AS327" s="99">
        <f t="shared" si="173"/>
        <v>28.313904985772169</v>
      </c>
      <c r="AT327" s="118">
        <f t="shared" si="174"/>
        <v>0.19999980926513672</v>
      </c>
      <c r="AU327" s="118">
        <f t="shared" si="175"/>
        <v>0.63000011444091797</v>
      </c>
      <c r="AV327" s="118">
        <f t="shared" si="176"/>
        <v>0.66098416615049171</v>
      </c>
      <c r="AW327" s="118">
        <f t="shared" si="177"/>
        <v>6.5799999237060547</v>
      </c>
      <c r="AX327" s="118"/>
      <c r="AY327" s="117" t="str">
        <f t="shared" ref="AY327:AY390" si="181">IF(AND(ISNUMBER(AA325),OR(H327=1,I327=1)),DEGREES(ACOS(((AA325-AA326)*(AA327-AA326)+(AB325-AB326)*(AB327-AB326))/(SQRT((AA325-AA326)^2+(AB325-AB326)^2)*SQRT((AA327-AA326)^2+(AB327-AB326)^2)))),"")</f>
        <v/>
      </c>
      <c r="AZ327" s="118" t="str">
        <f t="shared" ref="AZ327:AZ390" si="182">IF(I327=1,DEGREES(ACOS((((AA327-AA326)*(AC326-AA326)+(AB327-AB326)*(AD326-AB326))/(SQRT((AA327-AA326)^2+(AB327-AB326)^2)*SQRT((AC326-AA326)^2+(AD326-AB326)^2))))),"")</f>
        <v/>
      </c>
      <c r="BA327" s="99" t="str">
        <f t="shared" ref="BA327:BA390" si="183">IF(AND(ISNUMBER(AA325),ISNUMBER(AA326),ISNUMBER(AA327),I327=1),ABS((AA325*AB326+AA326*AB327+AA327*AB325-AB325*AA326-AB326*AA327-AB327*AA325)/2),"")</f>
        <v/>
      </c>
      <c r="BB327" s="99" t="str">
        <f t="shared" ref="BB327:BB390" si="184">IF(ISNUMBER(BA327),BA327*(((ABS(AB326-R327))/(ABS(AB325-AB326))))^2,"")</f>
        <v/>
      </c>
      <c r="BC327" s="99" t="str">
        <f t="shared" ref="BC327:BC390" si="185">IF(AND(ISNUMBER(AC326),ISNUMBER(AA326),ISNUMBER(AA327),I327=1),ABS((AC326*AB326+AA326*AB327+AA327*AD326-AD326*AA326-AB326*AA327-AB327*AC326)/2),"")</f>
        <v/>
      </c>
      <c r="BD327" s="99" t="str">
        <f t="shared" ref="BD327:BD390" si="186">IF(ISNUMBER(BC327),BC327*(((ABS(AB326-R327))/(ABS(AB325-AB326))))^2,"")</f>
        <v/>
      </c>
      <c r="BE327" s="84" t="str">
        <f t="shared" ref="BE327:BE390" si="187">IF(AND(I327=1,ISNUMBER(R327)),ABS(R327),"")</f>
        <v/>
      </c>
      <c r="BF327" s="84" t="str">
        <f t="shared" si="179"/>
        <v/>
      </c>
      <c r="BI327" s="117">
        <f t="shared" ref="BI327:BI390" si="188">IF(OR($H327=1,$I327=1),ABS(AC326-AA327),"")</f>
        <v>0.19999980926513672</v>
      </c>
      <c r="BJ327" s="118">
        <f t="shared" ref="BJ327:BJ390" si="189">IF(OR($H327=1,$I327=1),ABS(AD326-AB327),"")</f>
        <v>0.63000011444091797</v>
      </c>
      <c r="BK327" s="118">
        <f t="shared" ref="BK327:BK390" si="190">IF(AND(ISNUMBER(BI327),ISNUMBER(BJ327)),SQRT(BI327^2+BJ327^2),"")</f>
        <v>0.66098416615049171</v>
      </c>
      <c r="BL327" s="118">
        <v>0.19999980926513672</v>
      </c>
      <c r="BM327" s="118">
        <v>0.63000011444091797</v>
      </c>
      <c r="BN327" s="118">
        <v>0.66098416615049171</v>
      </c>
      <c r="BO327" s="118"/>
      <c r="BP327" s="119"/>
      <c r="BX327" s="117"/>
      <c r="EX327" s="81">
        <f t="shared" si="180"/>
        <v>9.4878159219300393</v>
      </c>
      <c r="EY327" s="81">
        <f t="shared" si="167"/>
        <v>9.4878159219300393</v>
      </c>
      <c r="FA327" s="81" t="str">
        <f t="shared" si="165"/>
        <v/>
      </c>
    </row>
    <row r="328" spans="1:157" x14ac:dyDescent="0.15">
      <c r="D328" s="6"/>
      <c r="E328" s="1" t="s">
        <v>152</v>
      </c>
      <c r="F328" s="81">
        <v>3</v>
      </c>
      <c r="I328" s="81">
        <v>1</v>
      </c>
      <c r="O328" s="31"/>
      <c r="Q328" s="31">
        <v>1.7100000381469727</v>
      </c>
      <c r="R328" s="40">
        <v>-6.5799999237060547</v>
      </c>
      <c r="S328" s="31"/>
      <c r="T328" s="40"/>
      <c r="U328" s="31"/>
      <c r="V328" s="40"/>
      <c r="W328" s="31"/>
      <c r="X328" s="40"/>
      <c r="Y328" s="31"/>
      <c r="Z328" s="40"/>
      <c r="AA328" s="59">
        <v>4.0500001907348633</v>
      </c>
      <c r="AB328" s="60">
        <v>-8.869999885559082</v>
      </c>
      <c r="AC328" s="59">
        <v>-1.0700000524520874</v>
      </c>
      <c r="AD328" s="60">
        <v>13.75</v>
      </c>
      <c r="AE328" s="19" t="s">
        <v>96</v>
      </c>
      <c r="AF328" s="114"/>
      <c r="AG328" s="117" t="str">
        <f t="shared" si="159"/>
        <v/>
      </c>
      <c r="AH328" s="118" t="str">
        <f t="shared" si="160"/>
        <v/>
      </c>
      <c r="AI328" s="118" t="str">
        <f t="shared" si="161"/>
        <v/>
      </c>
      <c r="AJ328" s="118" t="str">
        <f t="shared" si="162"/>
        <v/>
      </c>
      <c r="AK328" s="113" t="str">
        <f t="shared" si="163"/>
        <v/>
      </c>
      <c r="AL328" s="118" t="str">
        <f t="shared" si="164"/>
        <v/>
      </c>
      <c r="AM328" s="118"/>
      <c r="AN328" s="117" t="str">
        <f t="shared" si="168"/>
        <v/>
      </c>
      <c r="AO328" s="118" t="str">
        <f t="shared" si="169"/>
        <v/>
      </c>
      <c r="AP328" s="99" t="str">
        <f t="shared" si="170"/>
        <v/>
      </c>
      <c r="AQ328" s="99" t="str">
        <f t="shared" si="171"/>
        <v/>
      </c>
      <c r="AR328" s="99" t="str">
        <f t="shared" si="172"/>
        <v/>
      </c>
      <c r="AS328" s="99" t="str">
        <f t="shared" si="173"/>
        <v/>
      </c>
      <c r="AT328" s="118" t="str">
        <f t="shared" si="174"/>
        <v/>
      </c>
      <c r="AU328" s="118" t="str">
        <f t="shared" si="175"/>
        <v/>
      </c>
      <c r="AV328" s="118" t="str">
        <f t="shared" si="176"/>
        <v/>
      </c>
      <c r="AW328" s="118" t="str">
        <f t="shared" si="177"/>
        <v/>
      </c>
      <c r="AX328" s="118"/>
      <c r="AY328" s="117">
        <f t="shared" si="181"/>
        <v>9.4878159219300393</v>
      </c>
      <c r="AZ328" s="118">
        <f t="shared" si="182"/>
        <v>9.9413298617994119</v>
      </c>
      <c r="BA328" s="99">
        <f t="shared" si="183"/>
        <v>45.791952680277802</v>
      </c>
      <c r="BB328" s="99">
        <f t="shared" si="184"/>
        <v>27.399596816938555</v>
      </c>
      <c r="BC328" s="99">
        <f t="shared" si="185"/>
        <v>47.320002771019915</v>
      </c>
      <c r="BD328" s="99">
        <f t="shared" si="186"/>
        <v>28.313904985772169</v>
      </c>
      <c r="BE328" s="84">
        <f t="shared" si="187"/>
        <v>6.5799999237060547</v>
      </c>
      <c r="BF328" s="84" t="str">
        <f t="shared" si="179"/>
        <v/>
      </c>
      <c r="BI328" s="117">
        <f t="shared" si="188"/>
        <v>3.4200001955032349</v>
      </c>
      <c r="BJ328" s="118">
        <f t="shared" si="189"/>
        <v>2.9300003051757813</v>
      </c>
      <c r="BK328" s="118">
        <f t="shared" si="190"/>
        <v>4.5034767819510666</v>
      </c>
      <c r="BL328" s="118">
        <v>3.4200001955032349</v>
      </c>
      <c r="BM328" s="118">
        <v>2.9300003051757813</v>
      </c>
      <c r="BN328" s="118">
        <v>4.5034767819510666</v>
      </c>
      <c r="BO328" s="118"/>
      <c r="BP328" s="119"/>
      <c r="BX328" s="117"/>
      <c r="EX328" s="81" t="str">
        <f t="shared" si="180"/>
        <v/>
      </c>
      <c r="EY328" s="81">
        <f t="shared" si="167"/>
        <v>0.69798775910128041</v>
      </c>
      <c r="FA328" s="81" t="str">
        <f t="shared" si="165"/>
        <v/>
      </c>
    </row>
    <row r="329" spans="1:157" x14ac:dyDescent="0.15">
      <c r="D329" s="6"/>
      <c r="E329" s="1" t="s">
        <v>152</v>
      </c>
      <c r="F329" s="81">
        <v>4</v>
      </c>
      <c r="I329" s="81">
        <v>1</v>
      </c>
      <c r="O329" s="31"/>
      <c r="Q329" s="31">
        <v>-3.6099998950958252</v>
      </c>
      <c r="R329" s="40">
        <v>9.9899997711181641</v>
      </c>
      <c r="S329" s="31"/>
      <c r="T329" s="40"/>
      <c r="U329" s="31"/>
      <c r="V329" s="40"/>
      <c r="W329" s="31"/>
      <c r="X329" s="40"/>
      <c r="Y329" s="31"/>
      <c r="Z329" s="40"/>
      <c r="AA329" s="59">
        <v>-4.4899997711181641</v>
      </c>
      <c r="AB329" s="60">
        <v>13.800000190734863</v>
      </c>
      <c r="AC329" s="59">
        <v>2.6800000667572021</v>
      </c>
      <c r="AD329" s="60">
        <v>-9.2600002288818359</v>
      </c>
      <c r="AE329" s="19" t="s">
        <v>83</v>
      </c>
      <c r="AF329" s="114"/>
      <c r="AG329" s="117" t="str">
        <f t="shared" si="159"/>
        <v/>
      </c>
      <c r="AH329" s="118" t="str">
        <f t="shared" si="160"/>
        <v/>
      </c>
      <c r="AI329" s="118" t="str">
        <f t="shared" si="161"/>
        <v/>
      </c>
      <c r="AJ329" s="118" t="str">
        <f t="shared" si="162"/>
        <v/>
      </c>
      <c r="AK329" s="113" t="str">
        <f t="shared" si="163"/>
        <v/>
      </c>
      <c r="AL329" s="118" t="str">
        <f t="shared" si="164"/>
        <v/>
      </c>
      <c r="AM329" s="118"/>
      <c r="AN329" s="117" t="str">
        <f t="shared" si="168"/>
        <v/>
      </c>
      <c r="AO329" s="118" t="str">
        <f t="shared" si="169"/>
        <v/>
      </c>
      <c r="AP329" s="99" t="str">
        <f t="shared" si="170"/>
        <v/>
      </c>
      <c r="AQ329" s="99" t="str">
        <f t="shared" si="171"/>
        <v/>
      </c>
      <c r="AR329" s="99" t="str">
        <f t="shared" si="172"/>
        <v/>
      </c>
      <c r="AS329" s="99" t="str">
        <f t="shared" si="173"/>
        <v/>
      </c>
      <c r="AT329" s="118" t="str">
        <f t="shared" si="174"/>
        <v/>
      </c>
      <c r="AU329" s="118" t="str">
        <f t="shared" si="175"/>
        <v/>
      </c>
      <c r="AV329" s="118" t="str">
        <f t="shared" si="176"/>
        <v/>
      </c>
      <c r="AW329" s="118" t="str">
        <f t="shared" si="177"/>
        <v/>
      </c>
      <c r="AX329" s="118"/>
      <c r="AY329" s="117">
        <f t="shared" si="181"/>
        <v>0.69798775910128041</v>
      </c>
      <c r="AZ329" s="118">
        <f t="shared" si="182"/>
        <v>7.8879627242753525</v>
      </c>
      <c r="BA329" s="99">
        <f t="shared" si="183"/>
        <v>3.3135968662738833</v>
      </c>
      <c r="BB329" s="99">
        <f t="shared" si="184"/>
        <v>2.6448836951403814</v>
      </c>
      <c r="BC329" s="99">
        <f t="shared" si="185"/>
        <v>38.552196128058426</v>
      </c>
      <c r="BD329" s="99">
        <f t="shared" si="186"/>
        <v>30.772021783572008</v>
      </c>
      <c r="BE329" s="84">
        <f t="shared" si="187"/>
        <v>9.9899997711181641</v>
      </c>
      <c r="BF329" s="84" t="str">
        <f t="shared" si="179"/>
        <v/>
      </c>
      <c r="BI329" s="117">
        <f t="shared" si="188"/>
        <v>3.4199997186660767</v>
      </c>
      <c r="BJ329" s="118">
        <f t="shared" si="189"/>
        <v>5.0000190734863281E-2</v>
      </c>
      <c r="BK329" s="118">
        <f t="shared" si="190"/>
        <v>3.4203651990320516</v>
      </c>
      <c r="BL329" s="118">
        <v>3.4199997186660767</v>
      </c>
      <c r="BM329" s="118">
        <v>5.0000190734863281E-2</v>
      </c>
      <c r="BN329" s="118">
        <v>3.4203651990320516</v>
      </c>
      <c r="BO329" s="118"/>
      <c r="BP329" s="119"/>
      <c r="BX329" s="117"/>
      <c r="EX329" s="81" t="str">
        <f t="shared" si="180"/>
        <v/>
      </c>
      <c r="EY329" s="81">
        <f t="shared" si="167"/>
        <v>2.0862877326651694</v>
      </c>
      <c r="FA329" s="81" t="str">
        <f t="shared" si="165"/>
        <v/>
      </c>
    </row>
    <row r="330" spans="1:157" x14ac:dyDescent="0.15">
      <c r="D330" s="6"/>
      <c r="E330" s="1" t="s">
        <v>152</v>
      </c>
      <c r="F330" s="81">
        <v>5</v>
      </c>
      <c r="I330" s="81">
        <v>1</v>
      </c>
      <c r="J330" s="81">
        <v>1</v>
      </c>
      <c r="O330" s="31"/>
      <c r="Q330" s="31">
        <v>0.77999997138977051</v>
      </c>
      <c r="R330" s="40">
        <v>-6.440000057220459</v>
      </c>
      <c r="S330" s="31"/>
      <c r="T330" s="40"/>
      <c r="U330" s="31"/>
      <c r="V330" s="40"/>
      <c r="W330" s="31" t="s">
        <v>85</v>
      </c>
      <c r="X330" s="40"/>
      <c r="Y330" s="31">
        <v>1</v>
      </c>
      <c r="Z330" s="40"/>
      <c r="AA330" s="59">
        <v>2.6800000667572021</v>
      </c>
      <c r="AB330" s="60">
        <v>-7.559999942779541</v>
      </c>
      <c r="AC330" s="59">
        <v>-1.4099999666213989</v>
      </c>
      <c r="AD330" s="60">
        <v>14.430000305175781</v>
      </c>
      <c r="AE330" s="19" t="s">
        <v>80</v>
      </c>
      <c r="AG330" s="117" t="str">
        <f t="shared" si="159"/>
        <v/>
      </c>
      <c r="AH330" s="118" t="str">
        <f t="shared" si="160"/>
        <v/>
      </c>
      <c r="AI330" s="118" t="str">
        <f t="shared" si="161"/>
        <v/>
      </c>
      <c r="AJ330" s="118" t="str">
        <f t="shared" si="162"/>
        <v/>
      </c>
      <c r="AK330" s="113" t="str">
        <f t="shared" si="163"/>
        <v/>
      </c>
      <c r="AL330" s="118" t="str">
        <f t="shared" si="164"/>
        <v/>
      </c>
      <c r="AM330" s="118"/>
      <c r="AN330" s="117" t="str">
        <f t="shared" si="168"/>
        <v/>
      </c>
      <c r="AO330" s="118" t="str">
        <f t="shared" si="169"/>
        <v/>
      </c>
      <c r="AP330" s="99" t="str">
        <f t="shared" si="170"/>
        <v/>
      </c>
      <c r="AQ330" s="99" t="str">
        <f t="shared" si="171"/>
        <v/>
      </c>
      <c r="AR330" s="99" t="str">
        <f t="shared" si="172"/>
        <v/>
      </c>
      <c r="AS330" s="99" t="str">
        <f t="shared" si="173"/>
        <v/>
      </c>
      <c r="AT330" s="118" t="str">
        <f t="shared" si="174"/>
        <v/>
      </c>
      <c r="AU330" s="118" t="str">
        <f t="shared" si="175"/>
        <v/>
      </c>
      <c r="AV330" s="118" t="str">
        <f t="shared" si="176"/>
        <v/>
      </c>
      <c r="AW330" s="118" t="str">
        <f t="shared" si="177"/>
        <v/>
      </c>
      <c r="AX330" s="118"/>
      <c r="AY330" s="117">
        <f t="shared" si="181"/>
        <v>2.0862877326651694</v>
      </c>
      <c r="AZ330" s="118">
        <f t="shared" si="182"/>
        <v>1.2836385372886649</v>
      </c>
      <c r="BA330" s="99">
        <f t="shared" si="183"/>
        <v>9.9352517268657721</v>
      </c>
      <c r="BB330" s="99">
        <f t="shared" si="184"/>
        <v>7.9194835125078384</v>
      </c>
      <c r="BC330" s="99">
        <f t="shared" si="185"/>
        <v>6.0945008878707654</v>
      </c>
      <c r="BD330" s="99">
        <f t="shared" si="186"/>
        <v>4.8579845408389</v>
      </c>
      <c r="BE330" s="84">
        <f t="shared" si="187"/>
        <v>6.440000057220459</v>
      </c>
      <c r="BF330" s="84">
        <f t="shared" si="179"/>
        <v>0.1399998664855957</v>
      </c>
      <c r="BI330" s="117"/>
      <c r="BJ330" s="118"/>
      <c r="BK330" s="118"/>
      <c r="BO330" s="118"/>
      <c r="BP330" s="119" t="s">
        <v>185</v>
      </c>
      <c r="BX330" s="117"/>
      <c r="EX330" s="81" t="str">
        <f t="shared" si="180"/>
        <v/>
      </c>
      <c r="EY330" s="81" t="str">
        <f t="shared" si="167"/>
        <v/>
      </c>
      <c r="FA330" s="81" t="str">
        <f t="shared" si="165"/>
        <v/>
      </c>
    </row>
    <row r="331" spans="1:157" x14ac:dyDescent="0.15">
      <c r="D331" s="6"/>
      <c r="E331" s="1" t="s">
        <v>152</v>
      </c>
      <c r="O331" s="31"/>
      <c r="Q331" s="31">
        <v>2.880000114440918</v>
      </c>
      <c r="R331" s="40">
        <v>9.9499998092651367</v>
      </c>
      <c r="S331" s="31"/>
      <c r="T331" s="40"/>
      <c r="U331" s="31"/>
      <c r="V331" s="40"/>
      <c r="W331" s="31"/>
      <c r="X331" s="40"/>
      <c r="Y331" s="31"/>
      <c r="Z331" s="40"/>
      <c r="AA331" s="59"/>
      <c r="AB331" s="60"/>
      <c r="AC331" s="59"/>
      <c r="AD331" s="60"/>
      <c r="AE331" s="19"/>
      <c r="AF331" s="141">
        <v>1</v>
      </c>
      <c r="AG331" s="117" t="str">
        <f t="shared" si="159"/>
        <v/>
      </c>
      <c r="AH331" s="118" t="str">
        <f t="shared" si="160"/>
        <v/>
      </c>
      <c r="AI331" s="118" t="str">
        <f t="shared" si="161"/>
        <v/>
      </c>
      <c r="AJ331" s="118" t="str">
        <f t="shared" si="162"/>
        <v/>
      </c>
      <c r="AK331" s="113" t="str">
        <f t="shared" si="163"/>
        <v/>
      </c>
      <c r="AL331" s="118" t="str">
        <f t="shared" si="164"/>
        <v/>
      </c>
      <c r="AM331" s="118"/>
      <c r="AN331" s="117" t="str">
        <f t="shared" si="168"/>
        <v/>
      </c>
      <c r="AO331" s="118" t="str">
        <f t="shared" si="169"/>
        <v/>
      </c>
      <c r="AP331" s="99" t="str">
        <f t="shared" si="170"/>
        <v/>
      </c>
      <c r="AQ331" s="99" t="str">
        <f t="shared" si="171"/>
        <v/>
      </c>
      <c r="AR331" s="99" t="str">
        <f t="shared" si="172"/>
        <v/>
      </c>
      <c r="AS331" s="99" t="str">
        <f t="shared" si="173"/>
        <v/>
      </c>
      <c r="AT331" s="118" t="str">
        <f t="shared" si="174"/>
        <v/>
      </c>
      <c r="AU331" s="118" t="str">
        <f t="shared" si="175"/>
        <v/>
      </c>
      <c r="AV331" s="118" t="str">
        <f t="shared" si="176"/>
        <v/>
      </c>
      <c r="AW331" s="118" t="str">
        <f t="shared" si="177"/>
        <v/>
      </c>
      <c r="AX331" s="118"/>
      <c r="AY331" s="117" t="str">
        <f t="shared" si="181"/>
        <v/>
      </c>
      <c r="AZ331" s="118" t="str">
        <f t="shared" si="182"/>
        <v/>
      </c>
      <c r="BA331" s="99" t="str">
        <f t="shared" si="183"/>
        <v/>
      </c>
      <c r="BB331" s="99" t="str">
        <f t="shared" si="184"/>
        <v/>
      </c>
      <c r="BC331" s="99" t="str">
        <f t="shared" si="185"/>
        <v/>
      </c>
      <c r="BD331" s="99" t="str">
        <f t="shared" si="186"/>
        <v/>
      </c>
      <c r="BE331" s="84" t="str">
        <f t="shared" si="187"/>
        <v/>
      </c>
      <c r="BF331" s="84" t="str">
        <f t="shared" si="179"/>
        <v/>
      </c>
      <c r="BI331" s="117" t="str">
        <f t="shared" si="188"/>
        <v/>
      </c>
      <c r="BJ331" s="118" t="str">
        <f t="shared" si="189"/>
        <v/>
      </c>
      <c r="BK331" s="118" t="str">
        <f t="shared" si="190"/>
        <v/>
      </c>
      <c r="BL331" s="118">
        <v>0</v>
      </c>
      <c r="BM331" s="118">
        <v>1.7000002861022949</v>
      </c>
      <c r="BN331" s="118">
        <v>1.7000002861022949</v>
      </c>
      <c r="BO331" s="118"/>
      <c r="BP331" s="119"/>
      <c r="BX331" s="117"/>
      <c r="EX331" s="81" t="str">
        <f t="shared" si="180"/>
        <v/>
      </c>
      <c r="EY331" s="81" t="str">
        <f t="shared" si="167"/>
        <v/>
      </c>
      <c r="FA331" s="81" t="str">
        <f t="shared" si="165"/>
        <v/>
      </c>
    </row>
    <row r="332" spans="1:157" s="82" customFormat="1" x14ac:dyDescent="0.15">
      <c r="B332" s="76"/>
      <c r="C332" s="16"/>
      <c r="D332" s="47" t="s">
        <v>73</v>
      </c>
      <c r="E332" s="16">
        <v>71</v>
      </c>
      <c r="F332" s="82">
        <v>1</v>
      </c>
      <c r="G332" s="16">
        <v>1</v>
      </c>
      <c r="K332" s="16">
        <v>1</v>
      </c>
      <c r="M332" s="16"/>
      <c r="N332" s="82">
        <v>1</v>
      </c>
      <c r="O332" s="20" t="s">
        <v>87</v>
      </c>
      <c r="P332" s="32">
        <v>110</v>
      </c>
      <c r="Q332" s="32"/>
      <c r="R332" s="10"/>
      <c r="S332" s="32"/>
      <c r="T332" s="10"/>
      <c r="U332" s="32"/>
      <c r="V332" s="10"/>
      <c r="W332" s="32"/>
      <c r="X332" s="10"/>
      <c r="Y332" s="32"/>
      <c r="Z332" s="10"/>
      <c r="AA332" s="57">
        <v>-0.93000000715255737</v>
      </c>
      <c r="AB332" s="58">
        <v>-11.989999771118164</v>
      </c>
      <c r="AC332" s="57">
        <v>3.2200000286102295</v>
      </c>
      <c r="AD332" s="58">
        <v>11.850000381469727</v>
      </c>
      <c r="AE332" s="16"/>
      <c r="AF332" s="112"/>
      <c r="AG332" s="117">
        <f t="shared" si="159"/>
        <v>4.3939697300600189</v>
      </c>
      <c r="AH332" s="118">
        <f t="shared" si="160"/>
        <v>1.3200000524520874</v>
      </c>
      <c r="AI332" s="118">
        <f t="shared" si="161"/>
        <v>4.9999237060546875E-2</v>
      </c>
      <c r="AJ332" s="118">
        <f t="shared" si="162"/>
        <v>1.3209466537980064</v>
      </c>
      <c r="AK332" s="113">
        <f t="shared" si="163"/>
        <v>110</v>
      </c>
      <c r="AL332" s="118">
        <f t="shared" si="164"/>
        <v>5.309999942779541</v>
      </c>
      <c r="AM332" s="99"/>
      <c r="AN332" s="117" t="str">
        <f t="shared" si="168"/>
        <v/>
      </c>
      <c r="AO332" s="118" t="str">
        <f t="shared" si="169"/>
        <v/>
      </c>
      <c r="AP332" s="99" t="str">
        <f t="shared" si="170"/>
        <v/>
      </c>
      <c r="AQ332" s="99" t="str">
        <f t="shared" si="171"/>
        <v/>
      </c>
      <c r="AR332" s="99" t="str">
        <f t="shared" si="172"/>
        <v/>
      </c>
      <c r="AS332" s="99" t="str">
        <f t="shared" si="173"/>
        <v/>
      </c>
      <c r="AT332" s="118" t="str">
        <f t="shared" si="174"/>
        <v/>
      </c>
      <c r="AU332" s="118" t="str">
        <f t="shared" si="175"/>
        <v/>
      </c>
      <c r="AV332" s="118" t="str">
        <f t="shared" si="176"/>
        <v/>
      </c>
      <c r="AW332" s="118" t="str">
        <f t="shared" si="177"/>
        <v/>
      </c>
      <c r="AX332" s="99"/>
      <c r="AY332" s="117" t="str">
        <f t="shared" si="181"/>
        <v/>
      </c>
      <c r="AZ332" s="118" t="str">
        <f t="shared" si="182"/>
        <v/>
      </c>
      <c r="BA332" s="99" t="str">
        <f t="shared" si="183"/>
        <v/>
      </c>
      <c r="BB332" s="99" t="str">
        <f t="shared" si="184"/>
        <v/>
      </c>
      <c r="BC332" s="99" t="str">
        <f t="shared" si="185"/>
        <v/>
      </c>
      <c r="BD332" s="99" t="str">
        <f t="shared" si="186"/>
        <v/>
      </c>
      <c r="BE332" s="84" t="str">
        <f t="shared" si="187"/>
        <v/>
      </c>
      <c r="BF332" s="84" t="str">
        <f t="shared" si="179"/>
        <v/>
      </c>
      <c r="BG332" s="89"/>
      <c r="BH332" s="89"/>
      <c r="BI332" s="117" t="str">
        <f t="shared" si="188"/>
        <v/>
      </c>
      <c r="BJ332" s="118" t="str">
        <f t="shared" si="189"/>
        <v/>
      </c>
      <c r="BK332" s="118" t="str">
        <f t="shared" si="190"/>
        <v/>
      </c>
      <c r="BL332" s="118" t="s">
        <v>152</v>
      </c>
      <c r="BM332" s="118" t="s">
        <v>152</v>
      </c>
      <c r="BN332" s="118" t="s">
        <v>152</v>
      </c>
      <c r="BO332" s="118"/>
      <c r="BP332" s="121"/>
      <c r="BX332" s="94"/>
      <c r="CE332" s="95"/>
      <c r="CF332" s="95"/>
      <c r="CG332" s="95"/>
      <c r="CH332" s="95"/>
      <c r="CI332" s="95"/>
      <c r="CJ332" s="95"/>
      <c r="CK332" s="95"/>
      <c r="CL332" s="95"/>
      <c r="CM332" s="95"/>
      <c r="CN332" s="95"/>
      <c r="CO332" s="95"/>
      <c r="CP332" s="95"/>
      <c r="CQ332" s="95"/>
      <c r="EX332" s="81" t="str">
        <f t="shared" si="180"/>
        <v/>
      </c>
      <c r="EY332" s="81" t="str">
        <f t="shared" si="167"/>
        <v/>
      </c>
      <c r="FA332" s="81">
        <f t="shared" si="165"/>
        <v>4.3939697300600189</v>
      </c>
    </row>
    <row r="333" spans="1:157" x14ac:dyDescent="0.15">
      <c r="B333" s="77"/>
      <c r="D333" s="6"/>
      <c r="E333" s="1" t="s">
        <v>152</v>
      </c>
      <c r="F333" s="81">
        <v>2</v>
      </c>
      <c r="H333" s="81">
        <v>1</v>
      </c>
      <c r="O333" s="31"/>
      <c r="Q333" s="31">
        <v>0.73000001907348633</v>
      </c>
      <c r="R333" s="40">
        <v>5.309999942779541</v>
      </c>
      <c r="S333" s="31"/>
      <c r="T333" s="40"/>
      <c r="U333" s="31"/>
      <c r="V333" s="40"/>
      <c r="W333" s="31"/>
      <c r="X333" s="40"/>
      <c r="Y333" s="31"/>
      <c r="Z333" s="40"/>
      <c r="AA333" s="59">
        <v>1.8999999761581421</v>
      </c>
      <c r="AB333" s="60">
        <v>11.899999618530273</v>
      </c>
      <c r="AC333" s="59">
        <v>-0.43999999761581421</v>
      </c>
      <c r="AD333" s="60">
        <v>-11.800000190734863</v>
      </c>
      <c r="AE333" s="19" t="s">
        <v>88</v>
      </c>
      <c r="AF333" s="138">
        <v>1</v>
      </c>
      <c r="AG333" s="117" t="str">
        <f t="shared" ref="AG333:AG396" si="191">IF(G333=1,DEGREES(ACOS((((AC333-AA333)*(Q334-AA333))+((AD333-AB333)*(R334-AB333)))/(SQRT((AC333-AA333)^2+(AD333-AB333)^2)*SQRT((Q334-AA333)^2+(R334-AB333)^2)))),"")</f>
        <v/>
      </c>
      <c r="AH333" s="118" t="str">
        <f t="shared" ref="AH333:AH396" si="192">IF(G333=1,ABS(AC333-AA334),"")</f>
        <v/>
      </c>
      <c r="AI333" s="118" t="str">
        <f t="shared" ref="AI333:AI396" si="193">IF(G333=1,ABS(AD333-AB334),"")</f>
        <v/>
      </c>
      <c r="AJ333" s="118" t="str">
        <f t="shared" ref="AJ333:AJ396" si="194">IF(G333=1,SQRT(AH333^2+AI333^2),"")</f>
        <v/>
      </c>
      <c r="AK333" s="113" t="str">
        <f t="shared" ref="AK333:AK396" si="195">IF(G333=1,P333,"")</f>
        <v/>
      </c>
      <c r="AL333" s="118" t="str">
        <f t="shared" ref="AL333:AL396" si="196">IF(G333=1,ABS(R334),"")</f>
        <v/>
      </c>
      <c r="AM333" s="118"/>
      <c r="AN333" s="117">
        <f t="shared" si="168"/>
        <v>2.89384618842297</v>
      </c>
      <c r="AO333" s="118">
        <f t="shared" si="169"/>
        <v>1.7768695404299943</v>
      </c>
      <c r="AP333" s="99">
        <f t="shared" si="170"/>
        <v>14.51629966775775</v>
      </c>
      <c r="AQ333" s="99">
        <f t="shared" si="171"/>
        <v>8.9227593734485513</v>
      </c>
      <c r="AR333" s="99">
        <f t="shared" si="172"/>
        <v>8.8259993549585403</v>
      </c>
      <c r="AS333" s="99">
        <f t="shared" si="173"/>
        <v>5.4250925013227977</v>
      </c>
      <c r="AT333" s="118">
        <f t="shared" si="174"/>
        <v>1.3200000524520874</v>
      </c>
      <c r="AU333" s="118">
        <f t="shared" si="175"/>
        <v>4.9999237060546875E-2</v>
      </c>
      <c r="AV333" s="118">
        <f t="shared" si="176"/>
        <v>1.3209466537980064</v>
      </c>
      <c r="AW333" s="118">
        <f t="shared" si="177"/>
        <v>6.8299999237060547</v>
      </c>
      <c r="AX333" s="118"/>
      <c r="AY333" s="117" t="str">
        <f t="shared" si="181"/>
        <v/>
      </c>
      <c r="AZ333" s="118" t="str">
        <f t="shared" si="182"/>
        <v/>
      </c>
      <c r="BA333" s="99" t="str">
        <f t="shared" si="183"/>
        <v/>
      </c>
      <c r="BB333" s="99" t="str">
        <f t="shared" si="184"/>
        <v/>
      </c>
      <c r="BC333" s="99" t="str">
        <f t="shared" si="185"/>
        <v/>
      </c>
      <c r="BD333" s="99" t="str">
        <f t="shared" si="186"/>
        <v/>
      </c>
      <c r="BE333" s="84" t="str">
        <f t="shared" si="187"/>
        <v/>
      </c>
      <c r="BF333" s="84" t="str">
        <f t="shared" si="179"/>
        <v/>
      </c>
      <c r="BI333" s="117">
        <f t="shared" si="188"/>
        <v>1.3200000524520874</v>
      </c>
      <c r="BJ333" s="118">
        <f t="shared" si="189"/>
        <v>4.9999237060546875E-2</v>
      </c>
      <c r="BK333" s="118">
        <f t="shared" si="190"/>
        <v>1.3209466537980064</v>
      </c>
      <c r="BL333" s="118">
        <v>1.3200000524520874</v>
      </c>
      <c r="BM333" s="118">
        <v>4.9999237060546875E-2</v>
      </c>
      <c r="BN333" s="118">
        <v>1.3209466537980064</v>
      </c>
      <c r="BO333" s="118"/>
      <c r="BP333" s="119"/>
      <c r="BX333" s="117"/>
      <c r="EX333" s="81">
        <f t="shared" si="180"/>
        <v>2.89384618842297</v>
      </c>
      <c r="EY333" s="81">
        <f t="shared" si="167"/>
        <v>2.89384618842297</v>
      </c>
      <c r="FA333" s="81" t="str">
        <f t="shared" si="165"/>
        <v/>
      </c>
    </row>
    <row r="334" spans="1:157" x14ac:dyDescent="0.15">
      <c r="B334" s="77"/>
      <c r="E334" s="1" t="s">
        <v>152</v>
      </c>
      <c r="F334" s="81">
        <v>3</v>
      </c>
      <c r="I334" s="81">
        <v>1</v>
      </c>
      <c r="J334" s="81">
        <v>1</v>
      </c>
      <c r="O334" s="31"/>
      <c r="Q334" s="31">
        <v>-0.43999999761581421</v>
      </c>
      <c r="R334" s="40">
        <v>-6.8299999237060547</v>
      </c>
      <c r="S334" s="31"/>
      <c r="T334" s="40"/>
      <c r="U334" s="31"/>
      <c r="V334" s="40"/>
      <c r="W334" s="31"/>
      <c r="X334" s="40" t="s">
        <v>60</v>
      </c>
      <c r="Y334" s="31">
        <v>1</v>
      </c>
      <c r="Z334" s="40"/>
      <c r="AA334" s="59">
        <v>0.28999999165534973</v>
      </c>
      <c r="AB334" s="60">
        <v>-11.949999809265137</v>
      </c>
      <c r="AC334" s="59">
        <v>0.15000000596046448</v>
      </c>
      <c r="AD334" s="60">
        <v>11.850000381469727</v>
      </c>
      <c r="AE334" s="19" t="s">
        <v>81</v>
      </c>
      <c r="AF334" s="114"/>
      <c r="AG334" s="117" t="str">
        <f t="shared" si="191"/>
        <v/>
      </c>
      <c r="AH334" s="118" t="str">
        <f t="shared" si="192"/>
        <v/>
      </c>
      <c r="AI334" s="118" t="str">
        <f t="shared" si="193"/>
        <v/>
      </c>
      <c r="AJ334" s="118" t="str">
        <f t="shared" si="194"/>
        <v/>
      </c>
      <c r="AK334" s="113" t="str">
        <f t="shared" si="195"/>
        <v/>
      </c>
      <c r="AL334" s="118" t="str">
        <f t="shared" si="196"/>
        <v/>
      </c>
      <c r="AM334" s="118"/>
      <c r="AN334" s="117" t="str">
        <f t="shared" si="168"/>
        <v/>
      </c>
      <c r="AO334" s="118" t="str">
        <f t="shared" si="169"/>
        <v/>
      </c>
      <c r="AP334" s="99" t="str">
        <f t="shared" si="170"/>
        <v/>
      </c>
      <c r="AQ334" s="99" t="str">
        <f t="shared" si="171"/>
        <v/>
      </c>
      <c r="AR334" s="99" t="str">
        <f t="shared" si="172"/>
        <v/>
      </c>
      <c r="AS334" s="99" t="str">
        <f t="shared" si="173"/>
        <v/>
      </c>
      <c r="AT334" s="118" t="str">
        <f t="shared" si="174"/>
        <v/>
      </c>
      <c r="AU334" s="118" t="str">
        <f t="shared" si="175"/>
        <v/>
      </c>
      <c r="AV334" s="118" t="str">
        <f t="shared" si="176"/>
        <v/>
      </c>
      <c r="AW334" s="118" t="str">
        <f t="shared" si="177"/>
        <v/>
      </c>
      <c r="AX334" s="118"/>
      <c r="AY334" s="117">
        <f t="shared" si="181"/>
        <v>2.89384618842297</v>
      </c>
      <c r="AZ334" s="118">
        <f t="shared" si="182"/>
        <v>1.7768695404299943</v>
      </c>
      <c r="BA334" s="99">
        <f t="shared" si="183"/>
        <v>14.51629966775775</v>
      </c>
      <c r="BB334" s="99">
        <f t="shared" si="184"/>
        <v>8.9227593734485513</v>
      </c>
      <c r="BC334" s="99">
        <f t="shared" si="185"/>
        <v>8.8259993549585403</v>
      </c>
      <c r="BD334" s="99">
        <f t="shared" si="186"/>
        <v>5.4250925013227977</v>
      </c>
      <c r="BE334" s="84">
        <f t="shared" si="187"/>
        <v>6.8299999237060547</v>
      </c>
      <c r="BF334" s="84" t="str">
        <f t="shared" si="179"/>
        <v/>
      </c>
      <c r="BI334" s="117">
        <f t="shared" si="188"/>
        <v>0.72999998927116394</v>
      </c>
      <c r="BJ334" s="118">
        <f t="shared" si="189"/>
        <v>0.14999961853027344</v>
      </c>
      <c r="BK334" s="118">
        <f t="shared" si="190"/>
        <v>0.74525154806623983</v>
      </c>
      <c r="BL334" s="118"/>
      <c r="BM334" s="118"/>
      <c r="BN334" s="118"/>
      <c r="BO334" s="118"/>
      <c r="BP334" s="119" t="s">
        <v>184</v>
      </c>
      <c r="BX334" s="117"/>
      <c r="EX334" s="81" t="str">
        <f t="shared" si="180"/>
        <v/>
      </c>
      <c r="EY334" s="81" t="str">
        <f t="shared" si="167"/>
        <v/>
      </c>
      <c r="FA334" s="81" t="str">
        <f t="shared" si="165"/>
        <v/>
      </c>
    </row>
    <row r="335" spans="1:157" x14ac:dyDescent="0.15">
      <c r="B335" s="77"/>
      <c r="D335" s="6"/>
      <c r="E335" s="1" t="s">
        <v>152</v>
      </c>
      <c r="O335" s="31"/>
      <c r="Q335" s="31"/>
      <c r="R335" s="40"/>
      <c r="S335" s="31"/>
      <c r="T335" s="40"/>
      <c r="U335" s="31">
        <v>4.1399998664855957</v>
      </c>
      <c r="V335" s="40">
        <v>13.260000228881836</v>
      </c>
      <c r="W335" s="31"/>
      <c r="X335" s="40"/>
      <c r="Y335" s="31"/>
      <c r="Z335" s="40"/>
      <c r="AA335" s="59"/>
      <c r="AB335" s="60"/>
      <c r="AC335" s="59"/>
      <c r="AD335" s="60"/>
      <c r="AE335" s="19"/>
      <c r="AF335" s="114"/>
      <c r="AG335" s="117" t="str">
        <f t="shared" si="191"/>
        <v/>
      </c>
      <c r="AH335" s="118" t="str">
        <f t="shared" si="192"/>
        <v/>
      </c>
      <c r="AI335" s="118" t="str">
        <f t="shared" si="193"/>
        <v/>
      </c>
      <c r="AJ335" s="118" t="str">
        <f t="shared" si="194"/>
        <v/>
      </c>
      <c r="AK335" s="113" t="str">
        <f t="shared" si="195"/>
        <v/>
      </c>
      <c r="AL335" s="118" t="str">
        <f t="shared" si="196"/>
        <v/>
      </c>
      <c r="AM335" s="118"/>
      <c r="AN335" s="117" t="str">
        <f t="shared" si="168"/>
        <v/>
      </c>
      <c r="AO335" s="118" t="str">
        <f t="shared" si="169"/>
        <v/>
      </c>
      <c r="AP335" s="99" t="str">
        <f t="shared" si="170"/>
        <v/>
      </c>
      <c r="AQ335" s="99" t="str">
        <f t="shared" si="171"/>
        <v/>
      </c>
      <c r="AR335" s="99" t="str">
        <f t="shared" si="172"/>
        <v/>
      </c>
      <c r="AS335" s="99" t="str">
        <f t="shared" si="173"/>
        <v/>
      </c>
      <c r="AT335" s="118" t="str">
        <f t="shared" si="174"/>
        <v/>
      </c>
      <c r="AU335" s="118" t="str">
        <f t="shared" si="175"/>
        <v/>
      </c>
      <c r="AV335" s="118" t="str">
        <f t="shared" si="176"/>
        <v/>
      </c>
      <c r="AW335" s="118" t="str">
        <f t="shared" si="177"/>
        <v/>
      </c>
      <c r="AX335" s="118"/>
      <c r="AY335" s="117" t="str">
        <f t="shared" si="181"/>
        <v/>
      </c>
      <c r="AZ335" s="118" t="str">
        <f t="shared" si="182"/>
        <v/>
      </c>
      <c r="BA335" s="99" t="str">
        <f t="shared" si="183"/>
        <v/>
      </c>
      <c r="BB335" s="99" t="str">
        <f t="shared" si="184"/>
        <v/>
      </c>
      <c r="BC335" s="99" t="str">
        <f t="shared" si="185"/>
        <v/>
      </c>
      <c r="BD335" s="99" t="str">
        <f t="shared" si="186"/>
        <v/>
      </c>
      <c r="BE335" s="84" t="str">
        <f t="shared" si="187"/>
        <v/>
      </c>
      <c r="BF335" s="84" t="str">
        <f t="shared" si="179"/>
        <v/>
      </c>
      <c r="BI335" s="117" t="str">
        <f t="shared" si="188"/>
        <v/>
      </c>
      <c r="BJ335" s="118" t="str">
        <f t="shared" si="189"/>
        <v/>
      </c>
      <c r="BK335" s="118" t="str">
        <f t="shared" si="190"/>
        <v/>
      </c>
      <c r="BL335" s="118" t="s">
        <v>152</v>
      </c>
      <c r="BM335" s="118" t="s">
        <v>152</v>
      </c>
      <c r="BN335" s="118" t="s">
        <v>152</v>
      </c>
      <c r="BO335" s="118"/>
      <c r="BP335" s="119"/>
      <c r="BX335" s="117"/>
      <c r="EX335" s="81" t="str">
        <f t="shared" si="180"/>
        <v/>
      </c>
      <c r="EY335" s="81" t="str">
        <f t="shared" si="167"/>
        <v/>
      </c>
      <c r="FA335" s="81" t="str">
        <f t="shared" si="165"/>
        <v/>
      </c>
    </row>
    <row r="336" spans="1:157" s="82" customFormat="1" x14ac:dyDescent="0.15">
      <c r="B336" s="30"/>
      <c r="C336" s="16"/>
      <c r="D336" s="10" t="s">
        <v>122</v>
      </c>
      <c r="E336" s="16">
        <v>72</v>
      </c>
      <c r="F336" s="82">
        <v>1</v>
      </c>
      <c r="G336" s="16">
        <v>1</v>
      </c>
      <c r="K336" s="16">
        <v>1</v>
      </c>
      <c r="M336" s="51"/>
      <c r="N336" s="82">
        <v>1</v>
      </c>
      <c r="O336" s="33" t="s">
        <v>87</v>
      </c>
      <c r="P336" s="16"/>
      <c r="Q336" s="33"/>
      <c r="R336" s="34"/>
      <c r="S336" s="33"/>
      <c r="T336" s="34"/>
      <c r="U336" s="33"/>
      <c r="V336" s="34"/>
      <c r="W336" s="33"/>
      <c r="X336" s="34"/>
      <c r="Y336" s="33"/>
      <c r="Z336" s="34"/>
      <c r="AA336" s="63">
        <v>0.67000001668930054</v>
      </c>
      <c r="AB336" s="64">
        <v>-12.020000457763672</v>
      </c>
      <c r="AC336" s="63">
        <v>-3.5299999713897705</v>
      </c>
      <c r="AD336" s="64">
        <v>11.920000076293945</v>
      </c>
      <c r="AE336" s="20"/>
      <c r="AF336" s="114"/>
      <c r="AG336" s="117">
        <f t="shared" si="191"/>
        <v>4.1455557631041646</v>
      </c>
      <c r="AH336" s="118">
        <f t="shared" si="192"/>
        <v>0.56999993324279785</v>
      </c>
      <c r="AI336" s="118">
        <f t="shared" si="193"/>
        <v>0.43000030517578125</v>
      </c>
      <c r="AJ336" s="118">
        <f t="shared" si="194"/>
        <v>0.7140029316102694</v>
      </c>
      <c r="AK336" s="113">
        <f t="shared" si="195"/>
        <v>0</v>
      </c>
      <c r="AL336" s="118">
        <f t="shared" si="196"/>
        <v>5.3899998664855957</v>
      </c>
      <c r="AM336" s="118"/>
      <c r="AN336" s="117" t="str">
        <f t="shared" si="168"/>
        <v/>
      </c>
      <c r="AO336" s="118" t="str">
        <f t="shared" si="169"/>
        <v/>
      </c>
      <c r="AP336" s="99" t="str">
        <f t="shared" si="170"/>
        <v/>
      </c>
      <c r="AQ336" s="99" t="str">
        <f t="shared" si="171"/>
        <v/>
      </c>
      <c r="AR336" s="99" t="str">
        <f t="shared" si="172"/>
        <v/>
      </c>
      <c r="AS336" s="99" t="str">
        <f t="shared" si="173"/>
        <v/>
      </c>
      <c r="AT336" s="118" t="str">
        <f t="shared" si="174"/>
        <v/>
      </c>
      <c r="AU336" s="118" t="str">
        <f t="shared" si="175"/>
        <v/>
      </c>
      <c r="AV336" s="118" t="str">
        <f t="shared" si="176"/>
        <v/>
      </c>
      <c r="AW336" s="118" t="str">
        <f t="shared" si="177"/>
        <v/>
      </c>
      <c r="AX336" s="118"/>
      <c r="AY336" s="117" t="str">
        <f t="shared" si="181"/>
        <v/>
      </c>
      <c r="AZ336" s="118" t="str">
        <f t="shared" si="182"/>
        <v/>
      </c>
      <c r="BA336" s="99" t="str">
        <f t="shared" si="183"/>
        <v/>
      </c>
      <c r="BB336" s="99" t="str">
        <f t="shared" si="184"/>
        <v/>
      </c>
      <c r="BC336" s="99" t="str">
        <f t="shared" si="185"/>
        <v/>
      </c>
      <c r="BD336" s="99" t="str">
        <f t="shared" si="186"/>
        <v/>
      </c>
      <c r="BE336" s="84" t="str">
        <f t="shared" si="187"/>
        <v/>
      </c>
      <c r="BF336" s="84" t="str">
        <f t="shared" si="179"/>
        <v/>
      </c>
      <c r="BG336" s="89"/>
      <c r="BH336" s="89"/>
      <c r="BI336" s="117" t="str">
        <f t="shared" si="188"/>
        <v/>
      </c>
      <c r="BJ336" s="118" t="str">
        <f t="shared" si="189"/>
        <v/>
      </c>
      <c r="BK336" s="118" t="str">
        <f t="shared" si="190"/>
        <v/>
      </c>
      <c r="BL336" s="118" t="s">
        <v>152</v>
      </c>
      <c r="BM336" s="118" t="s">
        <v>152</v>
      </c>
      <c r="BN336" s="118" t="s">
        <v>152</v>
      </c>
      <c r="BO336" s="118"/>
      <c r="BP336" s="122"/>
      <c r="BX336" s="120"/>
      <c r="CE336" s="95"/>
      <c r="CF336" s="95"/>
      <c r="CG336" s="95"/>
      <c r="CH336" s="95"/>
      <c r="CI336" s="95"/>
      <c r="CJ336" s="95"/>
      <c r="CK336" s="95"/>
      <c r="CL336" s="95"/>
      <c r="CM336" s="95"/>
      <c r="CN336" s="95"/>
      <c r="CO336" s="95"/>
      <c r="CP336" s="95"/>
      <c r="CQ336" s="95"/>
      <c r="EX336" s="81" t="str">
        <f t="shared" si="180"/>
        <v/>
      </c>
      <c r="EY336" s="81" t="str">
        <f t="shared" si="167"/>
        <v/>
      </c>
      <c r="FA336" s="81">
        <f t="shared" si="165"/>
        <v>4.1455557631041646</v>
      </c>
    </row>
    <row r="337" spans="2:157" x14ac:dyDescent="0.15">
      <c r="E337" s="1" t="s">
        <v>152</v>
      </c>
      <c r="F337" s="6">
        <v>2</v>
      </c>
      <c r="H337" s="81">
        <v>1</v>
      </c>
      <c r="M337" s="52"/>
      <c r="O337" s="31"/>
      <c r="Q337" s="48">
        <v>-1.1000000238418579</v>
      </c>
      <c r="R337" s="49">
        <v>5.3899998664855957</v>
      </c>
      <c r="S337" s="48"/>
      <c r="T337" s="49"/>
      <c r="U337" s="48"/>
      <c r="V337" s="49"/>
      <c r="W337" s="48"/>
      <c r="X337" s="49"/>
      <c r="Y337" s="48"/>
      <c r="Z337" s="49"/>
      <c r="AA337" s="65">
        <v>-2.9600000381469727</v>
      </c>
      <c r="AB337" s="66">
        <v>11.489999771118164</v>
      </c>
      <c r="AC337" s="65">
        <v>0.43000000715255737</v>
      </c>
      <c r="AD337" s="66">
        <v>-11.880000114440918</v>
      </c>
      <c r="AE337" s="19" t="s">
        <v>81</v>
      </c>
      <c r="AF337" s="138">
        <v>1</v>
      </c>
      <c r="AG337" s="117" t="str">
        <f t="shared" si="191"/>
        <v/>
      </c>
      <c r="AH337" s="118" t="str">
        <f t="shared" si="192"/>
        <v/>
      </c>
      <c r="AI337" s="118" t="str">
        <f t="shared" si="193"/>
        <v/>
      </c>
      <c r="AJ337" s="118" t="str">
        <f t="shared" si="194"/>
        <v/>
      </c>
      <c r="AK337" s="113" t="str">
        <f t="shared" si="195"/>
        <v/>
      </c>
      <c r="AL337" s="118" t="str">
        <f t="shared" si="196"/>
        <v/>
      </c>
      <c r="AM337" s="118"/>
      <c r="AN337" s="117">
        <f t="shared" si="168"/>
        <v>6.2850515593692426</v>
      </c>
      <c r="AO337" s="118">
        <f t="shared" si="169"/>
        <v>6.8087149539779501</v>
      </c>
      <c r="AP337" s="99">
        <f t="shared" si="170"/>
        <v>31.567349795544146</v>
      </c>
      <c r="AQ337" s="99">
        <f t="shared" si="171"/>
        <v>28.554623684513743</v>
      </c>
      <c r="AR337" s="99">
        <f t="shared" si="172"/>
        <v>33.935548810732371</v>
      </c>
      <c r="AS337" s="99">
        <f t="shared" si="173"/>
        <v>30.696806418468846</v>
      </c>
      <c r="AT337" s="118">
        <f t="shared" si="174"/>
        <v>0.56999993324279785</v>
      </c>
      <c r="AU337" s="118">
        <f t="shared" si="175"/>
        <v>0.43000030517578125</v>
      </c>
      <c r="AV337" s="118">
        <f t="shared" si="176"/>
        <v>0.7140029316102694</v>
      </c>
      <c r="AW337" s="118">
        <f t="shared" si="177"/>
        <v>10.869999885559082</v>
      </c>
      <c r="AX337" s="118"/>
      <c r="AY337" s="117" t="str">
        <f t="shared" si="181"/>
        <v/>
      </c>
      <c r="AZ337" s="118" t="str">
        <f t="shared" si="182"/>
        <v/>
      </c>
      <c r="BA337" s="99" t="str">
        <f t="shared" si="183"/>
        <v/>
      </c>
      <c r="BB337" s="99" t="str">
        <f t="shared" si="184"/>
        <v/>
      </c>
      <c r="BC337" s="99" t="str">
        <f t="shared" si="185"/>
        <v/>
      </c>
      <c r="BD337" s="99" t="str">
        <f t="shared" si="186"/>
        <v/>
      </c>
      <c r="BE337" s="84" t="str">
        <f t="shared" si="187"/>
        <v/>
      </c>
      <c r="BF337" s="84" t="str">
        <f t="shared" si="179"/>
        <v/>
      </c>
      <c r="BI337" s="117">
        <f t="shared" si="188"/>
        <v>0.56999993324279785</v>
      </c>
      <c r="BJ337" s="118">
        <f t="shared" si="189"/>
        <v>0.43000030517578125</v>
      </c>
      <c r="BK337" s="118">
        <f t="shared" si="190"/>
        <v>0.7140029316102694</v>
      </c>
      <c r="BL337" s="118">
        <v>0.56999993324279785</v>
      </c>
      <c r="BM337" s="118">
        <v>0.43000030517578125</v>
      </c>
      <c r="BN337" s="118">
        <v>0.7140029316102694</v>
      </c>
      <c r="BO337" s="118"/>
      <c r="BP337" s="119"/>
      <c r="BX337" s="117"/>
      <c r="EX337" s="81">
        <f t="shared" si="180"/>
        <v>6.2850515593692426</v>
      </c>
      <c r="EY337" s="81">
        <f t="shared" si="167"/>
        <v>6.2850515593692426</v>
      </c>
      <c r="FA337" s="81" t="str">
        <f t="shared" si="165"/>
        <v/>
      </c>
    </row>
    <row r="338" spans="2:157" x14ac:dyDescent="0.15">
      <c r="D338" s="6"/>
      <c r="E338" s="1" t="s">
        <v>152</v>
      </c>
      <c r="F338" s="6">
        <v>3</v>
      </c>
      <c r="I338" s="81">
        <v>1</v>
      </c>
      <c r="J338" s="81">
        <v>1</v>
      </c>
      <c r="M338" s="52"/>
      <c r="O338" s="31"/>
      <c r="Q338" s="48">
        <v>3.3900001049041748</v>
      </c>
      <c r="R338" s="49">
        <v>-10.869999885559082</v>
      </c>
      <c r="S338" s="48"/>
      <c r="T338" s="49"/>
      <c r="U338" s="48"/>
      <c r="V338" s="49"/>
      <c r="W338" s="48" t="s">
        <v>90</v>
      </c>
      <c r="X338" s="49"/>
      <c r="Y338" s="48"/>
      <c r="Z338" s="49">
        <v>1</v>
      </c>
      <c r="AA338" s="65">
        <v>3.3399999141693115</v>
      </c>
      <c r="AB338" s="66">
        <v>-11.920000076293945</v>
      </c>
      <c r="AC338" s="65">
        <v>-0.56999999284744263</v>
      </c>
      <c r="AD338" s="66">
        <v>7.3899998664855957</v>
      </c>
      <c r="AE338" s="19" t="s">
        <v>106</v>
      </c>
      <c r="AF338" s="114"/>
      <c r="AG338" s="117" t="str">
        <f t="shared" si="191"/>
        <v/>
      </c>
      <c r="AH338" s="118" t="str">
        <f t="shared" si="192"/>
        <v/>
      </c>
      <c r="AI338" s="118" t="str">
        <f t="shared" si="193"/>
        <v/>
      </c>
      <c r="AJ338" s="118" t="str">
        <f t="shared" si="194"/>
        <v/>
      </c>
      <c r="AK338" s="113" t="str">
        <f t="shared" si="195"/>
        <v/>
      </c>
      <c r="AL338" s="118" t="str">
        <f t="shared" si="196"/>
        <v/>
      </c>
      <c r="AM338" s="118"/>
      <c r="AN338" s="117" t="str">
        <f t="shared" si="168"/>
        <v/>
      </c>
      <c r="AO338" s="118" t="str">
        <f t="shared" si="169"/>
        <v/>
      </c>
      <c r="AP338" s="99" t="str">
        <f t="shared" si="170"/>
        <v/>
      </c>
      <c r="AQ338" s="99" t="str">
        <f t="shared" si="171"/>
        <v/>
      </c>
      <c r="AR338" s="99" t="str">
        <f t="shared" si="172"/>
        <v/>
      </c>
      <c r="AS338" s="99" t="str">
        <f t="shared" si="173"/>
        <v/>
      </c>
      <c r="AT338" s="118" t="str">
        <f t="shared" si="174"/>
        <v/>
      </c>
      <c r="AU338" s="118" t="str">
        <f t="shared" si="175"/>
        <v/>
      </c>
      <c r="AV338" s="118" t="str">
        <f t="shared" si="176"/>
        <v/>
      </c>
      <c r="AW338" s="118" t="str">
        <f t="shared" si="177"/>
        <v/>
      </c>
      <c r="AX338" s="118"/>
      <c r="AY338" s="117">
        <f t="shared" si="181"/>
        <v>6.2850515593692426</v>
      </c>
      <c r="AZ338" s="118">
        <f t="shared" si="182"/>
        <v>6.8087149539779501</v>
      </c>
      <c r="BA338" s="99">
        <f t="shared" si="183"/>
        <v>31.567349795544146</v>
      </c>
      <c r="BB338" s="99">
        <f t="shared" si="184"/>
        <v>28.554623684513743</v>
      </c>
      <c r="BC338" s="99">
        <f t="shared" si="185"/>
        <v>33.935548810732371</v>
      </c>
      <c r="BD338" s="99">
        <f t="shared" si="186"/>
        <v>30.696806418468846</v>
      </c>
      <c r="BE338" s="84">
        <f t="shared" si="187"/>
        <v>10.869999885559082</v>
      </c>
      <c r="BF338" s="84" t="str">
        <f t="shared" si="179"/>
        <v/>
      </c>
      <c r="BI338" s="117">
        <f t="shared" si="188"/>
        <v>2.9099999070167542</v>
      </c>
      <c r="BJ338" s="118">
        <f t="shared" si="189"/>
        <v>3.9999961853027344E-2</v>
      </c>
      <c r="BK338" s="118">
        <f t="shared" si="190"/>
        <v>2.9102748076059348</v>
      </c>
      <c r="BL338" s="118"/>
      <c r="BM338" s="118"/>
      <c r="BN338" s="118"/>
      <c r="BO338" s="118"/>
      <c r="BP338" s="119" t="s">
        <v>184</v>
      </c>
      <c r="BX338" s="117"/>
      <c r="EX338" s="81" t="str">
        <f t="shared" si="180"/>
        <v/>
      </c>
      <c r="EY338" s="81">
        <f t="shared" si="167"/>
        <v>75.857459436292132</v>
      </c>
      <c r="FA338" s="81" t="str">
        <f t="shared" si="165"/>
        <v/>
      </c>
    </row>
    <row r="339" spans="2:157" s="82" customFormat="1" x14ac:dyDescent="0.15">
      <c r="B339" s="30"/>
      <c r="C339" s="16"/>
      <c r="D339" s="13" t="s">
        <v>28</v>
      </c>
      <c r="E339" s="16">
        <v>73</v>
      </c>
      <c r="F339" s="82">
        <v>1</v>
      </c>
      <c r="G339" s="16">
        <v>1</v>
      </c>
      <c r="K339" s="16">
        <v>1</v>
      </c>
      <c r="M339" s="51"/>
      <c r="N339" s="82">
        <v>1</v>
      </c>
      <c r="O339" s="32" t="s">
        <v>91</v>
      </c>
      <c r="P339" s="32"/>
      <c r="Q339" s="32"/>
      <c r="R339" s="10"/>
      <c r="S339" s="32"/>
      <c r="T339" s="10"/>
      <c r="U339" s="32"/>
      <c r="V339" s="10"/>
      <c r="W339" s="32"/>
      <c r="X339" s="10"/>
      <c r="Y339" s="32"/>
      <c r="Z339" s="10"/>
      <c r="AA339" s="57">
        <v>-1.0199999809265137</v>
      </c>
      <c r="AB339" s="58">
        <v>-11.989999771118164</v>
      </c>
      <c r="AC339" s="57">
        <v>3.3599998950958252</v>
      </c>
      <c r="AD339" s="58">
        <v>11.699999809265137</v>
      </c>
      <c r="AE339" s="20"/>
      <c r="AF339" s="114">
        <v>1</v>
      </c>
      <c r="AG339" s="117">
        <f t="shared" si="191"/>
        <v>2.8075803359249583</v>
      </c>
      <c r="AH339" s="118">
        <f t="shared" si="192"/>
        <v>1.2099997997283936</v>
      </c>
      <c r="AI339" s="118">
        <f t="shared" si="193"/>
        <v>0.23999977111816406</v>
      </c>
      <c r="AJ339" s="118">
        <f t="shared" si="194"/>
        <v>1.2335718079947853</v>
      </c>
      <c r="AK339" s="113">
        <f t="shared" si="195"/>
        <v>0</v>
      </c>
      <c r="AL339" s="118">
        <f t="shared" si="196"/>
        <v>5.0199999809265137</v>
      </c>
      <c r="AM339" s="118"/>
      <c r="AN339" s="117" t="str">
        <f t="shared" si="168"/>
        <v/>
      </c>
      <c r="AO339" s="118" t="str">
        <f t="shared" si="169"/>
        <v/>
      </c>
      <c r="AP339" s="99" t="str">
        <f t="shared" si="170"/>
        <v/>
      </c>
      <c r="AQ339" s="99" t="str">
        <f t="shared" si="171"/>
        <v/>
      </c>
      <c r="AR339" s="99" t="str">
        <f t="shared" si="172"/>
        <v/>
      </c>
      <c r="AS339" s="99" t="str">
        <f t="shared" si="173"/>
        <v/>
      </c>
      <c r="AT339" s="118" t="str">
        <f t="shared" si="174"/>
        <v/>
      </c>
      <c r="AU339" s="118" t="str">
        <f t="shared" si="175"/>
        <v/>
      </c>
      <c r="AV339" s="118" t="str">
        <f t="shared" si="176"/>
        <v/>
      </c>
      <c r="AW339" s="118" t="str">
        <f t="shared" si="177"/>
        <v/>
      </c>
      <c r="AX339" s="118"/>
      <c r="AY339" s="117" t="str">
        <f t="shared" si="181"/>
        <v/>
      </c>
      <c r="AZ339" s="118" t="str">
        <f t="shared" si="182"/>
        <v/>
      </c>
      <c r="BA339" s="99" t="str">
        <f t="shared" si="183"/>
        <v/>
      </c>
      <c r="BB339" s="99" t="str">
        <f t="shared" si="184"/>
        <v/>
      </c>
      <c r="BC339" s="99" t="str">
        <f t="shared" si="185"/>
        <v/>
      </c>
      <c r="BD339" s="99" t="str">
        <f t="shared" si="186"/>
        <v/>
      </c>
      <c r="BE339" s="84" t="str">
        <f t="shared" si="187"/>
        <v/>
      </c>
      <c r="BF339" s="84" t="str">
        <f t="shared" si="179"/>
        <v/>
      </c>
      <c r="BG339" s="89"/>
      <c r="BH339" s="89"/>
      <c r="BI339" s="117" t="str">
        <f t="shared" si="188"/>
        <v/>
      </c>
      <c r="BJ339" s="118" t="str">
        <f t="shared" si="189"/>
        <v/>
      </c>
      <c r="BK339" s="118" t="str">
        <f t="shared" si="190"/>
        <v/>
      </c>
      <c r="BL339" s="118" t="s">
        <v>152</v>
      </c>
      <c r="BM339" s="118" t="s">
        <v>152</v>
      </c>
      <c r="BN339" s="118" t="s">
        <v>152</v>
      </c>
      <c r="BO339" s="118"/>
      <c r="BP339" s="122"/>
      <c r="BX339" s="120"/>
      <c r="CE339" s="95"/>
      <c r="CF339" s="95"/>
      <c r="CG339" s="95"/>
      <c r="CH339" s="95"/>
      <c r="CI339" s="95"/>
      <c r="CJ339" s="95"/>
      <c r="CK339" s="95"/>
      <c r="CL339" s="95"/>
      <c r="CM339" s="95"/>
      <c r="CN339" s="95"/>
      <c r="CO339" s="95"/>
      <c r="CP339" s="95"/>
      <c r="CQ339" s="95"/>
      <c r="EX339" s="81" t="s">
        <v>139</v>
      </c>
      <c r="EY339" s="81">
        <f t="shared" si="167"/>
        <v>81.381550641319592</v>
      </c>
      <c r="FA339" s="81">
        <f t="shared" si="165"/>
        <v>2.8075803359249583</v>
      </c>
    </row>
    <row r="340" spans="2:157" x14ac:dyDescent="0.15">
      <c r="E340" s="1" t="s">
        <v>152</v>
      </c>
      <c r="F340" s="6">
        <v>2</v>
      </c>
      <c r="H340" s="81">
        <v>1</v>
      </c>
      <c r="J340" s="81">
        <v>1</v>
      </c>
      <c r="M340" s="52"/>
      <c r="O340" s="31"/>
      <c r="P340" s="7"/>
      <c r="Q340" s="31">
        <v>1.2699999809265137</v>
      </c>
      <c r="R340" s="40">
        <v>5.0199999809265137</v>
      </c>
      <c r="S340" s="31"/>
      <c r="T340" s="40"/>
      <c r="U340" s="31"/>
      <c r="V340" s="40"/>
      <c r="W340" s="31" t="s">
        <v>139</v>
      </c>
      <c r="X340" s="40"/>
      <c r="Y340" s="31">
        <v>1</v>
      </c>
      <c r="Z340" s="40"/>
      <c r="AA340" s="59">
        <v>2.1500000953674316</v>
      </c>
      <c r="AB340" s="60">
        <v>11.460000038146973</v>
      </c>
      <c r="AC340" s="59">
        <v>-0.10000000149011612</v>
      </c>
      <c r="AD340" s="60">
        <v>-11.649999618530273</v>
      </c>
      <c r="AE340" s="19" t="s">
        <v>88</v>
      </c>
      <c r="AF340" s="114"/>
      <c r="AG340" s="117" t="str">
        <f t="shared" si="191"/>
        <v/>
      </c>
      <c r="AH340" s="118" t="str">
        <f t="shared" si="192"/>
        <v/>
      </c>
      <c r="AI340" s="118" t="str">
        <f t="shared" si="193"/>
        <v/>
      </c>
      <c r="AJ340" s="118" t="str">
        <f t="shared" si="194"/>
        <v/>
      </c>
      <c r="AK340" s="113" t="str">
        <f t="shared" si="195"/>
        <v/>
      </c>
      <c r="AL340" s="118" t="str">
        <f t="shared" si="196"/>
        <v/>
      </c>
      <c r="AM340" s="118"/>
      <c r="AN340" s="117"/>
      <c r="AO340" s="118"/>
      <c r="AT340" s="118"/>
      <c r="AU340" s="118"/>
      <c r="AV340" s="118"/>
      <c r="AW340" s="118"/>
      <c r="AX340" s="118"/>
      <c r="AY340" s="117"/>
      <c r="AZ340" s="118" t="str">
        <f t="shared" si="182"/>
        <v/>
      </c>
      <c r="BA340" s="99" t="str">
        <f t="shared" si="183"/>
        <v/>
      </c>
      <c r="BB340" s="99" t="str">
        <f t="shared" si="184"/>
        <v/>
      </c>
      <c r="BC340" s="99" t="str">
        <f t="shared" si="185"/>
        <v/>
      </c>
      <c r="BD340" s="99" t="str">
        <f t="shared" si="186"/>
        <v/>
      </c>
      <c r="BE340" s="84" t="str">
        <f t="shared" si="187"/>
        <v/>
      </c>
      <c r="BF340" s="84" t="str">
        <f t="shared" si="179"/>
        <v/>
      </c>
      <c r="BI340" s="142"/>
      <c r="BJ340" s="148"/>
      <c r="BK340" s="148"/>
      <c r="BL340" s="148"/>
      <c r="BM340" s="148"/>
      <c r="BN340" s="148"/>
      <c r="BO340" s="148"/>
      <c r="BP340" s="119"/>
      <c r="BX340" s="117"/>
      <c r="EX340" s="81" t="str">
        <f t="shared" ref="EX340:EX361" si="197">IF(AND(ISNUMBER(AA339),ISNUMBER(AA340),ISNUMBER(AA341),F340=2,F341=3),DEGREES(ACOS(((AA339-AA340)*(AA341-AA340)+(AB339-AB340)*(AB341-AB340))/(SQRT((AA339-AA340)^2+(AB339-AB340)^2)*SQRT((AA341-AA340)^2+(AB341-AB340)^2)))),"")</f>
        <v/>
      </c>
      <c r="EY340" s="81" t="str">
        <f t="shared" si="167"/>
        <v/>
      </c>
      <c r="FA340" s="81" t="str">
        <f t="shared" si="165"/>
        <v/>
      </c>
    </row>
    <row r="341" spans="2:157" x14ac:dyDescent="0.15">
      <c r="E341" s="1" t="s">
        <v>152</v>
      </c>
      <c r="M341" s="52"/>
      <c r="O341" s="31"/>
      <c r="P341" s="7"/>
      <c r="Q341" s="31"/>
      <c r="R341" s="40"/>
      <c r="S341" s="31"/>
      <c r="T341" s="40"/>
      <c r="U341" s="31">
        <v>-1.2200000286102295</v>
      </c>
      <c r="V341" s="40">
        <v>-13.510000228881836</v>
      </c>
      <c r="W341" s="31"/>
      <c r="X341" s="40"/>
      <c r="Y341" s="31"/>
      <c r="Z341" s="40"/>
      <c r="AG341" s="117" t="str">
        <f t="shared" si="191"/>
        <v/>
      </c>
      <c r="AH341" s="118" t="str">
        <f t="shared" si="192"/>
        <v/>
      </c>
      <c r="AI341" s="118" t="str">
        <f t="shared" si="193"/>
        <v/>
      </c>
      <c r="AJ341" s="118" t="str">
        <f t="shared" si="194"/>
        <v/>
      </c>
      <c r="AK341" s="113" t="str">
        <f t="shared" si="195"/>
        <v/>
      </c>
      <c r="AL341" s="118" t="str">
        <f t="shared" si="196"/>
        <v/>
      </c>
      <c r="AN341" s="117" t="str">
        <f t="shared" si="168"/>
        <v/>
      </c>
      <c r="AO341" s="118" t="str">
        <f t="shared" si="169"/>
        <v/>
      </c>
      <c r="AP341" s="99" t="str">
        <f t="shared" si="170"/>
        <v/>
      </c>
      <c r="AQ341" s="99" t="str">
        <f t="shared" si="171"/>
        <v/>
      </c>
      <c r="AR341" s="99" t="str">
        <f t="shared" si="172"/>
        <v/>
      </c>
      <c r="AS341" s="99" t="str">
        <f t="shared" si="173"/>
        <v/>
      </c>
      <c r="AT341" s="118" t="str">
        <f t="shared" si="174"/>
        <v/>
      </c>
      <c r="AU341" s="118" t="str">
        <f t="shared" si="175"/>
        <v/>
      </c>
      <c r="AV341" s="118" t="str">
        <f t="shared" si="176"/>
        <v/>
      </c>
      <c r="AW341" s="118" t="str">
        <f t="shared" si="177"/>
        <v/>
      </c>
      <c r="AY341" s="117" t="str">
        <f t="shared" si="181"/>
        <v/>
      </c>
      <c r="AZ341" s="118" t="str">
        <f t="shared" si="182"/>
        <v/>
      </c>
      <c r="BA341" s="99" t="str">
        <f t="shared" si="183"/>
        <v/>
      </c>
      <c r="BB341" s="99" t="str">
        <f t="shared" si="184"/>
        <v/>
      </c>
      <c r="BC341" s="99" t="str">
        <f t="shared" si="185"/>
        <v/>
      </c>
      <c r="BD341" s="99" t="str">
        <f t="shared" si="186"/>
        <v/>
      </c>
      <c r="BE341" s="84" t="str">
        <f t="shared" si="187"/>
        <v/>
      </c>
      <c r="BF341" s="84" t="str">
        <f t="shared" si="179"/>
        <v/>
      </c>
      <c r="BI341" s="117" t="str">
        <f t="shared" si="188"/>
        <v/>
      </c>
      <c r="BJ341" s="118" t="str">
        <f t="shared" si="189"/>
        <v/>
      </c>
      <c r="BK341" s="118" t="str">
        <f t="shared" si="190"/>
        <v/>
      </c>
      <c r="BL341" s="118" t="s">
        <v>152</v>
      </c>
      <c r="BM341" s="118" t="s">
        <v>152</v>
      </c>
      <c r="BN341" s="118" t="s">
        <v>152</v>
      </c>
      <c r="BO341" s="118"/>
      <c r="EX341" s="81" t="str">
        <f t="shared" si="197"/>
        <v/>
      </c>
      <c r="EY341" s="81" t="str">
        <f t="shared" si="167"/>
        <v/>
      </c>
      <c r="FA341" s="81" t="str">
        <f t="shared" si="165"/>
        <v/>
      </c>
    </row>
    <row r="342" spans="2:157" s="82" customFormat="1" x14ac:dyDescent="0.15">
      <c r="B342" s="30"/>
      <c r="C342" s="16"/>
      <c r="D342" s="13" t="s">
        <v>29</v>
      </c>
      <c r="E342" s="16">
        <v>74</v>
      </c>
      <c r="F342" s="82">
        <v>1</v>
      </c>
      <c r="G342" s="16">
        <v>1</v>
      </c>
      <c r="K342" s="16">
        <v>1</v>
      </c>
      <c r="M342" s="16"/>
      <c r="N342" s="82">
        <v>1</v>
      </c>
      <c r="O342" s="20" t="s">
        <v>91</v>
      </c>
      <c r="P342" s="32">
        <v>100</v>
      </c>
      <c r="Q342" s="32"/>
      <c r="R342" s="10"/>
      <c r="S342" s="32"/>
      <c r="T342" s="10"/>
      <c r="U342" s="32"/>
      <c r="V342" s="10"/>
      <c r="W342" s="32"/>
      <c r="X342" s="10"/>
      <c r="Y342" s="32"/>
      <c r="Z342" s="10"/>
      <c r="AA342" s="57">
        <v>0.82999998331069946</v>
      </c>
      <c r="AB342" s="58">
        <v>-12.039999961853027</v>
      </c>
      <c r="AC342" s="57">
        <v>-3.4100000858306885</v>
      </c>
      <c r="AD342" s="58">
        <v>12.090000152587891</v>
      </c>
      <c r="AE342" s="16"/>
      <c r="AF342" s="112"/>
      <c r="AG342" s="117">
        <f t="shared" si="191"/>
        <v>1.8995434375600861</v>
      </c>
      <c r="AH342" s="118">
        <f t="shared" si="192"/>
        <v>0.33999991416931152</v>
      </c>
      <c r="AI342" s="118">
        <f t="shared" si="193"/>
        <v>0.73000049591064453</v>
      </c>
      <c r="AJ342" s="118">
        <f t="shared" si="194"/>
        <v>0.80529539031645159</v>
      </c>
      <c r="AK342" s="113">
        <f t="shared" si="195"/>
        <v>100</v>
      </c>
      <c r="AL342" s="118">
        <f t="shared" si="196"/>
        <v>4.190000057220459</v>
      </c>
      <c r="AM342" s="99"/>
      <c r="AN342" s="117" t="str">
        <f t="shared" si="168"/>
        <v/>
      </c>
      <c r="AO342" s="118" t="str">
        <f t="shared" si="169"/>
        <v/>
      </c>
      <c r="AP342" s="99" t="str">
        <f t="shared" si="170"/>
        <v/>
      </c>
      <c r="AQ342" s="99" t="str">
        <f t="shared" si="171"/>
        <v/>
      </c>
      <c r="AR342" s="99" t="str">
        <f t="shared" si="172"/>
        <v/>
      </c>
      <c r="AS342" s="99" t="str">
        <f t="shared" si="173"/>
        <v/>
      </c>
      <c r="AT342" s="118" t="str">
        <f t="shared" si="174"/>
        <v/>
      </c>
      <c r="AU342" s="118" t="str">
        <f t="shared" si="175"/>
        <v/>
      </c>
      <c r="AV342" s="118" t="str">
        <f t="shared" si="176"/>
        <v/>
      </c>
      <c r="AW342" s="118" t="str">
        <f t="shared" si="177"/>
        <v/>
      </c>
      <c r="AX342" s="99"/>
      <c r="AY342" s="117" t="str">
        <f t="shared" si="181"/>
        <v/>
      </c>
      <c r="AZ342" s="118" t="str">
        <f t="shared" si="182"/>
        <v/>
      </c>
      <c r="BA342" s="99" t="str">
        <f t="shared" si="183"/>
        <v/>
      </c>
      <c r="BB342" s="99" t="str">
        <f t="shared" si="184"/>
        <v/>
      </c>
      <c r="BC342" s="99" t="str">
        <f t="shared" si="185"/>
        <v/>
      </c>
      <c r="BD342" s="99" t="str">
        <f t="shared" si="186"/>
        <v/>
      </c>
      <c r="BE342" s="84" t="str">
        <f t="shared" si="187"/>
        <v/>
      </c>
      <c r="BF342" s="84" t="str">
        <f t="shared" si="179"/>
        <v/>
      </c>
      <c r="BG342" s="89"/>
      <c r="BH342" s="89"/>
      <c r="BI342" s="117" t="str">
        <f t="shared" si="188"/>
        <v/>
      </c>
      <c r="BJ342" s="118" t="str">
        <f t="shared" si="189"/>
        <v/>
      </c>
      <c r="BK342" s="118" t="str">
        <f t="shared" si="190"/>
        <v/>
      </c>
      <c r="BL342" s="118" t="s">
        <v>152</v>
      </c>
      <c r="BM342" s="118" t="s">
        <v>152</v>
      </c>
      <c r="BN342" s="118" t="s">
        <v>152</v>
      </c>
      <c r="BO342" s="118"/>
      <c r="BP342" s="121"/>
      <c r="BX342" s="94"/>
      <c r="CE342" s="95"/>
      <c r="CF342" s="95"/>
      <c r="CG342" s="95"/>
      <c r="CH342" s="95"/>
      <c r="CI342" s="95"/>
      <c r="CJ342" s="95"/>
      <c r="CK342" s="95"/>
      <c r="CL342" s="95"/>
      <c r="CM342" s="95"/>
      <c r="CN342" s="95"/>
      <c r="CO342" s="95"/>
      <c r="CP342" s="95"/>
      <c r="CQ342" s="95"/>
      <c r="EX342" s="81" t="str">
        <f t="shared" si="197"/>
        <v/>
      </c>
      <c r="EY342" s="81" t="str">
        <f t="shared" si="167"/>
        <v/>
      </c>
      <c r="FA342" s="81">
        <f t="shared" si="165"/>
        <v>1.8995434375600861</v>
      </c>
    </row>
    <row r="343" spans="2:157" x14ac:dyDescent="0.15">
      <c r="E343" s="1" t="s">
        <v>152</v>
      </c>
      <c r="F343" s="81">
        <v>2</v>
      </c>
      <c r="H343" s="81">
        <v>1</v>
      </c>
      <c r="O343" s="31"/>
      <c r="P343" s="7"/>
      <c r="Q343" s="31">
        <v>-2.5799999237060547</v>
      </c>
      <c r="R343" s="40">
        <v>4.190000057220459</v>
      </c>
      <c r="S343" s="31"/>
      <c r="T343" s="40"/>
      <c r="U343" s="31"/>
      <c r="V343" s="40"/>
      <c r="W343" s="31"/>
      <c r="X343" s="40"/>
      <c r="Y343" s="31"/>
      <c r="Z343" s="40"/>
      <c r="AA343" s="59">
        <v>-3.75</v>
      </c>
      <c r="AB343" s="60">
        <v>11.359999656677246</v>
      </c>
      <c r="AC343" s="59">
        <v>0.98000001907348633</v>
      </c>
      <c r="AD343" s="60">
        <v>-11.899999618530273</v>
      </c>
      <c r="AE343" s="19" t="s">
        <v>78</v>
      </c>
      <c r="AF343" s="114"/>
      <c r="AG343" s="117" t="str">
        <f t="shared" si="191"/>
        <v/>
      </c>
      <c r="AH343" s="118" t="str">
        <f t="shared" si="192"/>
        <v/>
      </c>
      <c r="AI343" s="118" t="str">
        <f t="shared" si="193"/>
        <v/>
      </c>
      <c r="AJ343" s="118" t="str">
        <f t="shared" si="194"/>
        <v/>
      </c>
      <c r="AK343" s="113" t="str">
        <f t="shared" si="195"/>
        <v/>
      </c>
      <c r="AL343" s="118" t="str">
        <f t="shared" si="196"/>
        <v/>
      </c>
      <c r="AM343" s="118"/>
      <c r="AN343" s="117">
        <f t="shared" si="168"/>
        <v>7.056474599315985</v>
      </c>
      <c r="AO343" s="118">
        <f t="shared" si="169"/>
        <v>6.6362197840742256</v>
      </c>
      <c r="AP343" s="99">
        <f t="shared" si="170"/>
        <v>35.769097540938873</v>
      </c>
      <c r="AQ343" s="99">
        <f t="shared" si="171"/>
        <v>20.907252146725074</v>
      </c>
      <c r="AR343" s="99">
        <f t="shared" si="172"/>
        <v>33.496345825099979</v>
      </c>
      <c r="AS343" s="99">
        <f t="shared" si="173"/>
        <v>19.5788151310704</v>
      </c>
      <c r="AT343" s="118">
        <f t="shared" si="174"/>
        <v>0.33999991416931152</v>
      </c>
      <c r="AU343" s="118">
        <f t="shared" si="175"/>
        <v>0.73000049591064453</v>
      </c>
      <c r="AV343" s="118">
        <f t="shared" si="176"/>
        <v>0.80529539031645159</v>
      </c>
      <c r="AW343" s="118">
        <f t="shared" si="177"/>
        <v>6.5300002098083496</v>
      </c>
      <c r="AX343" s="118"/>
      <c r="AY343" s="117" t="str">
        <f t="shared" si="181"/>
        <v/>
      </c>
      <c r="AZ343" s="118" t="str">
        <f t="shared" si="182"/>
        <v/>
      </c>
      <c r="BA343" s="99" t="str">
        <f t="shared" si="183"/>
        <v/>
      </c>
      <c r="BB343" s="99" t="str">
        <f t="shared" si="184"/>
        <v/>
      </c>
      <c r="BC343" s="99" t="str">
        <f t="shared" si="185"/>
        <v/>
      </c>
      <c r="BD343" s="99" t="str">
        <f t="shared" si="186"/>
        <v/>
      </c>
      <c r="BE343" s="84" t="str">
        <f t="shared" si="187"/>
        <v/>
      </c>
      <c r="BF343" s="84" t="str">
        <f t="shared" si="179"/>
        <v/>
      </c>
      <c r="BI343" s="117">
        <f t="shared" si="188"/>
        <v>0.33999991416931152</v>
      </c>
      <c r="BJ343" s="118">
        <f t="shared" si="189"/>
        <v>0.73000049591064453</v>
      </c>
      <c r="BK343" s="118">
        <f t="shared" si="190"/>
        <v>0.80529539031645159</v>
      </c>
      <c r="BL343" s="118">
        <v>0.33999991416931152</v>
      </c>
      <c r="BM343" s="118">
        <v>0.73000049591064453</v>
      </c>
      <c r="BN343" s="118">
        <v>0.80529539031645159</v>
      </c>
      <c r="BO343" s="118"/>
      <c r="BP343" s="119"/>
      <c r="BX343" s="117"/>
      <c r="EX343" s="81">
        <f t="shared" si="197"/>
        <v>7.056474599315985</v>
      </c>
      <c r="EY343" s="81">
        <f t="shared" si="167"/>
        <v>7.056474599315985</v>
      </c>
      <c r="FA343" s="81" t="str">
        <f t="shared" si="165"/>
        <v/>
      </c>
    </row>
    <row r="344" spans="2:157" x14ac:dyDescent="0.15">
      <c r="E344" s="1" t="s">
        <v>152</v>
      </c>
      <c r="F344" s="81">
        <v>3</v>
      </c>
      <c r="I344" s="81">
        <v>1</v>
      </c>
      <c r="O344" s="31"/>
      <c r="Q344" s="31">
        <v>0.98000001907348633</v>
      </c>
      <c r="R344" s="40">
        <v>-6.5300002098083496</v>
      </c>
      <c r="S344" s="31"/>
      <c r="T344" s="40"/>
      <c r="U344" s="31"/>
      <c r="V344" s="40"/>
      <c r="W344" s="31"/>
      <c r="X344" s="40"/>
      <c r="Y344" s="31"/>
      <c r="Z344" s="40"/>
      <c r="AA344" s="59">
        <v>3.8499999046325684</v>
      </c>
      <c r="AB344" s="60">
        <v>-11.850000381469727</v>
      </c>
      <c r="AC344" s="59">
        <v>-1.5099999904632568</v>
      </c>
      <c r="AD344" s="60">
        <v>12.090000152587891</v>
      </c>
      <c r="AE344" s="19" t="s">
        <v>96</v>
      </c>
      <c r="AF344" s="114"/>
      <c r="AG344" s="117" t="str">
        <f t="shared" si="191"/>
        <v/>
      </c>
      <c r="AH344" s="118" t="str">
        <f t="shared" si="192"/>
        <v/>
      </c>
      <c r="AI344" s="118" t="str">
        <f t="shared" si="193"/>
        <v/>
      </c>
      <c r="AJ344" s="118" t="str">
        <f t="shared" si="194"/>
        <v/>
      </c>
      <c r="AK344" s="113" t="str">
        <f t="shared" si="195"/>
        <v/>
      </c>
      <c r="AL344" s="118" t="str">
        <f t="shared" si="196"/>
        <v/>
      </c>
      <c r="AM344" s="118"/>
      <c r="AN344" s="117" t="str">
        <f t="shared" si="168"/>
        <v/>
      </c>
      <c r="AO344" s="118" t="str">
        <f t="shared" si="169"/>
        <v/>
      </c>
      <c r="AP344" s="99" t="str">
        <f t="shared" si="170"/>
        <v/>
      </c>
      <c r="AQ344" s="99" t="str">
        <f t="shared" si="171"/>
        <v/>
      </c>
      <c r="AR344" s="99" t="str">
        <f t="shared" si="172"/>
        <v/>
      </c>
      <c r="AS344" s="99" t="str">
        <f t="shared" si="173"/>
        <v/>
      </c>
      <c r="AT344" s="118" t="str">
        <f t="shared" si="174"/>
        <v/>
      </c>
      <c r="AU344" s="118" t="str">
        <f t="shared" si="175"/>
        <v/>
      </c>
      <c r="AV344" s="118" t="str">
        <f t="shared" si="176"/>
        <v/>
      </c>
      <c r="AW344" s="118" t="str">
        <f t="shared" si="177"/>
        <v/>
      </c>
      <c r="AX344" s="118"/>
      <c r="AY344" s="117">
        <f t="shared" si="181"/>
        <v>7.056474599315985</v>
      </c>
      <c r="AZ344" s="118">
        <f t="shared" si="182"/>
        <v>6.6362197840742256</v>
      </c>
      <c r="BA344" s="99">
        <f t="shared" si="183"/>
        <v>35.769097540938873</v>
      </c>
      <c r="BB344" s="99">
        <f t="shared" si="184"/>
        <v>20.907252146725074</v>
      </c>
      <c r="BC344" s="99">
        <f t="shared" si="185"/>
        <v>33.496345825099979</v>
      </c>
      <c r="BD344" s="99">
        <f t="shared" si="186"/>
        <v>19.5788151310704</v>
      </c>
      <c r="BE344" s="84">
        <f t="shared" si="187"/>
        <v>6.5300002098083496</v>
      </c>
      <c r="BF344" s="84" t="str">
        <f t="shared" si="179"/>
        <v/>
      </c>
      <c r="BI344" s="117">
        <f t="shared" si="188"/>
        <v>2.869999885559082</v>
      </c>
      <c r="BJ344" s="118">
        <f t="shared" si="189"/>
        <v>4.9999237060546875E-2</v>
      </c>
      <c r="BK344" s="118">
        <f t="shared" si="190"/>
        <v>2.8704353793136992</v>
      </c>
      <c r="BL344" s="118">
        <v>2.869999885559082</v>
      </c>
      <c r="BM344" s="118">
        <v>4.9999237060546875E-2</v>
      </c>
      <c r="BN344" s="118">
        <v>2.8704353793136992</v>
      </c>
      <c r="BO344" s="118"/>
      <c r="BP344" s="119"/>
      <c r="BX344" s="117"/>
      <c r="EX344" s="81" t="str">
        <f t="shared" si="197"/>
        <v/>
      </c>
      <c r="EY344" s="81">
        <f t="shared" si="167"/>
        <v>3.6648535074403168</v>
      </c>
      <c r="FA344" s="81" t="str">
        <f t="shared" si="165"/>
        <v/>
      </c>
    </row>
    <row r="345" spans="2:157" x14ac:dyDescent="0.15">
      <c r="E345" s="1" t="s">
        <v>152</v>
      </c>
      <c r="F345" s="81">
        <v>4</v>
      </c>
      <c r="I345" s="81">
        <v>1</v>
      </c>
      <c r="J345" s="81">
        <v>1</v>
      </c>
      <c r="O345" s="31"/>
      <c r="Q345" s="31">
        <v>-1.4600000381469727</v>
      </c>
      <c r="R345" s="40">
        <v>9.3599996566772461</v>
      </c>
      <c r="S345" s="31"/>
      <c r="T345" s="40"/>
      <c r="U345" s="6"/>
      <c r="W345" s="31"/>
      <c r="X345" s="40" t="s">
        <v>60</v>
      </c>
      <c r="Y345" s="31">
        <v>1</v>
      </c>
      <c r="Z345" s="40"/>
      <c r="AA345" s="59">
        <v>-2.2899999618530273</v>
      </c>
      <c r="AB345" s="60">
        <v>11.949999809265137</v>
      </c>
      <c r="AC345" s="59">
        <v>2.0999999046325684</v>
      </c>
      <c r="AD345" s="60">
        <v>-12.239999771118164</v>
      </c>
      <c r="AE345" s="19" t="s">
        <v>78</v>
      </c>
      <c r="AF345" s="114">
        <v>1</v>
      </c>
      <c r="AG345" s="117" t="str">
        <f t="shared" si="191"/>
        <v/>
      </c>
      <c r="AH345" s="118" t="str">
        <f t="shared" si="192"/>
        <v/>
      </c>
      <c r="AI345" s="118" t="str">
        <f t="shared" si="193"/>
        <v/>
      </c>
      <c r="AJ345" s="118" t="str">
        <f t="shared" si="194"/>
        <v/>
      </c>
      <c r="AK345" s="113" t="str">
        <f t="shared" si="195"/>
        <v/>
      </c>
      <c r="AL345" s="118" t="str">
        <f t="shared" si="196"/>
        <v/>
      </c>
      <c r="AM345" s="118"/>
      <c r="AN345" s="117" t="str">
        <f t="shared" si="168"/>
        <v/>
      </c>
      <c r="AO345" s="118" t="str">
        <f t="shared" si="169"/>
        <v/>
      </c>
      <c r="AP345" s="99" t="str">
        <f t="shared" si="170"/>
        <v/>
      </c>
      <c r="AQ345" s="99" t="str">
        <f t="shared" si="171"/>
        <v/>
      </c>
      <c r="AR345" s="99" t="str">
        <f t="shared" si="172"/>
        <v/>
      </c>
      <c r="AS345" s="99" t="str">
        <f t="shared" si="173"/>
        <v/>
      </c>
      <c r="AT345" s="118" t="str">
        <f t="shared" si="174"/>
        <v/>
      </c>
      <c r="AU345" s="118" t="str">
        <f t="shared" si="175"/>
        <v/>
      </c>
      <c r="AV345" s="118" t="str">
        <f t="shared" si="176"/>
        <v/>
      </c>
      <c r="AW345" s="118" t="str">
        <f t="shared" si="177"/>
        <v/>
      </c>
      <c r="AX345" s="118"/>
      <c r="AY345" s="117">
        <f t="shared" si="181"/>
        <v>3.6648535074403168</v>
      </c>
      <c r="AZ345" s="118">
        <f t="shared" si="182"/>
        <v>1.8459229766427296</v>
      </c>
      <c r="BA345" s="99">
        <f t="shared" si="183"/>
        <v>19.185301022243493</v>
      </c>
      <c r="BB345" s="99">
        <f t="shared" si="184"/>
        <v>16.021370879256043</v>
      </c>
      <c r="BC345" s="99">
        <f t="shared" si="185"/>
        <v>9.7118007785796863</v>
      </c>
      <c r="BD345" s="99">
        <f t="shared" si="186"/>
        <v>8.1101861262783359</v>
      </c>
      <c r="BE345" s="84">
        <f t="shared" si="187"/>
        <v>9.3599996566772461</v>
      </c>
      <c r="BF345" s="84" t="str">
        <f t="shared" si="179"/>
        <v/>
      </c>
      <c r="BI345" s="117">
        <f t="shared" si="188"/>
        <v>0.77999997138977051</v>
      </c>
      <c r="BJ345" s="118">
        <f t="shared" si="189"/>
        <v>0.14000034332275391</v>
      </c>
      <c r="BK345" s="118">
        <f t="shared" si="190"/>
        <v>0.79246454273899958</v>
      </c>
      <c r="BL345" s="118"/>
      <c r="BM345" s="118"/>
      <c r="BN345" s="118"/>
      <c r="BO345" s="118"/>
      <c r="BP345" s="119" t="s">
        <v>184</v>
      </c>
      <c r="BX345" s="117"/>
      <c r="EX345" s="81" t="str">
        <f t="shared" si="197"/>
        <v/>
      </c>
      <c r="EY345" s="81" t="str">
        <f t="shared" si="167"/>
        <v/>
      </c>
      <c r="FA345" s="81" t="str">
        <f t="shared" ref="FA345:FA408" si="198">IF(OR(ISNUMBER(K345),ISNUMBER(L345),ISNUMBER(G345)),DEGREES(ACOS((((AC345-AA345)*(Q346-AA345))+((AD345-AB345)*(R346-AB345)))/(SQRT((AC345-AA345)^2+(AD345-AB345)^2)*SQRT((Q346-AA345)^2+(R346-AB345)^2)))),"")</f>
        <v/>
      </c>
    </row>
    <row r="346" spans="2:157" x14ac:dyDescent="0.15">
      <c r="B346" s="26"/>
      <c r="C346" s="22"/>
      <c r="D346" s="12"/>
      <c r="E346" s="1" t="s">
        <v>152</v>
      </c>
      <c r="O346" s="31"/>
      <c r="Q346" s="31"/>
      <c r="R346" s="40"/>
      <c r="S346" s="31"/>
      <c r="T346" s="40"/>
      <c r="U346" s="31">
        <v>4.3899998664855957</v>
      </c>
      <c r="V346" s="40">
        <v>-15.800000190734863</v>
      </c>
      <c r="W346" s="31"/>
      <c r="X346" s="40"/>
      <c r="Y346" s="31"/>
      <c r="Z346" s="40"/>
      <c r="AG346" s="117" t="str">
        <f t="shared" si="191"/>
        <v/>
      </c>
      <c r="AH346" s="118" t="str">
        <f t="shared" si="192"/>
        <v/>
      </c>
      <c r="AI346" s="118" t="str">
        <f t="shared" si="193"/>
        <v/>
      </c>
      <c r="AJ346" s="118" t="str">
        <f t="shared" si="194"/>
        <v/>
      </c>
      <c r="AK346" s="113" t="str">
        <f t="shared" si="195"/>
        <v/>
      </c>
      <c r="AL346" s="118" t="str">
        <f t="shared" si="196"/>
        <v/>
      </c>
      <c r="AN346" s="117" t="str">
        <f t="shared" si="168"/>
        <v/>
      </c>
      <c r="AO346" s="118" t="str">
        <f t="shared" si="169"/>
        <v/>
      </c>
      <c r="AP346" s="99" t="str">
        <f t="shared" si="170"/>
        <v/>
      </c>
      <c r="AQ346" s="99" t="str">
        <f t="shared" si="171"/>
        <v/>
      </c>
      <c r="AR346" s="99" t="str">
        <f t="shared" si="172"/>
        <v/>
      </c>
      <c r="AS346" s="99" t="str">
        <f t="shared" si="173"/>
        <v/>
      </c>
      <c r="AT346" s="118" t="str">
        <f t="shared" si="174"/>
        <v/>
      </c>
      <c r="AU346" s="118" t="str">
        <f t="shared" si="175"/>
        <v/>
      </c>
      <c r="AV346" s="118" t="str">
        <f t="shared" si="176"/>
        <v/>
      </c>
      <c r="AW346" s="118" t="str">
        <f t="shared" si="177"/>
        <v/>
      </c>
      <c r="AY346" s="117" t="str">
        <f t="shared" si="181"/>
        <v/>
      </c>
      <c r="AZ346" s="118" t="str">
        <f t="shared" si="182"/>
        <v/>
      </c>
      <c r="BA346" s="99" t="str">
        <f t="shared" si="183"/>
        <v/>
      </c>
      <c r="BB346" s="99" t="str">
        <f t="shared" si="184"/>
        <v/>
      </c>
      <c r="BC346" s="99" t="str">
        <f t="shared" si="185"/>
        <v/>
      </c>
      <c r="BD346" s="99" t="str">
        <f t="shared" si="186"/>
        <v/>
      </c>
      <c r="BE346" s="84" t="str">
        <f t="shared" si="187"/>
        <v/>
      </c>
      <c r="BF346" s="84" t="str">
        <f t="shared" si="179"/>
        <v/>
      </c>
      <c r="BI346" s="117" t="str">
        <f t="shared" si="188"/>
        <v/>
      </c>
      <c r="BJ346" s="118" t="str">
        <f t="shared" si="189"/>
        <v/>
      </c>
      <c r="BK346" s="118" t="str">
        <f t="shared" si="190"/>
        <v/>
      </c>
      <c r="BL346" s="118" t="s">
        <v>152</v>
      </c>
      <c r="BM346" s="118" t="s">
        <v>152</v>
      </c>
      <c r="BN346" s="118" t="s">
        <v>152</v>
      </c>
      <c r="BO346" s="118"/>
      <c r="EX346" s="81" t="str">
        <f t="shared" si="197"/>
        <v/>
      </c>
      <c r="EY346" s="81" t="str">
        <f t="shared" ref="EY346:EY409" si="199">IF(AND(ISNUMBER(AA345),ISNUMBER(AA346),ISNUMBER(AA347)),DEGREES(ACOS(((AA345-AA346)*(AA347-AA346)+(AB345-AB346)*(AB347-AB346))/(SQRT((AA345-AA346)^2+(AB345-AB346)^2)*SQRT((AA347-AA346)^2+(AB347-AB346)^2)))),"")</f>
        <v/>
      </c>
      <c r="FA346" s="81" t="str">
        <f t="shared" si="198"/>
        <v/>
      </c>
    </row>
    <row r="347" spans="2:157" s="82" customFormat="1" x14ac:dyDescent="0.15">
      <c r="B347" s="30"/>
      <c r="C347" s="24" t="s">
        <v>64</v>
      </c>
      <c r="D347" s="82" t="s">
        <v>129</v>
      </c>
      <c r="E347" s="16">
        <v>75</v>
      </c>
      <c r="F347" s="82">
        <v>1</v>
      </c>
      <c r="G347" s="16">
        <v>1</v>
      </c>
      <c r="K347" s="16"/>
      <c r="L347" s="82">
        <v>1</v>
      </c>
      <c r="M347" s="16"/>
      <c r="N347" s="82">
        <v>1</v>
      </c>
      <c r="O347" s="20" t="s">
        <v>91</v>
      </c>
      <c r="P347" s="16">
        <v>100</v>
      </c>
      <c r="Q347" s="32"/>
      <c r="R347" s="10"/>
      <c r="S347" s="32"/>
      <c r="T347" s="10"/>
      <c r="U347" s="32"/>
      <c r="V347" s="10"/>
      <c r="W347" s="32"/>
      <c r="X347" s="10"/>
      <c r="Y347" s="32"/>
      <c r="Z347" s="10"/>
      <c r="AA347" s="57">
        <v>0.93000000715255737</v>
      </c>
      <c r="AB347" s="58">
        <v>11.989999771118164</v>
      </c>
      <c r="AC347" s="57">
        <v>-3.6099998950958252</v>
      </c>
      <c r="AD347" s="58">
        <v>-12.869999885559082</v>
      </c>
      <c r="AE347" s="16"/>
      <c r="AF347" s="112"/>
      <c r="AG347" s="117">
        <f t="shared" si="191"/>
        <v>1.8934695319210526</v>
      </c>
      <c r="AH347" s="118">
        <f t="shared" si="192"/>
        <v>5.0000190734863281E-2</v>
      </c>
      <c r="AI347" s="118">
        <f t="shared" si="193"/>
        <v>0.88000011444091797</v>
      </c>
      <c r="AJ347" s="118">
        <f t="shared" si="194"/>
        <v>0.88141943505322795</v>
      </c>
      <c r="AK347" s="113">
        <f t="shared" si="195"/>
        <v>100</v>
      </c>
      <c r="AL347" s="118">
        <f t="shared" si="196"/>
        <v>3.75</v>
      </c>
      <c r="AM347" s="99"/>
      <c r="AN347" s="117" t="str">
        <f t="shared" si="168"/>
        <v/>
      </c>
      <c r="AO347" s="118" t="str">
        <f t="shared" si="169"/>
        <v/>
      </c>
      <c r="AP347" s="99" t="str">
        <f t="shared" si="170"/>
        <v/>
      </c>
      <c r="AQ347" s="99" t="str">
        <f t="shared" si="171"/>
        <v/>
      </c>
      <c r="AR347" s="99" t="str">
        <f t="shared" si="172"/>
        <v/>
      </c>
      <c r="AS347" s="99" t="str">
        <f t="shared" si="173"/>
        <v/>
      </c>
      <c r="AT347" s="118" t="str">
        <f t="shared" si="174"/>
        <v/>
      </c>
      <c r="AU347" s="118" t="str">
        <f t="shared" si="175"/>
        <v/>
      </c>
      <c r="AV347" s="118" t="str">
        <f t="shared" si="176"/>
        <v/>
      </c>
      <c r="AW347" s="118" t="str">
        <f t="shared" si="177"/>
        <v/>
      </c>
      <c r="AX347" s="99"/>
      <c r="AY347" s="117" t="str">
        <f t="shared" si="181"/>
        <v/>
      </c>
      <c r="AZ347" s="118" t="str">
        <f t="shared" si="182"/>
        <v/>
      </c>
      <c r="BA347" s="99" t="str">
        <f t="shared" si="183"/>
        <v/>
      </c>
      <c r="BB347" s="99" t="str">
        <f t="shared" si="184"/>
        <v/>
      </c>
      <c r="BC347" s="99" t="str">
        <f t="shared" si="185"/>
        <v/>
      </c>
      <c r="BD347" s="99" t="str">
        <f t="shared" si="186"/>
        <v/>
      </c>
      <c r="BE347" s="84" t="str">
        <f t="shared" si="187"/>
        <v/>
      </c>
      <c r="BF347" s="84" t="str">
        <f t="shared" si="179"/>
        <v/>
      </c>
      <c r="BG347" s="89"/>
      <c r="BH347" s="89"/>
      <c r="BI347" s="117" t="str">
        <f t="shared" si="188"/>
        <v/>
      </c>
      <c r="BJ347" s="118" t="str">
        <f t="shared" si="189"/>
        <v/>
      </c>
      <c r="BK347" s="118" t="str">
        <f t="shared" si="190"/>
        <v/>
      </c>
      <c r="BL347" s="118" t="s">
        <v>152</v>
      </c>
      <c r="BM347" s="118" t="s">
        <v>152</v>
      </c>
      <c r="BN347" s="118" t="s">
        <v>152</v>
      </c>
      <c r="BO347" s="118"/>
      <c r="BP347" s="121"/>
      <c r="BX347" s="94"/>
      <c r="CE347" s="95"/>
      <c r="CF347" s="95"/>
      <c r="CG347" s="95"/>
      <c r="CH347" s="95"/>
      <c r="CI347" s="95"/>
      <c r="CJ347" s="95"/>
      <c r="CK347" s="95"/>
      <c r="CL347" s="95"/>
      <c r="CM347" s="95"/>
      <c r="CN347" s="95"/>
      <c r="CO347" s="95"/>
      <c r="CP347" s="95"/>
      <c r="CQ347" s="95"/>
      <c r="EX347" s="81" t="str">
        <f t="shared" si="197"/>
        <v/>
      </c>
      <c r="EY347" s="81" t="str">
        <f t="shared" si="199"/>
        <v/>
      </c>
      <c r="FA347" s="81">
        <f t="shared" si="198"/>
        <v>1.8934695319210526</v>
      </c>
    </row>
    <row r="348" spans="2:157" x14ac:dyDescent="0.15">
      <c r="E348" s="1" t="s">
        <v>152</v>
      </c>
      <c r="F348" s="6">
        <v>2</v>
      </c>
      <c r="H348" s="81">
        <v>1</v>
      </c>
      <c r="O348" s="31"/>
      <c r="Q348" s="31">
        <v>-1.4099999666213989</v>
      </c>
      <c r="R348" s="40">
        <v>-3.75</v>
      </c>
      <c r="S348" s="31"/>
      <c r="T348" s="40"/>
      <c r="U348" s="31"/>
      <c r="V348" s="40"/>
      <c r="W348" s="31"/>
      <c r="X348" s="40"/>
      <c r="Y348" s="31"/>
      <c r="Z348" s="40"/>
      <c r="AA348" s="59">
        <v>-3.6600000858306885</v>
      </c>
      <c r="AB348" s="60">
        <v>-11.989999771118164</v>
      </c>
      <c r="AC348" s="59">
        <v>0.43999999761581421</v>
      </c>
      <c r="AD348" s="60">
        <v>11.699999809265137</v>
      </c>
      <c r="AE348" s="19" t="s">
        <v>88</v>
      </c>
      <c r="AF348" s="138">
        <v>1</v>
      </c>
      <c r="AG348" s="117" t="str">
        <f t="shared" si="191"/>
        <v/>
      </c>
      <c r="AH348" s="118" t="str">
        <f t="shared" si="192"/>
        <v/>
      </c>
      <c r="AI348" s="118" t="str">
        <f t="shared" si="193"/>
        <v/>
      </c>
      <c r="AJ348" s="118" t="str">
        <f t="shared" si="194"/>
        <v/>
      </c>
      <c r="AK348" s="113" t="str">
        <f t="shared" si="195"/>
        <v/>
      </c>
      <c r="AL348" s="118" t="str">
        <f t="shared" si="196"/>
        <v/>
      </c>
      <c r="AM348" s="118"/>
      <c r="AN348" s="117">
        <f t="shared" si="168"/>
        <v>1.1143678911071855</v>
      </c>
      <c r="AO348" s="118">
        <f t="shared" si="169"/>
        <v>9.7324960470974012E-2</v>
      </c>
      <c r="AP348" s="99">
        <f t="shared" si="170"/>
        <v>5.6942997676849245</v>
      </c>
      <c r="AQ348" s="99">
        <f t="shared" si="171"/>
        <v>3.4148039761843219</v>
      </c>
      <c r="AR348" s="99">
        <f t="shared" si="172"/>
        <v>0.48974973762034324</v>
      </c>
      <c r="AS348" s="99">
        <f t="shared" si="173"/>
        <v>0.29369710404991684</v>
      </c>
      <c r="AT348" s="118">
        <f t="shared" si="174"/>
        <v>5.0000190734863281E-2</v>
      </c>
      <c r="AU348" s="118">
        <f t="shared" si="175"/>
        <v>0.88000011444091797</v>
      </c>
      <c r="AV348" s="118">
        <f t="shared" si="176"/>
        <v>0.88141943505322795</v>
      </c>
      <c r="AW348" s="118">
        <f t="shared" si="177"/>
        <v>6.5799999237060547</v>
      </c>
      <c r="AX348" s="118"/>
      <c r="AY348" s="117" t="str">
        <f t="shared" si="181"/>
        <v/>
      </c>
      <c r="AZ348" s="118" t="str">
        <f t="shared" si="182"/>
        <v/>
      </c>
      <c r="BA348" s="99" t="str">
        <f t="shared" si="183"/>
        <v/>
      </c>
      <c r="BB348" s="99" t="str">
        <f t="shared" si="184"/>
        <v/>
      </c>
      <c r="BC348" s="99" t="str">
        <f t="shared" si="185"/>
        <v/>
      </c>
      <c r="BD348" s="99" t="str">
        <f t="shared" si="186"/>
        <v/>
      </c>
      <c r="BE348" s="84" t="str">
        <f t="shared" si="187"/>
        <v/>
      </c>
      <c r="BF348" s="84" t="str">
        <f t="shared" si="179"/>
        <v/>
      </c>
      <c r="BI348" s="117">
        <f t="shared" si="188"/>
        <v>5.0000190734863281E-2</v>
      </c>
      <c r="BJ348" s="118">
        <f t="shared" si="189"/>
        <v>0.88000011444091797</v>
      </c>
      <c r="BK348" s="118">
        <f t="shared" si="190"/>
        <v>0.88141943505322795</v>
      </c>
      <c r="BL348" s="118">
        <v>5.0000190734863281E-2</v>
      </c>
      <c r="BM348" s="118">
        <v>0.88000011444091797</v>
      </c>
      <c r="BN348" s="118">
        <v>0.88141943505322795</v>
      </c>
      <c r="BO348" s="118"/>
      <c r="BP348" s="119"/>
      <c r="BX348" s="117"/>
      <c r="EX348" s="81">
        <f t="shared" si="197"/>
        <v>1.1143678911071855</v>
      </c>
      <c r="EY348" s="81">
        <f t="shared" si="199"/>
        <v>1.1143678911071855</v>
      </c>
      <c r="FA348" s="81" t="str">
        <f t="shared" si="198"/>
        <v/>
      </c>
    </row>
    <row r="349" spans="2:157" x14ac:dyDescent="0.15">
      <c r="E349" s="1" t="s">
        <v>152</v>
      </c>
      <c r="F349" s="6">
        <v>3</v>
      </c>
      <c r="I349" s="81">
        <v>1</v>
      </c>
      <c r="J349" s="81">
        <v>1</v>
      </c>
      <c r="O349" s="31"/>
      <c r="Q349" s="31">
        <v>-0.93000000715255737</v>
      </c>
      <c r="R349" s="40">
        <v>6.5799999237060547</v>
      </c>
      <c r="S349" s="31"/>
      <c r="T349" s="40"/>
      <c r="U349" s="31"/>
      <c r="V349" s="40"/>
      <c r="W349" s="31"/>
      <c r="X349" s="40" t="s">
        <v>90</v>
      </c>
      <c r="Y349" s="31">
        <v>1</v>
      </c>
      <c r="Z349" s="40"/>
      <c r="AA349" s="59">
        <v>0.38999998569488525</v>
      </c>
      <c r="AB349" s="60">
        <v>11.649999618530273</v>
      </c>
      <c r="AC349" s="59">
        <v>-2.2400000095367432</v>
      </c>
      <c r="AD349" s="60">
        <v>-11.949999809265137</v>
      </c>
      <c r="AE349" s="19" t="s">
        <v>88</v>
      </c>
      <c r="AF349" s="114"/>
      <c r="AG349" s="117" t="str">
        <f t="shared" si="191"/>
        <v/>
      </c>
      <c r="AH349" s="118" t="str">
        <f t="shared" si="192"/>
        <v/>
      </c>
      <c r="AI349" s="118" t="str">
        <f t="shared" si="193"/>
        <v/>
      </c>
      <c r="AJ349" s="118" t="str">
        <f t="shared" si="194"/>
        <v/>
      </c>
      <c r="AK349" s="113" t="str">
        <f t="shared" si="195"/>
        <v/>
      </c>
      <c r="AL349" s="118" t="str">
        <f t="shared" si="196"/>
        <v/>
      </c>
      <c r="AM349" s="118"/>
      <c r="AN349" s="117" t="str">
        <f t="shared" si="168"/>
        <v/>
      </c>
      <c r="AO349" s="118" t="str">
        <f t="shared" si="169"/>
        <v/>
      </c>
      <c r="AP349" s="99" t="str">
        <f t="shared" si="170"/>
        <v/>
      </c>
      <c r="AQ349" s="99" t="str">
        <f t="shared" si="171"/>
        <v/>
      </c>
      <c r="AR349" s="99" t="str">
        <f t="shared" si="172"/>
        <v/>
      </c>
      <c r="AS349" s="99" t="str">
        <f t="shared" si="173"/>
        <v/>
      </c>
      <c r="AT349" s="118" t="str">
        <f t="shared" si="174"/>
        <v/>
      </c>
      <c r="AU349" s="118" t="str">
        <f t="shared" si="175"/>
        <v/>
      </c>
      <c r="AV349" s="118" t="str">
        <f t="shared" si="176"/>
        <v/>
      </c>
      <c r="AW349" s="118" t="str">
        <f t="shared" si="177"/>
        <v/>
      </c>
      <c r="AX349" s="118"/>
      <c r="AY349" s="117">
        <f t="shared" si="181"/>
        <v>1.1143678911071855</v>
      </c>
      <c r="AZ349" s="118">
        <f t="shared" si="182"/>
        <v>9.7324960470974012E-2</v>
      </c>
      <c r="BA349" s="99">
        <f t="shared" si="183"/>
        <v>5.6942997676849245</v>
      </c>
      <c r="BB349" s="99">
        <f t="shared" si="184"/>
        <v>3.4148039761843219</v>
      </c>
      <c r="BC349" s="99">
        <f t="shared" si="185"/>
        <v>0.48974973762034324</v>
      </c>
      <c r="BD349" s="99">
        <f t="shared" si="186"/>
        <v>0.29369710404991684</v>
      </c>
      <c r="BE349" s="84">
        <f t="shared" si="187"/>
        <v>6.5799999237060547</v>
      </c>
      <c r="BF349" s="84" t="str">
        <f t="shared" si="179"/>
        <v/>
      </c>
      <c r="BI349" s="117">
        <f t="shared" si="188"/>
        <v>5.0000011920928955E-2</v>
      </c>
      <c r="BJ349" s="118">
        <f t="shared" si="189"/>
        <v>5.0000190734863281E-2</v>
      </c>
      <c r="BK349" s="118">
        <f t="shared" si="190"/>
        <v>7.0710821418052738E-2</v>
      </c>
      <c r="BL349" s="118"/>
      <c r="BM349" s="118"/>
      <c r="BN349" s="118"/>
      <c r="BO349" s="118"/>
      <c r="BP349" s="119" t="s">
        <v>184</v>
      </c>
      <c r="BX349" s="117"/>
      <c r="EX349" s="81" t="str">
        <f t="shared" si="197"/>
        <v/>
      </c>
      <c r="EY349" s="81">
        <f t="shared" si="199"/>
        <v>93.38768908443663</v>
      </c>
      <c r="FA349" s="81" t="str">
        <f t="shared" si="198"/>
        <v/>
      </c>
    </row>
    <row r="350" spans="2:157" s="82" customFormat="1" x14ac:dyDescent="0.15">
      <c r="B350" s="30"/>
      <c r="C350" s="16"/>
      <c r="D350" s="13" t="s">
        <v>17</v>
      </c>
      <c r="E350" s="16">
        <v>76</v>
      </c>
      <c r="F350" s="10">
        <v>1</v>
      </c>
      <c r="G350" s="16">
        <v>1</v>
      </c>
      <c r="K350" s="16"/>
      <c r="L350" s="82">
        <v>1</v>
      </c>
      <c r="M350" s="16">
        <v>1</v>
      </c>
      <c r="O350" s="20" t="s">
        <v>87</v>
      </c>
      <c r="P350" s="16"/>
      <c r="Q350" s="32"/>
      <c r="R350" s="10"/>
      <c r="S350" s="32"/>
      <c r="T350" s="10"/>
      <c r="U350" s="32"/>
      <c r="V350" s="10"/>
      <c r="W350" s="32"/>
      <c r="X350" s="10"/>
      <c r="Y350" s="32"/>
      <c r="Z350" s="10"/>
      <c r="AA350" s="57">
        <v>-1.0700000524520874</v>
      </c>
      <c r="AB350" s="58">
        <v>11.989999771118164</v>
      </c>
      <c r="AC350" s="57">
        <v>3.4100000858306885</v>
      </c>
      <c r="AD350" s="58">
        <v>-13.210000038146973</v>
      </c>
      <c r="AE350" s="16"/>
      <c r="AF350" s="112"/>
      <c r="AG350" s="117">
        <f t="shared" si="191"/>
        <v>5.6843695646524992</v>
      </c>
      <c r="AH350" s="118">
        <f t="shared" si="192"/>
        <v>2.2900000810623169</v>
      </c>
      <c r="AI350" s="118">
        <f t="shared" si="193"/>
        <v>9.0000152587890625E-2</v>
      </c>
      <c r="AJ350" s="118">
        <f t="shared" si="194"/>
        <v>2.2917679635450141</v>
      </c>
      <c r="AK350" s="113">
        <f t="shared" si="195"/>
        <v>0</v>
      </c>
      <c r="AL350" s="118">
        <f t="shared" si="196"/>
        <v>5.6999998092651367</v>
      </c>
      <c r="AM350" s="99"/>
      <c r="AN350" s="117" t="str">
        <f t="shared" si="168"/>
        <v/>
      </c>
      <c r="AO350" s="118" t="str">
        <f t="shared" si="169"/>
        <v/>
      </c>
      <c r="AP350" s="99" t="str">
        <f t="shared" si="170"/>
        <v/>
      </c>
      <c r="AQ350" s="99" t="str">
        <f t="shared" si="171"/>
        <v/>
      </c>
      <c r="AR350" s="99" t="str">
        <f t="shared" si="172"/>
        <v/>
      </c>
      <c r="AS350" s="99" t="str">
        <f t="shared" si="173"/>
        <v/>
      </c>
      <c r="AT350" s="118" t="str">
        <f t="shared" si="174"/>
        <v/>
      </c>
      <c r="AU350" s="118" t="str">
        <f t="shared" si="175"/>
        <v/>
      </c>
      <c r="AV350" s="118" t="str">
        <f t="shared" si="176"/>
        <v/>
      </c>
      <c r="AW350" s="118" t="str">
        <f t="shared" si="177"/>
        <v/>
      </c>
      <c r="AX350" s="99"/>
      <c r="AY350" s="117" t="str">
        <f t="shared" si="181"/>
        <v/>
      </c>
      <c r="AZ350" s="118" t="str">
        <f t="shared" si="182"/>
        <v/>
      </c>
      <c r="BA350" s="99" t="str">
        <f t="shared" si="183"/>
        <v/>
      </c>
      <c r="BB350" s="99" t="str">
        <f t="shared" si="184"/>
        <v/>
      </c>
      <c r="BC350" s="99" t="str">
        <f t="shared" si="185"/>
        <v/>
      </c>
      <c r="BD350" s="99" t="str">
        <f t="shared" si="186"/>
        <v/>
      </c>
      <c r="BE350" s="84" t="str">
        <f t="shared" si="187"/>
        <v/>
      </c>
      <c r="BF350" s="84" t="str">
        <f t="shared" si="179"/>
        <v/>
      </c>
      <c r="BG350" s="89"/>
      <c r="BH350" s="89"/>
      <c r="BI350" s="117" t="str">
        <f t="shared" si="188"/>
        <v/>
      </c>
      <c r="BJ350" s="118" t="str">
        <f t="shared" si="189"/>
        <v/>
      </c>
      <c r="BK350" s="118" t="str">
        <f t="shared" si="190"/>
        <v/>
      </c>
      <c r="BL350" s="118" t="s">
        <v>152</v>
      </c>
      <c r="BM350" s="118" t="s">
        <v>152</v>
      </c>
      <c r="BN350" s="118" t="s">
        <v>152</v>
      </c>
      <c r="BO350" s="118"/>
      <c r="BP350" s="121"/>
      <c r="BX350" s="94"/>
      <c r="CE350" s="95"/>
      <c r="CF350" s="95"/>
      <c r="CG350" s="95"/>
      <c r="CH350" s="95"/>
      <c r="CI350" s="95"/>
      <c r="CJ350" s="95"/>
      <c r="CK350" s="95"/>
      <c r="CL350" s="95"/>
      <c r="CM350" s="95"/>
      <c r="CN350" s="95"/>
      <c r="CO350" s="95"/>
      <c r="CP350" s="95"/>
      <c r="CQ350" s="95"/>
      <c r="EX350" s="81" t="str">
        <f t="shared" si="197"/>
        <v/>
      </c>
      <c r="EY350" s="81">
        <f t="shared" si="199"/>
        <v>71.906276289906472</v>
      </c>
      <c r="FA350" s="81">
        <f t="shared" si="198"/>
        <v>5.6843695646524992</v>
      </c>
    </row>
    <row r="351" spans="2:157" x14ac:dyDescent="0.15">
      <c r="E351" s="1" t="s">
        <v>152</v>
      </c>
      <c r="F351" s="6">
        <v>2</v>
      </c>
      <c r="H351" s="81">
        <v>1</v>
      </c>
      <c r="O351" s="31"/>
      <c r="Q351" s="31">
        <v>0.28999999165534973</v>
      </c>
      <c r="R351" s="40">
        <v>-5.6999998092651367</v>
      </c>
      <c r="S351" s="31"/>
      <c r="T351" s="40"/>
      <c r="U351" s="31"/>
      <c r="V351" s="40"/>
      <c r="W351" s="31"/>
      <c r="X351" s="40"/>
      <c r="Y351" s="31"/>
      <c r="Z351" s="40"/>
      <c r="AA351" s="59">
        <v>1.1200000047683716</v>
      </c>
      <c r="AB351" s="60">
        <v>-13.119999885559082</v>
      </c>
      <c r="AC351" s="59">
        <v>-0.98000001907348633</v>
      </c>
      <c r="AD351" s="60">
        <v>10.869999885559082</v>
      </c>
      <c r="AE351" s="19" t="s">
        <v>95</v>
      </c>
      <c r="AF351" s="114"/>
      <c r="AG351" s="117" t="str">
        <f t="shared" si="191"/>
        <v/>
      </c>
      <c r="AH351" s="118" t="str">
        <f t="shared" si="192"/>
        <v/>
      </c>
      <c r="AI351" s="118" t="str">
        <f t="shared" si="193"/>
        <v/>
      </c>
      <c r="AJ351" s="118" t="str">
        <f t="shared" si="194"/>
        <v/>
      </c>
      <c r="AK351" s="113" t="str">
        <f t="shared" si="195"/>
        <v/>
      </c>
      <c r="AL351" s="118" t="str">
        <f t="shared" si="196"/>
        <v/>
      </c>
      <c r="AM351" s="118"/>
      <c r="AN351" s="117">
        <f t="shared" si="168"/>
        <v>2.3079944613919388</v>
      </c>
      <c r="AO351" s="118">
        <f t="shared" si="169"/>
        <v>2.2897860278985442</v>
      </c>
      <c r="AP351" s="99">
        <f t="shared" si="170"/>
        <v>12.274799695801732</v>
      </c>
      <c r="AQ351" s="99">
        <f t="shared" si="171"/>
        <v>8.560869022410257</v>
      </c>
      <c r="AR351" s="99">
        <f t="shared" si="172"/>
        <v>11.635150232172009</v>
      </c>
      <c r="AS351" s="99">
        <f t="shared" si="173"/>
        <v>8.1147554063761032</v>
      </c>
      <c r="AT351" s="118">
        <f t="shared" si="174"/>
        <v>2.2900000810623169</v>
      </c>
      <c r="AU351" s="118">
        <f t="shared" si="175"/>
        <v>9.0000152587890625E-2</v>
      </c>
      <c r="AV351" s="118">
        <f t="shared" si="176"/>
        <v>2.2917679635450141</v>
      </c>
      <c r="AW351" s="118">
        <f t="shared" si="177"/>
        <v>7.8499999046325684</v>
      </c>
      <c r="AX351" s="118"/>
      <c r="AY351" s="117"/>
      <c r="AZ351" s="118" t="str">
        <f t="shared" si="182"/>
        <v/>
      </c>
      <c r="BA351" s="99" t="str">
        <f t="shared" si="183"/>
        <v/>
      </c>
      <c r="BB351" s="99" t="str">
        <f t="shared" si="184"/>
        <v/>
      </c>
      <c r="BC351" s="99" t="str">
        <f t="shared" si="185"/>
        <v/>
      </c>
      <c r="BD351" s="99" t="str">
        <f t="shared" si="186"/>
        <v/>
      </c>
      <c r="BE351" s="84" t="str">
        <f t="shared" si="187"/>
        <v/>
      </c>
      <c r="BF351" s="84" t="str">
        <f t="shared" si="179"/>
        <v/>
      </c>
      <c r="BI351" s="117">
        <f t="shared" si="188"/>
        <v>2.2900000810623169</v>
      </c>
      <c r="BJ351" s="118">
        <f t="shared" si="189"/>
        <v>9.0000152587890625E-2</v>
      </c>
      <c r="BK351" s="118">
        <f t="shared" si="190"/>
        <v>2.2917679635450141</v>
      </c>
      <c r="BL351" s="118">
        <v>2.2900000810623169</v>
      </c>
      <c r="BM351" s="118">
        <v>9.0000152587890625E-2</v>
      </c>
      <c r="BN351" s="118">
        <v>2.2917679635450141</v>
      </c>
      <c r="BO351" s="118"/>
      <c r="BP351" s="119"/>
      <c r="BX351" s="117"/>
      <c r="EX351" s="81">
        <f t="shared" si="197"/>
        <v>2.3079944613919388</v>
      </c>
      <c r="EY351" s="81">
        <f t="shared" si="199"/>
        <v>2.3079944613919388</v>
      </c>
      <c r="FA351" s="81" t="str">
        <f t="shared" si="198"/>
        <v/>
      </c>
    </row>
    <row r="352" spans="2:157" x14ac:dyDescent="0.15">
      <c r="E352" s="1" t="s">
        <v>152</v>
      </c>
      <c r="F352" s="6">
        <v>3</v>
      </c>
      <c r="I352" s="81">
        <v>1</v>
      </c>
      <c r="O352" s="31"/>
      <c r="Q352" s="31">
        <v>-1.0700000524520874</v>
      </c>
      <c r="R352" s="40">
        <v>7.8499999046325684</v>
      </c>
      <c r="S352" s="31"/>
      <c r="T352" s="40"/>
      <c r="U352" s="31"/>
      <c r="V352" s="40"/>
      <c r="W352" s="31"/>
      <c r="X352" s="40"/>
      <c r="Y352" s="31"/>
      <c r="Z352" s="40"/>
      <c r="AA352" s="59">
        <v>-1.9500000476837158</v>
      </c>
      <c r="AB352" s="60">
        <v>10.869999885559082</v>
      </c>
      <c r="AC352" s="59">
        <v>0.43999999761581421</v>
      </c>
      <c r="AD352" s="60">
        <v>-12.239999771118164</v>
      </c>
      <c r="AE352" s="19" t="s">
        <v>92</v>
      </c>
      <c r="AF352" s="114"/>
      <c r="AG352" s="117" t="str">
        <f t="shared" si="191"/>
        <v/>
      </c>
      <c r="AH352" s="118" t="str">
        <f t="shared" si="192"/>
        <v/>
      </c>
      <c r="AI352" s="118" t="str">
        <f t="shared" si="193"/>
        <v/>
      </c>
      <c r="AJ352" s="118" t="str">
        <f t="shared" si="194"/>
        <v/>
      </c>
      <c r="AK352" s="113" t="str">
        <f t="shared" si="195"/>
        <v/>
      </c>
      <c r="AL352" s="118" t="str">
        <f t="shared" si="196"/>
        <v/>
      </c>
      <c r="AM352" s="118"/>
      <c r="AN352" s="117" t="str">
        <f t="shared" si="168"/>
        <v/>
      </c>
      <c r="AO352" s="118" t="str">
        <f t="shared" si="169"/>
        <v/>
      </c>
      <c r="AP352" s="99" t="str">
        <f t="shared" si="170"/>
        <v/>
      </c>
      <c r="AQ352" s="99" t="str">
        <f t="shared" si="171"/>
        <v/>
      </c>
      <c r="AR352" s="99" t="str">
        <f t="shared" si="172"/>
        <v/>
      </c>
      <c r="AS352" s="99" t="str">
        <f t="shared" si="173"/>
        <v/>
      </c>
      <c r="AT352" s="118" t="str">
        <f t="shared" si="174"/>
        <v/>
      </c>
      <c r="AU352" s="118" t="str">
        <f t="shared" si="175"/>
        <v/>
      </c>
      <c r="AV352" s="118" t="str">
        <f t="shared" si="176"/>
        <v/>
      </c>
      <c r="AW352" s="118" t="str">
        <f t="shared" si="177"/>
        <v/>
      </c>
      <c r="AX352" s="118"/>
      <c r="AY352" s="117">
        <f t="shared" si="181"/>
        <v>2.3079944613919388</v>
      </c>
      <c r="AZ352" s="118">
        <f t="shared" si="182"/>
        <v>2.2897860278985442</v>
      </c>
      <c r="BA352" s="99">
        <f t="shared" si="183"/>
        <v>12.274799695801732</v>
      </c>
      <c r="BB352" s="99">
        <f t="shared" si="184"/>
        <v>8.560869022410257</v>
      </c>
      <c r="BC352" s="99">
        <f t="shared" si="185"/>
        <v>11.635150232172009</v>
      </c>
      <c r="BD352" s="99">
        <f t="shared" si="186"/>
        <v>8.1147554063761032</v>
      </c>
      <c r="BE352" s="84">
        <f t="shared" si="187"/>
        <v>7.8499999046325684</v>
      </c>
      <c r="BF352" s="84" t="str">
        <f t="shared" si="179"/>
        <v/>
      </c>
      <c r="BI352" s="117">
        <f t="shared" si="188"/>
        <v>0.97000002861022949</v>
      </c>
      <c r="BJ352" s="118">
        <f t="shared" si="189"/>
        <v>0</v>
      </c>
      <c r="BK352" s="118">
        <f t="shared" si="190"/>
        <v>0.97000002861022949</v>
      </c>
      <c r="BL352" s="118">
        <v>0.97000002861022949</v>
      </c>
      <c r="BM352" s="118">
        <v>0</v>
      </c>
      <c r="BN352" s="118">
        <v>0.97000002861022949</v>
      </c>
      <c r="BO352" s="118"/>
      <c r="BP352" s="119"/>
      <c r="BX352" s="117"/>
      <c r="EX352" s="81" t="str">
        <f t="shared" si="197"/>
        <v/>
      </c>
      <c r="EY352" s="81">
        <f t="shared" si="199"/>
        <v>0.75655732130935649</v>
      </c>
      <c r="FA352" s="81" t="str">
        <f t="shared" si="198"/>
        <v/>
      </c>
    </row>
    <row r="353" spans="1:157" x14ac:dyDescent="0.15">
      <c r="E353" s="1" t="s">
        <v>152</v>
      </c>
      <c r="F353" s="6">
        <v>4</v>
      </c>
      <c r="I353" s="81">
        <v>1</v>
      </c>
      <c r="O353" s="31"/>
      <c r="Q353" s="31">
        <v>1.6599999666213989</v>
      </c>
      <c r="R353" s="40">
        <v>-9.6499996185302734</v>
      </c>
      <c r="S353" s="31"/>
      <c r="T353" s="40"/>
      <c r="U353" s="31"/>
      <c r="V353" s="40"/>
      <c r="W353" s="31"/>
      <c r="X353" s="40"/>
      <c r="Y353" s="31"/>
      <c r="Z353" s="40"/>
      <c r="AA353" s="59">
        <v>1.2699999809265137</v>
      </c>
      <c r="AB353" s="60">
        <v>-11.899999618530273</v>
      </c>
      <c r="AC353" s="59">
        <v>-2.2400000095367432</v>
      </c>
      <c r="AD353" s="60">
        <v>11.989999771118164</v>
      </c>
      <c r="AE353" s="19" t="s">
        <v>88</v>
      </c>
      <c r="AF353" s="114"/>
      <c r="AG353" s="117" t="str">
        <f t="shared" si="191"/>
        <v/>
      </c>
      <c r="AH353" s="118" t="str">
        <f t="shared" si="192"/>
        <v/>
      </c>
      <c r="AI353" s="118" t="str">
        <f t="shared" si="193"/>
        <v/>
      </c>
      <c r="AJ353" s="118" t="str">
        <f t="shared" si="194"/>
        <v/>
      </c>
      <c r="AK353" s="113" t="str">
        <f t="shared" si="195"/>
        <v/>
      </c>
      <c r="AL353" s="118" t="str">
        <f t="shared" si="196"/>
        <v/>
      </c>
      <c r="AM353" s="118"/>
      <c r="AN353" s="117" t="str">
        <f t="shared" si="168"/>
        <v/>
      </c>
      <c r="AO353" s="118" t="str">
        <f t="shared" si="169"/>
        <v/>
      </c>
      <c r="AP353" s="99" t="str">
        <f t="shared" si="170"/>
        <v/>
      </c>
      <c r="AQ353" s="99" t="str">
        <f t="shared" si="171"/>
        <v/>
      </c>
      <c r="AR353" s="99" t="str">
        <f t="shared" si="172"/>
        <v/>
      </c>
      <c r="AS353" s="99" t="str">
        <f t="shared" si="173"/>
        <v/>
      </c>
      <c r="AT353" s="118" t="str">
        <f t="shared" si="174"/>
        <v/>
      </c>
      <c r="AU353" s="118" t="str">
        <f t="shared" si="175"/>
        <v/>
      </c>
      <c r="AV353" s="118" t="str">
        <f t="shared" si="176"/>
        <v/>
      </c>
      <c r="AW353" s="118" t="str">
        <f t="shared" si="177"/>
        <v/>
      </c>
      <c r="AX353" s="118"/>
      <c r="AY353" s="117">
        <f t="shared" si="181"/>
        <v>0.75655732130935649</v>
      </c>
      <c r="AZ353" s="118">
        <f t="shared" si="182"/>
        <v>2.1446123711790763</v>
      </c>
      <c r="BA353" s="99">
        <f t="shared" si="183"/>
        <v>3.6719501387357809</v>
      </c>
      <c r="BB353" s="99">
        <f t="shared" si="184"/>
        <v>2.6865255765491445</v>
      </c>
      <c r="BC353" s="99">
        <f t="shared" si="185"/>
        <v>9.9969498547196451</v>
      </c>
      <c r="BD353" s="99">
        <f t="shared" si="186"/>
        <v>7.3141138788530018</v>
      </c>
      <c r="BE353" s="84">
        <f t="shared" si="187"/>
        <v>9.6499996185302734</v>
      </c>
      <c r="BF353" s="84" t="str">
        <f t="shared" si="179"/>
        <v/>
      </c>
      <c r="BI353" s="117">
        <f t="shared" si="188"/>
        <v>0.82999998331069946</v>
      </c>
      <c r="BJ353" s="118">
        <f t="shared" si="189"/>
        <v>0.34000015258789063</v>
      </c>
      <c r="BK353" s="118">
        <f t="shared" si="190"/>
        <v>0.89693928225691522</v>
      </c>
      <c r="BL353" s="118">
        <v>0.82999998331069946</v>
      </c>
      <c r="BM353" s="118">
        <v>0.34000015258789063</v>
      </c>
      <c r="BN353" s="118">
        <v>0.89693928225691522</v>
      </c>
      <c r="BO353" s="118"/>
      <c r="BP353" s="119"/>
      <c r="BX353" s="117"/>
      <c r="EX353" s="81" t="str">
        <f t="shared" si="197"/>
        <v/>
      </c>
      <c r="EY353" s="81">
        <f t="shared" si="199"/>
        <v>1.0682257710518985</v>
      </c>
      <c r="FA353" s="81" t="str">
        <f t="shared" si="198"/>
        <v/>
      </c>
    </row>
    <row r="354" spans="1:157" x14ac:dyDescent="0.15">
      <c r="E354" s="1" t="s">
        <v>152</v>
      </c>
      <c r="F354" s="6">
        <v>5</v>
      </c>
      <c r="I354" s="6">
        <v>1</v>
      </c>
      <c r="O354" s="31"/>
      <c r="Q354" s="31">
        <v>-2.190000057220459</v>
      </c>
      <c r="R354" s="40">
        <v>9.6999998092651367</v>
      </c>
      <c r="S354" s="31"/>
      <c r="T354" s="40"/>
      <c r="U354" s="31"/>
      <c r="V354" s="40"/>
      <c r="W354" s="31"/>
      <c r="X354" s="40"/>
      <c r="Y354" s="31"/>
      <c r="Z354" s="40"/>
      <c r="AA354" s="59">
        <v>-2.5799999237060547</v>
      </c>
      <c r="AB354" s="60">
        <v>12.090000152587891</v>
      </c>
      <c r="AC354" s="59">
        <v>0.54000002145767212</v>
      </c>
      <c r="AD354" s="60">
        <v>-12.479999542236328</v>
      </c>
      <c r="AE354" s="19" t="s">
        <v>88</v>
      </c>
      <c r="AF354" s="114"/>
      <c r="AG354" s="117" t="str">
        <f t="shared" si="191"/>
        <v/>
      </c>
      <c r="AH354" s="118" t="str">
        <f t="shared" si="192"/>
        <v/>
      </c>
      <c r="AI354" s="118" t="str">
        <f t="shared" si="193"/>
        <v/>
      </c>
      <c r="AJ354" s="118" t="str">
        <f t="shared" si="194"/>
        <v/>
      </c>
      <c r="AK354" s="113" t="str">
        <f t="shared" si="195"/>
        <v/>
      </c>
      <c r="AL354" s="118" t="str">
        <f t="shared" si="196"/>
        <v/>
      </c>
      <c r="AM354" s="118"/>
      <c r="AN354" s="117" t="str">
        <f t="shared" si="168"/>
        <v/>
      </c>
      <c r="AO354" s="118" t="str">
        <f t="shared" si="169"/>
        <v/>
      </c>
      <c r="AP354" s="99" t="str">
        <f t="shared" si="170"/>
        <v/>
      </c>
      <c r="AQ354" s="99" t="str">
        <f t="shared" si="171"/>
        <v/>
      </c>
      <c r="AR354" s="99" t="str">
        <f t="shared" si="172"/>
        <v/>
      </c>
      <c r="AS354" s="99" t="str">
        <f t="shared" si="173"/>
        <v/>
      </c>
      <c r="AT354" s="118" t="str">
        <f t="shared" si="174"/>
        <v/>
      </c>
      <c r="AU354" s="118" t="str">
        <f t="shared" si="175"/>
        <v/>
      </c>
      <c r="AV354" s="118" t="str">
        <f t="shared" si="176"/>
        <v/>
      </c>
      <c r="AW354" s="118" t="str">
        <f t="shared" si="177"/>
        <v/>
      </c>
      <c r="AX354" s="118"/>
      <c r="AY354" s="117">
        <f t="shared" si="181"/>
        <v>1.0682257710518985</v>
      </c>
      <c r="AZ354" s="118">
        <f t="shared" si="182"/>
        <v>0.75899655930960208</v>
      </c>
      <c r="BA354" s="99">
        <f t="shared" si="183"/>
        <v>5.2083479849338801</v>
      </c>
      <c r="BB354" s="99">
        <f t="shared" si="184"/>
        <v>4.6868540534157033</v>
      </c>
      <c r="BC354" s="99">
        <f t="shared" si="185"/>
        <v>3.8857982019901556</v>
      </c>
      <c r="BD354" s="99">
        <f t="shared" si="186"/>
        <v>3.4967266216533752</v>
      </c>
      <c r="BE354" s="84">
        <f t="shared" si="187"/>
        <v>9.6999998092651367</v>
      </c>
      <c r="BF354" s="84">
        <f t="shared" si="179"/>
        <v>1.8499999046325684</v>
      </c>
      <c r="BI354" s="117">
        <f t="shared" si="188"/>
        <v>0.33999991416931152</v>
      </c>
      <c r="BJ354" s="118">
        <f t="shared" si="189"/>
        <v>0.10000038146972656</v>
      </c>
      <c r="BK354" s="118">
        <f t="shared" si="190"/>
        <v>0.35440092822851077</v>
      </c>
      <c r="BL354" s="118">
        <v>0.33999991416931152</v>
      </c>
      <c r="BM354" s="118">
        <v>0.10000038146972656</v>
      </c>
      <c r="BN354" s="118">
        <v>0.35440092822851077</v>
      </c>
      <c r="BO354" s="118"/>
      <c r="BP354" s="119"/>
      <c r="BX354" s="117"/>
      <c r="EX354" s="81" t="str">
        <f t="shared" si="197"/>
        <v/>
      </c>
      <c r="EY354" s="81">
        <f t="shared" si="199"/>
        <v>2.8807402893690393</v>
      </c>
      <c r="FA354" s="81" t="str">
        <f t="shared" si="198"/>
        <v/>
      </c>
    </row>
    <row r="355" spans="1:157" x14ac:dyDescent="0.15">
      <c r="E355" s="1" t="s">
        <v>152</v>
      </c>
      <c r="F355" s="6">
        <v>6</v>
      </c>
      <c r="I355" s="6">
        <v>1</v>
      </c>
      <c r="J355" s="81">
        <v>1</v>
      </c>
      <c r="O355" s="31"/>
      <c r="Q355" s="31">
        <v>2.5399999618530273</v>
      </c>
      <c r="R355" s="40">
        <v>-11.069999694824219</v>
      </c>
      <c r="S355" s="31"/>
      <c r="T355" s="40"/>
      <c r="U355" s="31"/>
      <c r="V355" s="40"/>
      <c r="W355" s="31" t="s">
        <v>60</v>
      </c>
      <c r="X355" s="40"/>
      <c r="Y355" s="31"/>
      <c r="Z355" s="40">
        <v>1</v>
      </c>
      <c r="AA355" s="59">
        <v>2.5799999237060547</v>
      </c>
      <c r="AB355" s="60">
        <v>-12.189999580383301</v>
      </c>
      <c r="AC355" s="59">
        <v>-1.0700000524520874</v>
      </c>
      <c r="AD355" s="60">
        <v>12.970000267028809</v>
      </c>
      <c r="AE355" s="19" t="s">
        <v>88</v>
      </c>
      <c r="AF355" s="114">
        <v>1</v>
      </c>
      <c r="AG355" s="117" t="str">
        <f t="shared" si="191"/>
        <v/>
      </c>
      <c r="AH355" s="118" t="str">
        <f t="shared" si="192"/>
        <v/>
      </c>
      <c r="AI355" s="118" t="str">
        <f t="shared" si="193"/>
        <v/>
      </c>
      <c r="AJ355" s="118" t="str">
        <f t="shared" si="194"/>
        <v/>
      </c>
      <c r="AK355" s="113" t="str">
        <f t="shared" si="195"/>
        <v/>
      </c>
      <c r="AL355" s="118" t="str">
        <f t="shared" si="196"/>
        <v/>
      </c>
      <c r="AM355" s="118"/>
      <c r="AN355" s="117" t="str">
        <f t="shared" si="168"/>
        <v/>
      </c>
      <c r="AO355" s="118" t="str">
        <f t="shared" si="169"/>
        <v/>
      </c>
      <c r="AP355" s="99" t="str">
        <f t="shared" si="170"/>
        <v/>
      </c>
      <c r="AQ355" s="99" t="str">
        <f t="shared" si="171"/>
        <v/>
      </c>
      <c r="AR355" s="99" t="str">
        <f t="shared" si="172"/>
        <v/>
      </c>
      <c r="AS355" s="99" t="str">
        <f t="shared" si="173"/>
        <v/>
      </c>
      <c r="AT355" s="118" t="str">
        <f t="shared" si="174"/>
        <v/>
      </c>
      <c r="AU355" s="118" t="str">
        <f t="shared" si="175"/>
        <v/>
      </c>
      <c r="AV355" s="118" t="str">
        <f t="shared" si="176"/>
        <v/>
      </c>
      <c r="AW355" s="118" t="str">
        <f t="shared" si="177"/>
        <v/>
      </c>
      <c r="AX355" s="118"/>
      <c r="AY355" s="117">
        <f t="shared" si="181"/>
        <v>2.8807402893690393</v>
      </c>
      <c r="AZ355" s="118">
        <f t="shared" si="182"/>
        <v>4.7611060166233274</v>
      </c>
      <c r="BA355" s="99">
        <f t="shared" si="183"/>
        <v>15.155199250984197</v>
      </c>
      <c r="BB355" s="99">
        <f t="shared" si="184"/>
        <v>14.124668610804905</v>
      </c>
      <c r="BC355" s="99">
        <f t="shared" si="185"/>
        <v>25.513798420381562</v>
      </c>
      <c r="BD355" s="99">
        <f t="shared" si="186"/>
        <v>23.778898694938906</v>
      </c>
      <c r="BE355" s="84">
        <f t="shared" si="187"/>
        <v>11.069999694824219</v>
      </c>
      <c r="BF355" s="84">
        <f t="shared" si="179"/>
        <v>1.4200000762939453</v>
      </c>
      <c r="BI355" s="117">
        <f t="shared" si="188"/>
        <v>2.0399999022483826</v>
      </c>
      <c r="BJ355" s="118">
        <f t="shared" si="189"/>
        <v>0.28999996185302734</v>
      </c>
      <c r="BK355" s="118">
        <f t="shared" si="190"/>
        <v>2.060509543546976</v>
      </c>
      <c r="BL355" s="118"/>
      <c r="BM355" s="118"/>
      <c r="BN355" s="118"/>
      <c r="BO355" s="118"/>
      <c r="BP355" s="119" t="s">
        <v>184</v>
      </c>
      <c r="BX355" s="117"/>
      <c r="EX355" s="81" t="str">
        <f t="shared" si="197"/>
        <v/>
      </c>
      <c r="EY355" s="81" t="str">
        <f t="shared" si="199"/>
        <v/>
      </c>
      <c r="FA355" s="81" t="str">
        <f t="shared" si="198"/>
        <v/>
      </c>
    </row>
    <row r="356" spans="1:157" x14ac:dyDescent="0.15">
      <c r="E356" s="1" t="s">
        <v>152</v>
      </c>
      <c r="O356" s="31"/>
      <c r="Q356" s="31"/>
      <c r="R356" s="40"/>
      <c r="S356" s="31"/>
      <c r="T356" s="40"/>
      <c r="U356" s="31">
        <v>-3.5099999904632568</v>
      </c>
      <c r="V356" s="40">
        <v>13.510000228881836</v>
      </c>
      <c r="W356" s="31"/>
      <c r="X356" s="40"/>
      <c r="Y356" s="31"/>
      <c r="Z356" s="40"/>
      <c r="AG356" s="117" t="str">
        <f t="shared" si="191"/>
        <v/>
      </c>
      <c r="AH356" s="118" t="str">
        <f t="shared" si="192"/>
        <v/>
      </c>
      <c r="AI356" s="118" t="str">
        <f t="shared" si="193"/>
        <v/>
      </c>
      <c r="AJ356" s="118" t="str">
        <f t="shared" si="194"/>
        <v/>
      </c>
      <c r="AK356" s="113" t="str">
        <f t="shared" si="195"/>
        <v/>
      </c>
      <c r="AL356" s="118" t="str">
        <f t="shared" si="196"/>
        <v/>
      </c>
      <c r="AN356" s="117" t="str">
        <f t="shared" si="168"/>
        <v/>
      </c>
      <c r="AO356" s="118" t="str">
        <f t="shared" si="169"/>
        <v/>
      </c>
      <c r="AP356" s="99" t="str">
        <f t="shared" si="170"/>
        <v/>
      </c>
      <c r="AQ356" s="99" t="str">
        <f t="shared" si="171"/>
        <v/>
      </c>
      <c r="AR356" s="99" t="str">
        <f t="shared" si="172"/>
        <v/>
      </c>
      <c r="AS356" s="99" t="str">
        <f t="shared" si="173"/>
        <v/>
      </c>
      <c r="AT356" s="118" t="str">
        <f t="shared" si="174"/>
        <v/>
      </c>
      <c r="AU356" s="118" t="str">
        <f t="shared" si="175"/>
        <v/>
      </c>
      <c r="AV356" s="118" t="str">
        <f t="shared" si="176"/>
        <v/>
      </c>
      <c r="AW356" s="118" t="str">
        <f t="shared" si="177"/>
        <v/>
      </c>
      <c r="AY356" s="117" t="str">
        <f t="shared" si="181"/>
        <v/>
      </c>
      <c r="AZ356" s="118" t="str">
        <f t="shared" si="182"/>
        <v/>
      </c>
      <c r="BA356" s="99" t="str">
        <f t="shared" si="183"/>
        <v/>
      </c>
      <c r="BB356" s="99" t="str">
        <f t="shared" si="184"/>
        <v/>
      </c>
      <c r="BC356" s="99" t="str">
        <f t="shared" si="185"/>
        <v/>
      </c>
      <c r="BD356" s="99" t="str">
        <f t="shared" si="186"/>
        <v/>
      </c>
      <c r="BE356" s="84" t="str">
        <f t="shared" si="187"/>
        <v/>
      </c>
      <c r="BF356" s="84" t="str">
        <f t="shared" si="179"/>
        <v/>
      </c>
      <c r="BI356" s="117" t="str">
        <f t="shared" si="188"/>
        <v/>
      </c>
      <c r="BJ356" s="118" t="str">
        <f t="shared" si="189"/>
        <v/>
      </c>
      <c r="BK356" s="118" t="str">
        <f t="shared" si="190"/>
        <v/>
      </c>
      <c r="BL356" s="118"/>
      <c r="BM356" s="118"/>
      <c r="BN356" s="118"/>
      <c r="BO356" s="118"/>
      <c r="EX356" s="81" t="str">
        <f t="shared" si="197"/>
        <v/>
      </c>
      <c r="EY356" s="81" t="str">
        <f t="shared" si="199"/>
        <v/>
      </c>
      <c r="FA356" s="81" t="str">
        <f t="shared" si="198"/>
        <v/>
      </c>
    </row>
    <row r="357" spans="1:157" s="82" customFormat="1" x14ac:dyDescent="0.15">
      <c r="B357" s="30"/>
      <c r="C357" s="16"/>
      <c r="D357" s="13" t="s">
        <v>22</v>
      </c>
      <c r="E357" s="16">
        <v>77</v>
      </c>
      <c r="F357" s="82">
        <v>1</v>
      </c>
      <c r="G357" s="16">
        <v>1</v>
      </c>
      <c r="K357" s="16"/>
      <c r="L357" s="82">
        <v>1</v>
      </c>
      <c r="M357" s="16"/>
      <c r="N357" s="82">
        <v>1</v>
      </c>
      <c r="O357" s="20" t="s">
        <v>91</v>
      </c>
      <c r="P357" s="16">
        <v>105</v>
      </c>
      <c r="Q357" s="32"/>
      <c r="R357" s="10"/>
      <c r="S357" s="32"/>
      <c r="T357" s="10"/>
      <c r="U357" s="32"/>
      <c r="V357" s="10"/>
      <c r="W357" s="32"/>
      <c r="X357" s="10"/>
      <c r="Y357" s="32"/>
      <c r="Z357" s="10"/>
      <c r="AA357" s="57">
        <v>0.87999999523162842</v>
      </c>
      <c r="AB357" s="58">
        <v>11.949999809265137</v>
      </c>
      <c r="AC357" s="57">
        <v>-3.4100000858306885</v>
      </c>
      <c r="AD357" s="58">
        <v>-11.899999618530273</v>
      </c>
      <c r="AE357" s="16"/>
      <c r="AF357" s="112"/>
      <c r="AG357" s="117">
        <f t="shared" si="191"/>
        <v>1.6864717609884052</v>
      </c>
      <c r="AH357" s="118">
        <f t="shared" si="192"/>
        <v>0.14999985694885254</v>
      </c>
      <c r="AI357" s="118">
        <f t="shared" si="193"/>
        <v>5.0000190734863281E-2</v>
      </c>
      <c r="AJ357" s="118">
        <f t="shared" si="194"/>
        <v>0.15811380761400609</v>
      </c>
      <c r="AK357" s="113">
        <f t="shared" si="195"/>
        <v>105</v>
      </c>
      <c r="AL357" s="118">
        <f t="shared" si="196"/>
        <v>4.7300000190734863</v>
      </c>
      <c r="AM357" s="99"/>
      <c r="AN357" s="117" t="str">
        <f t="shared" si="168"/>
        <v/>
      </c>
      <c r="AO357" s="118" t="str">
        <f t="shared" si="169"/>
        <v/>
      </c>
      <c r="AP357" s="99" t="str">
        <f t="shared" si="170"/>
        <v/>
      </c>
      <c r="AQ357" s="99" t="str">
        <f t="shared" si="171"/>
        <v/>
      </c>
      <c r="AR357" s="99" t="str">
        <f t="shared" si="172"/>
        <v/>
      </c>
      <c r="AS357" s="99" t="str">
        <f t="shared" si="173"/>
        <v/>
      </c>
      <c r="AT357" s="118" t="str">
        <f t="shared" si="174"/>
        <v/>
      </c>
      <c r="AU357" s="118" t="str">
        <f t="shared" si="175"/>
        <v/>
      </c>
      <c r="AV357" s="118" t="str">
        <f t="shared" si="176"/>
        <v/>
      </c>
      <c r="AW357" s="118" t="str">
        <f t="shared" si="177"/>
        <v/>
      </c>
      <c r="AX357" s="99"/>
      <c r="AY357" s="117" t="str">
        <f t="shared" si="181"/>
        <v/>
      </c>
      <c r="AZ357" s="118" t="str">
        <f t="shared" si="182"/>
        <v/>
      </c>
      <c r="BA357" s="99" t="str">
        <f t="shared" si="183"/>
        <v/>
      </c>
      <c r="BB357" s="99" t="str">
        <f t="shared" si="184"/>
        <v/>
      </c>
      <c r="BC357" s="99" t="str">
        <f t="shared" si="185"/>
        <v/>
      </c>
      <c r="BD357" s="99" t="str">
        <f t="shared" si="186"/>
        <v/>
      </c>
      <c r="BE357" s="84" t="str">
        <f t="shared" si="187"/>
        <v/>
      </c>
      <c r="BF357" s="84" t="str">
        <f t="shared" si="179"/>
        <v/>
      </c>
      <c r="BG357" s="89"/>
      <c r="BH357" s="89"/>
      <c r="BI357" s="117" t="str">
        <f t="shared" si="188"/>
        <v/>
      </c>
      <c r="BJ357" s="118" t="str">
        <f t="shared" si="189"/>
        <v/>
      </c>
      <c r="BK357" s="118" t="str">
        <f t="shared" si="190"/>
        <v/>
      </c>
      <c r="BL357" s="118" t="s">
        <v>152</v>
      </c>
      <c r="BM357" s="118" t="s">
        <v>152</v>
      </c>
      <c r="BN357" s="118" t="s">
        <v>152</v>
      </c>
      <c r="BO357" s="118"/>
      <c r="BP357" s="121"/>
      <c r="BX357" s="94"/>
      <c r="CE357" s="95"/>
      <c r="CF357" s="95"/>
      <c r="CG357" s="95"/>
      <c r="CH357" s="95"/>
      <c r="CI357" s="95"/>
      <c r="CJ357" s="95"/>
      <c r="CK357" s="95"/>
      <c r="CL357" s="95"/>
      <c r="CM357" s="95"/>
      <c r="CN357" s="95"/>
      <c r="CO357" s="95"/>
      <c r="CP357" s="95"/>
      <c r="CQ357" s="95"/>
      <c r="EX357" s="81" t="str">
        <f t="shared" si="197"/>
        <v/>
      </c>
      <c r="EY357" s="81" t="str">
        <f t="shared" si="199"/>
        <v/>
      </c>
      <c r="FA357" s="81">
        <f t="shared" si="198"/>
        <v>1.6864717609884052</v>
      </c>
    </row>
    <row r="358" spans="1:157" x14ac:dyDescent="0.15">
      <c r="E358" s="1" t="s">
        <v>152</v>
      </c>
      <c r="F358" s="81">
        <v>2</v>
      </c>
      <c r="H358" s="81">
        <v>1</v>
      </c>
      <c r="O358" s="31"/>
      <c r="Q358" s="31">
        <v>-2.630000114440918</v>
      </c>
      <c r="R358" s="40">
        <v>-4.7300000190734863</v>
      </c>
      <c r="S358" s="31"/>
      <c r="T358" s="40"/>
      <c r="U358" s="31"/>
      <c r="V358" s="40"/>
      <c r="W358" s="31"/>
      <c r="X358" s="40"/>
      <c r="Y358" s="31"/>
      <c r="Z358" s="40"/>
      <c r="AA358" s="59">
        <v>-3.559999942779541</v>
      </c>
      <c r="AB358" s="60">
        <v>-11.949999809265137</v>
      </c>
      <c r="AC358" s="59">
        <v>0.15000000596046448</v>
      </c>
      <c r="AD358" s="60">
        <v>11.600000381469727</v>
      </c>
      <c r="AE358" s="19" t="s">
        <v>95</v>
      </c>
      <c r="AF358" s="114"/>
      <c r="AG358" s="117" t="str">
        <f t="shared" si="191"/>
        <v/>
      </c>
      <c r="AH358" s="118" t="str">
        <f t="shared" si="192"/>
        <v/>
      </c>
      <c r="AI358" s="118" t="str">
        <f t="shared" si="193"/>
        <v/>
      </c>
      <c r="AJ358" s="118" t="str">
        <f t="shared" si="194"/>
        <v/>
      </c>
      <c r="AK358" s="113" t="str">
        <f t="shared" si="195"/>
        <v/>
      </c>
      <c r="AL358" s="118" t="str">
        <f t="shared" si="196"/>
        <v/>
      </c>
      <c r="AM358" s="118"/>
      <c r="AN358" s="117">
        <f t="shared" si="168"/>
        <v>3.2615386631850782</v>
      </c>
      <c r="AO358" s="118">
        <f t="shared" si="169"/>
        <v>1.6900795573007261</v>
      </c>
      <c r="AP358" s="99">
        <f t="shared" si="170"/>
        <v>16.793300975394232</v>
      </c>
      <c r="AQ358" s="99">
        <f t="shared" si="171"/>
        <v>13.113786433256475</v>
      </c>
      <c r="AR358" s="99">
        <f t="shared" si="172"/>
        <v>8.5377001589119459</v>
      </c>
      <c r="AS358" s="99">
        <f t="shared" si="173"/>
        <v>6.6670380456587255</v>
      </c>
      <c r="AT358" s="118">
        <f t="shared" si="174"/>
        <v>0.14999985694885254</v>
      </c>
      <c r="AU358" s="118">
        <f t="shared" si="175"/>
        <v>5.0000190734863281E-2</v>
      </c>
      <c r="AV358" s="118">
        <f t="shared" si="176"/>
        <v>0.15811380761400609</v>
      </c>
      <c r="AW358" s="118">
        <f t="shared" si="177"/>
        <v>9.1700000762939453</v>
      </c>
      <c r="AX358" s="118"/>
      <c r="AY358" s="117" t="str">
        <f t="shared" si="181"/>
        <v/>
      </c>
      <c r="AZ358" s="118" t="str">
        <f t="shared" si="182"/>
        <v/>
      </c>
      <c r="BA358" s="99" t="str">
        <f t="shared" si="183"/>
        <v/>
      </c>
      <c r="BB358" s="99" t="str">
        <f t="shared" si="184"/>
        <v/>
      </c>
      <c r="BC358" s="99" t="str">
        <f t="shared" si="185"/>
        <v/>
      </c>
      <c r="BD358" s="99" t="str">
        <f t="shared" si="186"/>
        <v/>
      </c>
      <c r="BE358" s="84" t="str">
        <f t="shared" si="187"/>
        <v/>
      </c>
      <c r="BF358" s="84" t="str">
        <f t="shared" si="179"/>
        <v/>
      </c>
      <c r="BI358" s="117">
        <f t="shared" si="188"/>
        <v>0.14999985694885254</v>
      </c>
      <c r="BJ358" s="118">
        <f t="shared" si="189"/>
        <v>5.0000190734863281E-2</v>
      </c>
      <c r="BK358" s="118">
        <f t="shared" si="190"/>
        <v>0.15811380761400609</v>
      </c>
      <c r="BL358" s="118">
        <v>0.14999985694885254</v>
      </c>
      <c r="BM358" s="118">
        <v>5.0000190734863281E-2</v>
      </c>
      <c r="BN358" s="118">
        <v>0.15811380761400609</v>
      </c>
      <c r="BO358" s="118"/>
      <c r="BP358" s="119"/>
      <c r="BX358" s="117"/>
      <c r="EX358" s="81">
        <f t="shared" si="197"/>
        <v>3.2615386631850782</v>
      </c>
      <c r="EY358" s="81">
        <f t="shared" si="199"/>
        <v>3.2615386631850782</v>
      </c>
      <c r="FA358" s="81" t="str">
        <f t="shared" si="198"/>
        <v/>
      </c>
    </row>
    <row r="359" spans="1:157" x14ac:dyDescent="0.15">
      <c r="E359" s="1" t="s">
        <v>152</v>
      </c>
      <c r="F359" s="81">
        <v>3</v>
      </c>
      <c r="I359" s="81">
        <v>1</v>
      </c>
      <c r="O359" s="31"/>
      <c r="Q359" s="31">
        <v>-0.10000000149011612</v>
      </c>
      <c r="R359" s="40">
        <v>9.1700000762939453</v>
      </c>
      <c r="S359" s="31"/>
      <c r="T359" s="40"/>
      <c r="U359" s="31"/>
      <c r="V359" s="40"/>
      <c r="W359" s="31"/>
      <c r="X359" s="40"/>
      <c r="Y359" s="31"/>
      <c r="Z359" s="40"/>
      <c r="AA359" s="59">
        <v>-0.49000000953674316</v>
      </c>
      <c r="AB359" s="60">
        <v>12.140000343322754</v>
      </c>
      <c r="AC359" s="59">
        <v>-0.54000002145767212</v>
      </c>
      <c r="AD359" s="60">
        <v>-12.039999961853027</v>
      </c>
      <c r="AE359" s="19" t="s">
        <v>81</v>
      </c>
      <c r="AF359" s="114"/>
      <c r="AG359" s="117" t="str">
        <f t="shared" si="191"/>
        <v/>
      </c>
      <c r="AH359" s="118" t="str">
        <f t="shared" si="192"/>
        <v/>
      </c>
      <c r="AI359" s="118" t="str">
        <f t="shared" si="193"/>
        <v/>
      </c>
      <c r="AJ359" s="118" t="str">
        <f t="shared" si="194"/>
        <v/>
      </c>
      <c r="AK359" s="113" t="str">
        <f t="shared" si="195"/>
        <v/>
      </c>
      <c r="AL359" s="118" t="str">
        <f t="shared" si="196"/>
        <v/>
      </c>
      <c r="AM359" s="118"/>
      <c r="AN359" s="117" t="str">
        <f t="shared" si="168"/>
        <v/>
      </c>
      <c r="AO359" s="118" t="str">
        <f t="shared" si="169"/>
        <v/>
      </c>
      <c r="AP359" s="99" t="str">
        <f t="shared" si="170"/>
        <v/>
      </c>
      <c r="AQ359" s="99" t="str">
        <f t="shared" si="171"/>
        <v/>
      </c>
      <c r="AR359" s="99" t="str">
        <f t="shared" si="172"/>
        <v/>
      </c>
      <c r="AS359" s="99" t="str">
        <f t="shared" si="173"/>
        <v/>
      </c>
      <c r="AT359" s="118" t="str">
        <f t="shared" si="174"/>
        <v/>
      </c>
      <c r="AU359" s="118" t="str">
        <f t="shared" si="175"/>
        <v/>
      </c>
      <c r="AV359" s="118" t="str">
        <f t="shared" si="176"/>
        <v/>
      </c>
      <c r="AW359" s="118" t="str">
        <f t="shared" si="177"/>
        <v/>
      </c>
      <c r="AX359" s="118"/>
      <c r="AY359" s="117">
        <f t="shared" si="181"/>
        <v>3.2615386631850782</v>
      </c>
      <c r="AZ359" s="118">
        <f t="shared" si="182"/>
        <v>1.6900795573007261</v>
      </c>
      <c r="BA359" s="99">
        <f t="shared" si="183"/>
        <v>16.793300975394232</v>
      </c>
      <c r="BB359" s="99">
        <f t="shared" si="184"/>
        <v>13.113786433256475</v>
      </c>
      <c r="BC359" s="99">
        <f t="shared" si="185"/>
        <v>8.5377001589119459</v>
      </c>
      <c r="BD359" s="99">
        <f t="shared" si="186"/>
        <v>6.6670380456587255</v>
      </c>
      <c r="BE359" s="84">
        <f t="shared" si="187"/>
        <v>9.1700000762939453</v>
      </c>
      <c r="BF359" s="84" t="str">
        <f t="shared" si="179"/>
        <v/>
      </c>
      <c r="BI359" s="117">
        <f t="shared" si="188"/>
        <v>0.64000001549720764</v>
      </c>
      <c r="BJ359" s="118">
        <f t="shared" si="189"/>
        <v>0.53999996185302734</v>
      </c>
      <c r="BK359" s="118">
        <f t="shared" si="190"/>
        <v>0.8373768438628435</v>
      </c>
      <c r="BL359" s="118">
        <v>0.64000001549720764</v>
      </c>
      <c r="BM359" s="118">
        <v>0.53999996185302734</v>
      </c>
      <c r="BN359" s="118">
        <v>0.8373768438628435</v>
      </c>
      <c r="BO359" s="118"/>
      <c r="BP359" s="119"/>
      <c r="BX359" s="117"/>
      <c r="EX359" s="81" t="str">
        <f t="shared" si="197"/>
        <v/>
      </c>
      <c r="EY359" s="81">
        <f t="shared" si="199"/>
        <v>10.748707678961297</v>
      </c>
      <c r="FA359" s="81" t="str">
        <f t="shared" si="198"/>
        <v/>
      </c>
    </row>
    <row r="360" spans="1:157" x14ac:dyDescent="0.15">
      <c r="E360" s="1" t="s">
        <v>152</v>
      </c>
      <c r="F360" s="6">
        <v>4</v>
      </c>
      <c r="I360" s="81">
        <v>1</v>
      </c>
      <c r="O360" s="31"/>
      <c r="Q360" s="31">
        <v>1.5099999904632568</v>
      </c>
      <c r="R360" s="40">
        <v>-6.3899998664855957</v>
      </c>
      <c r="S360" s="31"/>
      <c r="T360" s="40"/>
      <c r="U360" s="31"/>
      <c r="V360" s="40"/>
      <c r="W360" s="31"/>
      <c r="X360" s="40"/>
      <c r="Y360" s="31"/>
      <c r="Z360" s="40"/>
      <c r="AA360" s="59">
        <v>0.98000001907348633</v>
      </c>
      <c r="AB360" s="60">
        <v>-11.989999771118164</v>
      </c>
      <c r="AC360" s="59">
        <v>-0.54000002145767212</v>
      </c>
      <c r="AD360" s="60">
        <v>12.869999885559082</v>
      </c>
      <c r="AE360" s="19" t="s">
        <v>78</v>
      </c>
      <c r="AF360" s="114"/>
      <c r="AG360" s="117" t="str">
        <f t="shared" si="191"/>
        <v/>
      </c>
      <c r="AH360" s="118" t="str">
        <f t="shared" si="192"/>
        <v/>
      </c>
      <c r="AI360" s="118" t="str">
        <f t="shared" si="193"/>
        <v/>
      </c>
      <c r="AJ360" s="118" t="str">
        <f t="shared" si="194"/>
        <v/>
      </c>
      <c r="AK360" s="113" t="str">
        <f t="shared" si="195"/>
        <v/>
      </c>
      <c r="AL360" s="118" t="str">
        <f t="shared" si="196"/>
        <v/>
      </c>
      <c r="AM360" s="118"/>
      <c r="AN360" s="117" t="str">
        <f t="shared" ref="AN360:AN423" si="200">IF(H360=1,DEGREES(ACOS(((AA359-AA360)*(AA361-AA360)+(AB359-AB360)*(AB361-AB360))/(SQRT((AA359-AA360)^2+(AB359-AB360)^2)*SQRT((AA361-AA360)^2+(AB361-AB360)^2)))),"")</f>
        <v/>
      </c>
      <c r="AO360" s="118" t="str">
        <f t="shared" ref="AO360:AO423" si="201">IF(H360=1,DEGREES(ACOS((((AA361-AA360)*(AC360-AA360)+(AB361-AB360)*(AD360-AB360))/(SQRT((AA361-AA360)^2+(AB361-AB360)^2)*SQRT((AC360-AA360)^2+(AD360-AB360)^2))))),"")</f>
        <v/>
      </c>
      <c r="AP360" s="99" t="str">
        <f t="shared" ref="AP360:AP423" si="202">IF(AND(ISNUMBER(AA359),ISNUMBER(AA360),ISNUMBER(AA361),H360=1),ABS((AA359*AB360+AA360*AB361+AA361*AB359-AB359*AA360-AB360*AA361-AB361*AA359)/2),"")</f>
        <v/>
      </c>
      <c r="AQ360" s="99" t="str">
        <f t="shared" ref="AQ360:AQ423" si="203">IF(ISNUMBER(AP360),AP360*(((ABS(AB360-R361))/(ABS(AB359-AB360))))^2,"")</f>
        <v/>
      </c>
      <c r="AR360" s="99" t="str">
        <f t="shared" ref="AR360:AR423" si="204">IF(AND(ISNUMBER(AC360),ISNUMBER(AA360),ISNUMBER(AA361),H360=1),ABS((AC360*AB360+AA360*AB361+AA361*AD360-AD360*AA360-AB360*AA361-AB361*AC360)/2),"")</f>
        <v/>
      </c>
      <c r="AS360" s="99" t="str">
        <f t="shared" ref="AS360:AS423" si="205">IF(ISNUMBER(AR360),AR360*(((ABS(AB360-R361))/(ABS(AB359-AB360))))^2,"")</f>
        <v/>
      </c>
      <c r="AT360" s="118" t="str">
        <f t="shared" ref="AT360:AT423" si="206">IF(AND(ISNUMBER(AC359),ISNUMBER(AA360),$G359=1),ABS(AC359-AA360),"")</f>
        <v/>
      </c>
      <c r="AU360" s="118" t="str">
        <f t="shared" ref="AU360:AU423" si="207">IF(AND(ISNUMBER(AD359),ISNUMBER(AB360),$G359=1),ABS(AD359-AB360),"")</f>
        <v/>
      </c>
      <c r="AV360" s="118" t="str">
        <f t="shared" ref="AV360:AV423" si="208">IF(AND(ISNUMBER(AT360),ISNUMBER(AU360)),SQRT(AT360^2+AU360^2),"")</f>
        <v/>
      </c>
      <c r="AW360" s="118" t="str">
        <f t="shared" ref="AW360:AW423" si="209">IF(H360=1,ABS(R361),"")</f>
        <v/>
      </c>
      <c r="AX360" s="118"/>
      <c r="AY360" s="117">
        <f t="shared" si="181"/>
        <v>10.748707678961297</v>
      </c>
      <c r="AZ360" s="118">
        <f t="shared" si="182"/>
        <v>3.6046289737361126</v>
      </c>
      <c r="BA360" s="99">
        <f t="shared" si="183"/>
        <v>54.745699827003477</v>
      </c>
      <c r="BB360" s="99">
        <f t="shared" si="184"/>
        <v>32.391216195243352</v>
      </c>
      <c r="BC360" s="99">
        <f t="shared" si="185"/>
        <v>18.37555071688891</v>
      </c>
      <c r="BD360" s="99">
        <f t="shared" si="186"/>
        <v>10.872204353186849</v>
      </c>
      <c r="BE360" s="84">
        <f t="shared" si="187"/>
        <v>6.3899998664855957</v>
      </c>
      <c r="BF360" s="84" t="str">
        <f t="shared" si="179"/>
        <v/>
      </c>
      <c r="BI360" s="117">
        <f t="shared" si="188"/>
        <v>1.5200000405311584</v>
      </c>
      <c r="BJ360" s="118">
        <f t="shared" si="189"/>
        <v>5.0000190734863281E-2</v>
      </c>
      <c r="BK360" s="118">
        <f t="shared" si="190"/>
        <v>1.5208221928576153</v>
      </c>
      <c r="BL360" s="118">
        <v>1.5200000405311584</v>
      </c>
      <c r="BM360" s="118">
        <v>5.0000190734863281E-2</v>
      </c>
      <c r="BN360" s="118">
        <v>1.5208221928576153</v>
      </c>
      <c r="BO360" s="118"/>
      <c r="BP360" s="119"/>
      <c r="BX360" s="117"/>
      <c r="EX360" s="81" t="str">
        <f t="shared" si="197"/>
        <v/>
      </c>
      <c r="EY360" s="81">
        <f t="shared" si="199"/>
        <v>8.3029771700603234</v>
      </c>
      <c r="FA360" s="81" t="str">
        <f t="shared" si="198"/>
        <v/>
      </c>
    </row>
    <row r="361" spans="1:157" x14ac:dyDescent="0.15">
      <c r="E361" s="1" t="s">
        <v>152</v>
      </c>
      <c r="F361" s="81">
        <v>5</v>
      </c>
      <c r="I361" s="81">
        <v>1</v>
      </c>
      <c r="J361" s="81">
        <v>1</v>
      </c>
      <c r="O361" s="31"/>
      <c r="Q361" s="31">
        <v>-2.5799999237060547</v>
      </c>
      <c r="R361" s="40">
        <v>7.9000000953674316</v>
      </c>
      <c r="S361" s="31"/>
      <c r="T361" s="40"/>
      <c r="U361" s="31"/>
      <c r="V361" s="40"/>
      <c r="W361" s="31" t="s">
        <v>90</v>
      </c>
      <c r="X361" s="40"/>
      <c r="Y361" s="31"/>
      <c r="Z361" s="40">
        <v>1</v>
      </c>
      <c r="AA361" s="59">
        <v>-4.2899999618530273</v>
      </c>
      <c r="AB361" s="60">
        <v>13.260000228881836</v>
      </c>
      <c r="AC361" s="59">
        <v>1.8999999761581421</v>
      </c>
      <c r="AD361" s="60">
        <v>-12.039999961853027</v>
      </c>
      <c r="AE361" s="19" t="s">
        <v>78</v>
      </c>
      <c r="AF361" s="114">
        <v>1</v>
      </c>
      <c r="AG361" s="117" t="str">
        <f t="shared" si="191"/>
        <v/>
      </c>
      <c r="AH361" s="118" t="str">
        <f t="shared" si="192"/>
        <v/>
      </c>
      <c r="AI361" s="118" t="str">
        <f t="shared" si="193"/>
        <v/>
      </c>
      <c r="AJ361" s="118" t="str">
        <f t="shared" si="194"/>
        <v/>
      </c>
      <c r="AK361" s="113" t="str">
        <f t="shared" si="195"/>
        <v/>
      </c>
      <c r="AL361" s="118" t="str">
        <f t="shared" si="196"/>
        <v/>
      </c>
      <c r="AM361" s="118"/>
      <c r="AN361" s="117" t="str">
        <f t="shared" si="200"/>
        <v/>
      </c>
      <c r="AO361" s="118" t="str">
        <f t="shared" si="201"/>
        <v/>
      </c>
      <c r="AP361" s="99" t="str">
        <f t="shared" si="202"/>
        <v/>
      </c>
      <c r="AQ361" s="99" t="str">
        <f t="shared" si="203"/>
        <v/>
      </c>
      <c r="AR361" s="99" t="str">
        <f t="shared" si="204"/>
        <v/>
      </c>
      <c r="AS361" s="99" t="str">
        <f t="shared" si="205"/>
        <v/>
      </c>
      <c r="AT361" s="118" t="str">
        <f t="shared" si="206"/>
        <v/>
      </c>
      <c r="AU361" s="118" t="str">
        <f t="shared" si="207"/>
        <v/>
      </c>
      <c r="AV361" s="118" t="str">
        <f t="shared" si="208"/>
        <v/>
      </c>
      <c r="AW361" s="118" t="str">
        <f t="shared" si="209"/>
        <v/>
      </c>
      <c r="AX361" s="118"/>
      <c r="AY361" s="117">
        <f t="shared" si="181"/>
        <v>8.3029771700603234</v>
      </c>
      <c r="AZ361" s="118">
        <f t="shared" si="182"/>
        <v>8.2902828794232057</v>
      </c>
      <c r="BA361" s="99">
        <f t="shared" si="183"/>
        <v>45.023799710226058</v>
      </c>
      <c r="BB361" s="99">
        <f t="shared" si="184"/>
        <v>30.591238240815116</v>
      </c>
      <c r="BC361" s="99">
        <f t="shared" si="185"/>
        <v>46.316098346555236</v>
      </c>
      <c r="BD361" s="99">
        <f t="shared" si="186"/>
        <v>31.469285311845582</v>
      </c>
      <c r="BE361" s="84">
        <f t="shared" si="187"/>
        <v>7.9000000953674316</v>
      </c>
      <c r="BF361" s="84">
        <f t="shared" si="179"/>
        <v>1.2699999809265137</v>
      </c>
      <c r="BI361" s="117">
        <f t="shared" si="188"/>
        <v>3.7499999403953552</v>
      </c>
      <c r="BJ361" s="118">
        <f t="shared" si="189"/>
        <v>0.39000034332275391</v>
      </c>
      <c r="BK361" s="118">
        <f t="shared" si="190"/>
        <v>3.7702254336786063</v>
      </c>
      <c r="BL361" s="118"/>
      <c r="BM361" s="118"/>
      <c r="BN361" s="118"/>
      <c r="BO361" s="118"/>
      <c r="BP361" s="119" t="s">
        <v>184</v>
      </c>
      <c r="BX361" s="117"/>
      <c r="EX361" s="81" t="str">
        <f t="shared" si="197"/>
        <v/>
      </c>
      <c r="EY361" s="81">
        <f t="shared" si="199"/>
        <v>57.505465760023249</v>
      </c>
      <c r="FA361" s="81" t="str">
        <f t="shared" si="198"/>
        <v/>
      </c>
    </row>
    <row r="362" spans="1:157" s="82" customFormat="1" x14ac:dyDescent="0.15">
      <c r="B362" s="30"/>
      <c r="C362" s="16"/>
      <c r="D362" s="13" t="s">
        <v>19</v>
      </c>
      <c r="E362" s="16">
        <v>78</v>
      </c>
      <c r="F362" s="10">
        <v>1</v>
      </c>
      <c r="G362" s="16">
        <v>1</v>
      </c>
      <c r="K362" s="16"/>
      <c r="L362" s="82">
        <v>1</v>
      </c>
      <c r="M362" s="16">
        <v>1</v>
      </c>
      <c r="O362" s="20" t="s">
        <v>87</v>
      </c>
      <c r="P362" s="16">
        <v>114</v>
      </c>
      <c r="Q362" s="32"/>
      <c r="R362" s="10"/>
      <c r="S362" s="32"/>
      <c r="T362" s="10"/>
      <c r="U362" s="32"/>
      <c r="V362" s="10"/>
      <c r="W362" s="32"/>
      <c r="X362" s="10"/>
      <c r="Y362" s="32"/>
      <c r="Z362" s="10"/>
      <c r="AA362" s="57">
        <v>-0.93000000715255737</v>
      </c>
      <c r="AB362" s="58">
        <v>11.989999771118164</v>
      </c>
      <c r="AC362" s="57">
        <v>3.2699999809265137</v>
      </c>
      <c r="AD362" s="58">
        <v>-13.119999885559082</v>
      </c>
      <c r="AE362" s="16"/>
      <c r="AF362" s="114">
        <v>1</v>
      </c>
      <c r="AG362" s="117">
        <f t="shared" si="191"/>
        <v>5.0048391062720583</v>
      </c>
      <c r="AH362" s="118">
        <f t="shared" si="192"/>
        <v>2.0499999523162842</v>
      </c>
      <c r="AI362" s="118">
        <f t="shared" si="193"/>
        <v>0.25</v>
      </c>
      <c r="AJ362" s="118">
        <f t="shared" si="194"/>
        <v>2.0651875954732946</v>
      </c>
      <c r="AK362" s="113">
        <f t="shared" si="195"/>
        <v>114</v>
      </c>
      <c r="AL362" s="118">
        <f t="shared" si="196"/>
        <v>6.0900001525878906</v>
      </c>
      <c r="AM362" s="99"/>
      <c r="AN362" s="117" t="str">
        <f t="shared" si="200"/>
        <v/>
      </c>
      <c r="AO362" s="118" t="str">
        <f t="shared" si="201"/>
        <v/>
      </c>
      <c r="AP362" s="99" t="str">
        <f t="shared" si="202"/>
        <v/>
      </c>
      <c r="AQ362" s="99" t="str">
        <f t="shared" si="203"/>
        <v/>
      </c>
      <c r="AR362" s="99" t="str">
        <f t="shared" si="204"/>
        <v/>
      </c>
      <c r="AS362" s="99" t="str">
        <f t="shared" si="205"/>
        <v/>
      </c>
      <c r="AT362" s="118" t="str">
        <f t="shared" si="206"/>
        <v/>
      </c>
      <c r="AU362" s="118" t="str">
        <f t="shared" si="207"/>
        <v/>
      </c>
      <c r="AV362" s="118" t="str">
        <f t="shared" si="208"/>
        <v/>
      </c>
      <c r="AW362" s="118" t="str">
        <f t="shared" si="209"/>
        <v/>
      </c>
      <c r="AX362" s="99"/>
      <c r="AY362" s="117" t="str">
        <f t="shared" si="181"/>
        <v/>
      </c>
      <c r="AZ362" s="118" t="str">
        <f t="shared" si="182"/>
        <v/>
      </c>
      <c r="BA362" s="99" t="str">
        <f t="shared" si="183"/>
        <v/>
      </c>
      <c r="BB362" s="99" t="str">
        <f t="shared" si="184"/>
        <v/>
      </c>
      <c r="BC362" s="99" t="str">
        <f t="shared" si="185"/>
        <v/>
      </c>
      <c r="BD362" s="99" t="str">
        <f t="shared" si="186"/>
        <v/>
      </c>
      <c r="BE362" s="84" t="str">
        <f t="shared" si="187"/>
        <v/>
      </c>
      <c r="BF362" s="84" t="str">
        <f t="shared" si="179"/>
        <v/>
      </c>
      <c r="BG362" s="89"/>
      <c r="BH362" s="89"/>
      <c r="BI362" s="117" t="str">
        <f t="shared" si="188"/>
        <v/>
      </c>
      <c r="BJ362" s="118" t="str">
        <f t="shared" si="189"/>
        <v/>
      </c>
      <c r="BK362" s="118" t="str">
        <f t="shared" si="190"/>
        <v/>
      </c>
      <c r="BL362" s="118" t="s">
        <v>152</v>
      </c>
      <c r="BM362" s="118" t="s">
        <v>152</v>
      </c>
      <c r="BN362" s="118" t="s">
        <v>152</v>
      </c>
      <c r="BO362" s="118"/>
      <c r="BP362" s="121"/>
      <c r="BX362" s="94"/>
      <c r="CE362" s="95"/>
      <c r="CF362" s="95"/>
      <c r="CG362" s="95"/>
      <c r="CH362" s="95"/>
      <c r="CI362" s="95"/>
      <c r="CJ362" s="95"/>
      <c r="CK362" s="95"/>
      <c r="CL362" s="95"/>
      <c r="CM362" s="95"/>
      <c r="CN362" s="95"/>
      <c r="CO362" s="95"/>
      <c r="CP362" s="95"/>
      <c r="CQ362" s="95"/>
      <c r="EX362" s="81" t="s">
        <v>139</v>
      </c>
      <c r="EY362" s="81">
        <f t="shared" si="199"/>
        <v>115.64829279203882</v>
      </c>
      <c r="FA362" s="81">
        <f t="shared" si="198"/>
        <v>5.0048391062720583</v>
      </c>
    </row>
    <row r="363" spans="1:157" x14ac:dyDescent="0.15">
      <c r="E363" s="1" t="s">
        <v>152</v>
      </c>
      <c r="F363" s="6">
        <v>2</v>
      </c>
      <c r="H363" s="81">
        <v>1</v>
      </c>
      <c r="J363" s="81">
        <v>1</v>
      </c>
      <c r="O363" s="31"/>
      <c r="Q363" s="31">
        <v>0.49000000953674316</v>
      </c>
      <c r="R363" s="40">
        <v>-6.0900001525878906</v>
      </c>
      <c r="S363" s="31"/>
      <c r="T363" s="40"/>
      <c r="U363" s="31"/>
      <c r="V363" s="40"/>
      <c r="W363" s="31" t="s">
        <v>62</v>
      </c>
      <c r="X363" s="40"/>
      <c r="Y363" s="31">
        <v>1</v>
      </c>
      <c r="Z363" s="40"/>
      <c r="AA363" s="59">
        <v>1.2200000286102295</v>
      </c>
      <c r="AB363" s="60">
        <v>-12.869999885559082</v>
      </c>
      <c r="AC363" s="59">
        <v>-0.38999998569488525</v>
      </c>
      <c r="AD363" s="60">
        <v>11.560000419616699</v>
      </c>
      <c r="AE363" s="19" t="s">
        <v>95</v>
      </c>
      <c r="AF363" s="114"/>
      <c r="AG363" s="117" t="str">
        <f t="shared" si="191"/>
        <v/>
      </c>
      <c r="AH363" s="118" t="str">
        <f t="shared" si="192"/>
        <v/>
      </c>
      <c r="AI363" s="118" t="str">
        <f t="shared" si="193"/>
        <v/>
      </c>
      <c r="AJ363" s="118" t="str">
        <f t="shared" si="194"/>
        <v/>
      </c>
      <c r="AK363" s="113" t="str">
        <f t="shared" si="195"/>
        <v/>
      </c>
      <c r="AL363" s="118" t="str">
        <f t="shared" si="196"/>
        <v/>
      </c>
      <c r="AM363" s="118"/>
      <c r="AN363" s="117"/>
      <c r="AO363" s="118"/>
      <c r="AT363" s="118"/>
      <c r="AU363" s="118"/>
      <c r="AV363" s="118"/>
      <c r="AW363" s="118"/>
      <c r="AX363" s="118"/>
      <c r="AY363" s="117"/>
      <c r="AZ363" s="118" t="str">
        <f t="shared" si="182"/>
        <v/>
      </c>
      <c r="BA363" s="99" t="str">
        <f t="shared" si="183"/>
        <v/>
      </c>
      <c r="BB363" s="99" t="str">
        <f t="shared" si="184"/>
        <v/>
      </c>
      <c r="BC363" s="99" t="str">
        <f t="shared" si="185"/>
        <v/>
      </c>
      <c r="BD363" s="99" t="str">
        <f t="shared" si="186"/>
        <v/>
      </c>
      <c r="BE363" s="84" t="str">
        <f t="shared" si="187"/>
        <v/>
      </c>
      <c r="BF363" s="84" t="str">
        <f t="shared" si="179"/>
        <v/>
      </c>
      <c r="BI363" s="142"/>
      <c r="BJ363" s="148"/>
      <c r="BK363" s="148"/>
      <c r="BL363" s="148"/>
      <c r="BM363" s="148"/>
      <c r="BN363" s="148"/>
      <c r="BO363" s="148"/>
      <c r="BP363" s="119"/>
      <c r="BX363" s="117"/>
      <c r="EX363" s="81" t="str">
        <f>IF(AND(ISNUMBER(AA362),ISNUMBER(AA363),ISNUMBER(AA364),F363=2,F364=3),DEGREES(ACOS(((AA362-AA363)*(AA364-AA363)+(AB362-AB363)*(AB364-AB363))/(SQRT((AA362-AA363)^2+(AB362-AB363)^2)*SQRT((AA364-AA363)^2+(AB364-AB363)^2)))),"")</f>
        <v/>
      </c>
      <c r="EY363" s="81">
        <f t="shared" si="199"/>
        <v>4.2772209604512961</v>
      </c>
      <c r="FA363" s="81" t="str">
        <f t="shared" si="198"/>
        <v/>
      </c>
    </row>
    <row r="364" spans="1:157" s="82" customFormat="1" x14ac:dyDescent="0.15">
      <c r="A364" s="75"/>
      <c r="B364" s="76"/>
      <c r="C364" s="16"/>
      <c r="D364" s="13" t="s">
        <v>28</v>
      </c>
      <c r="E364" s="16">
        <v>79</v>
      </c>
      <c r="F364" s="82">
        <v>1</v>
      </c>
      <c r="G364" s="16">
        <v>1</v>
      </c>
      <c r="J364" s="82">
        <v>1</v>
      </c>
      <c r="K364" s="16"/>
      <c r="L364" s="82">
        <v>1</v>
      </c>
      <c r="M364" s="16">
        <v>1</v>
      </c>
      <c r="O364" s="32" t="s">
        <v>85</v>
      </c>
      <c r="P364" s="16"/>
      <c r="Q364" s="33"/>
      <c r="R364" s="34"/>
      <c r="S364" s="33"/>
      <c r="T364" s="34"/>
      <c r="U364" s="33"/>
      <c r="V364" s="34"/>
      <c r="W364" s="33"/>
      <c r="X364" s="34" t="s">
        <v>57</v>
      </c>
      <c r="Y364" s="33"/>
      <c r="Z364" s="34">
        <v>1</v>
      </c>
      <c r="AA364" s="57">
        <v>0.93000000715255737</v>
      </c>
      <c r="AB364" s="58">
        <v>12.090000152587891</v>
      </c>
      <c r="AC364" s="57">
        <v>-3.5099999904632568</v>
      </c>
      <c r="AD364" s="58">
        <v>-12.970000267028809</v>
      </c>
      <c r="AE364" s="16"/>
      <c r="AF364" s="114">
        <v>1</v>
      </c>
      <c r="AG364" s="117">
        <f t="shared" si="191"/>
        <v>6.1319679103291289</v>
      </c>
      <c r="AH364" s="124">
        <v>2</v>
      </c>
      <c r="AI364" s="124">
        <v>1</v>
      </c>
      <c r="AJ364" s="124">
        <f t="shared" si="194"/>
        <v>2.2360679774997898</v>
      </c>
      <c r="AK364" s="113">
        <f t="shared" si="195"/>
        <v>0</v>
      </c>
      <c r="AL364" s="118">
        <f t="shared" si="196"/>
        <v>4.7300000190734863</v>
      </c>
      <c r="AM364" s="99"/>
      <c r="AN364" s="117" t="str">
        <f t="shared" si="200"/>
        <v/>
      </c>
      <c r="AO364" s="118" t="str">
        <f t="shared" si="201"/>
        <v/>
      </c>
      <c r="AP364" s="99" t="str">
        <f t="shared" si="202"/>
        <v/>
      </c>
      <c r="AQ364" s="99" t="str">
        <f t="shared" si="203"/>
        <v/>
      </c>
      <c r="AR364" s="99" t="str">
        <f t="shared" si="204"/>
        <v/>
      </c>
      <c r="AS364" s="99" t="str">
        <f t="shared" si="205"/>
        <v/>
      </c>
      <c r="AT364" s="118" t="str">
        <f t="shared" si="206"/>
        <v/>
      </c>
      <c r="AU364" s="118" t="str">
        <f t="shared" si="207"/>
        <v/>
      </c>
      <c r="AV364" s="118" t="str">
        <f t="shared" si="208"/>
        <v/>
      </c>
      <c r="AW364" s="118" t="str">
        <f t="shared" si="209"/>
        <v/>
      </c>
      <c r="AX364" s="99"/>
      <c r="AY364" s="117" t="str">
        <f t="shared" si="181"/>
        <v/>
      </c>
      <c r="AZ364" s="118" t="str">
        <f t="shared" si="182"/>
        <v/>
      </c>
      <c r="BA364" s="99" t="str">
        <f t="shared" si="183"/>
        <v/>
      </c>
      <c r="BB364" s="99" t="str">
        <f t="shared" si="184"/>
        <v/>
      </c>
      <c r="BC364" s="99" t="str">
        <f t="shared" si="185"/>
        <v/>
      </c>
      <c r="BD364" s="99" t="str">
        <f t="shared" si="186"/>
        <v/>
      </c>
      <c r="BE364" s="84" t="str">
        <f t="shared" si="187"/>
        <v/>
      </c>
      <c r="BF364" s="84" t="str">
        <f t="shared" si="179"/>
        <v/>
      </c>
      <c r="BG364" s="89"/>
      <c r="BH364" s="89"/>
      <c r="BI364" s="117" t="str">
        <f t="shared" si="188"/>
        <v/>
      </c>
      <c r="BJ364" s="118" t="str">
        <f t="shared" si="189"/>
        <v/>
      </c>
      <c r="BK364" s="118" t="str">
        <f t="shared" si="190"/>
        <v/>
      </c>
      <c r="BL364" s="118" t="s">
        <v>152</v>
      </c>
      <c r="BM364" s="118" t="s">
        <v>152</v>
      </c>
      <c r="BN364" s="118" t="s">
        <v>152</v>
      </c>
      <c r="BO364" s="118"/>
      <c r="BP364" s="121"/>
      <c r="BX364" s="94"/>
      <c r="CE364" s="95"/>
      <c r="CF364" s="95"/>
      <c r="CG364" s="95"/>
      <c r="CH364" s="95"/>
      <c r="CI364" s="95"/>
      <c r="CJ364" s="95"/>
      <c r="CK364" s="95"/>
      <c r="CL364" s="95"/>
      <c r="CM364" s="95"/>
      <c r="CN364" s="95"/>
      <c r="CO364" s="95"/>
      <c r="CP364" s="95"/>
      <c r="CQ364" s="95"/>
      <c r="EX364" s="81" t="s">
        <v>151</v>
      </c>
      <c r="EY364" s="81" t="str">
        <f t="shared" si="199"/>
        <v/>
      </c>
      <c r="FA364" s="81">
        <f t="shared" si="198"/>
        <v>6.1319679103291289</v>
      </c>
    </row>
    <row r="365" spans="1:157" x14ac:dyDescent="0.15">
      <c r="A365" s="5"/>
      <c r="B365" s="77"/>
      <c r="E365" s="1" t="s">
        <v>152</v>
      </c>
      <c r="N365" s="81">
        <v>1</v>
      </c>
      <c r="O365" s="81"/>
      <c r="P365" s="1">
        <v>105</v>
      </c>
      <c r="Q365" s="7">
        <v>-3.9500000476837158</v>
      </c>
      <c r="R365" s="6">
        <v>-4.7300000190734863</v>
      </c>
      <c r="AA365" s="59"/>
      <c r="AB365" s="60"/>
      <c r="AC365" s="59"/>
      <c r="AD365" s="60"/>
      <c r="AE365" s="19" t="s">
        <v>101</v>
      </c>
      <c r="AF365" s="114"/>
      <c r="AG365" s="117" t="str">
        <f t="shared" si="191"/>
        <v/>
      </c>
      <c r="AH365" s="118" t="str">
        <f t="shared" si="192"/>
        <v/>
      </c>
      <c r="AI365" s="118" t="str">
        <f t="shared" si="193"/>
        <v/>
      </c>
      <c r="AJ365" s="118" t="str">
        <f t="shared" si="194"/>
        <v/>
      </c>
      <c r="AK365" s="113" t="str">
        <f t="shared" si="195"/>
        <v/>
      </c>
      <c r="AL365" s="118" t="str">
        <f t="shared" si="196"/>
        <v/>
      </c>
      <c r="AM365" s="118"/>
      <c r="AN365" s="117" t="str">
        <f>IF(H365=1,DEGREES(ACOS(((AA364-AA365)*(AA366-AA365)+(AB364-AB365)*(AB366-AB365))/(SQRT((AA364-AA365)^2+(AB364-AB365)^2)*SQRT((AA366-AA365)^2+(AB366-AB365)^2)))),"")</f>
        <v/>
      </c>
      <c r="AO365" s="118" t="str">
        <f>IF(H365=1,DEGREES(ACOS((((AA366-AA365)*(AC365-AA365)+(AB366-AB365)*(AD365-AB365))/(SQRT((AA366-AA365)^2+(AB366-AB365)^2)*SQRT((AC365-AA365)^2+(AD365-AB365)^2))))),"")</f>
        <v/>
      </c>
      <c r="AP365" s="99" t="str">
        <f>IF(AND(ISNUMBER(AA364),ISNUMBER(AA365),ISNUMBER(AA366),H365=1),ABS((AA364*AB365+AA365*AB366+AA366*AB364-AB364*AA365-AB365*AA366-AB366*AA364)/2),"")</f>
        <v/>
      </c>
      <c r="AQ365" s="99" t="str">
        <f>IF(ISNUMBER(AP365),AP365*(((ABS(AB365-R366))/(ABS(AB364-AB365))))^2,"")</f>
        <v/>
      </c>
      <c r="AR365" s="99" t="str">
        <f>IF(AND(ISNUMBER(AC365),ISNUMBER(AA365),ISNUMBER(AA366),H365=1),ABS((AC365*AB365+AA365*AB366+AA366*AD365-AD365*AA365-AB365*AA366-AB366*AC365)/2),"")</f>
        <v/>
      </c>
      <c r="AS365" s="99" t="str">
        <f>IF(ISNUMBER(AR365),AR365*(((ABS(AB365-R366))/(ABS(AB364-AB365))))^2,"")</f>
        <v/>
      </c>
      <c r="AT365" s="118" t="str">
        <f t="shared" si="206"/>
        <v/>
      </c>
      <c r="AU365" s="118" t="str">
        <f>IF(AND(ISNUMBER(AD364),ISNUMBER(AB365),$G364=1),ABS(AD364-AB365),"")</f>
        <v/>
      </c>
      <c r="AV365" s="118" t="str">
        <f>IF(AND(ISNUMBER(AT365),ISNUMBER(AU365)),SQRT(AT365^2+AU365^2),"")</f>
        <v/>
      </c>
      <c r="AW365" s="118" t="str">
        <f>IF(H365=1,ABS(R366),"")</f>
        <v/>
      </c>
      <c r="AX365" s="118"/>
      <c r="AY365" s="117" t="str">
        <f t="shared" si="181"/>
        <v/>
      </c>
      <c r="AZ365" s="118" t="str">
        <f t="shared" si="182"/>
        <v/>
      </c>
      <c r="BA365" s="99" t="str">
        <f t="shared" si="183"/>
        <v/>
      </c>
      <c r="BB365" s="99" t="str">
        <f t="shared" si="184"/>
        <v/>
      </c>
      <c r="BC365" s="99" t="str">
        <f t="shared" si="185"/>
        <v/>
      </c>
      <c r="BD365" s="99" t="str">
        <f t="shared" si="186"/>
        <v/>
      </c>
      <c r="BE365" s="84" t="str">
        <f t="shared" si="187"/>
        <v/>
      </c>
      <c r="BF365" s="84" t="str">
        <f t="shared" si="179"/>
        <v/>
      </c>
      <c r="BI365" s="117" t="str">
        <f t="shared" si="188"/>
        <v/>
      </c>
      <c r="BJ365" s="118" t="str">
        <f t="shared" si="189"/>
        <v/>
      </c>
      <c r="BK365" s="118" t="str">
        <f t="shared" si="190"/>
        <v/>
      </c>
      <c r="BL365" s="118" t="s">
        <v>152</v>
      </c>
      <c r="BM365" s="118" t="s">
        <v>152</v>
      </c>
      <c r="BN365" s="118" t="s">
        <v>152</v>
      </c>
      <c r="BO365" s="118"/>
      <c r="BP365" s="119"/>
      <c r="BX365" s="117"/>
      <c r="EX365" s="81" t="str">
        <f t="shared" ref="EX365:EX372" si="210">IF(AND(ISNUMBER(AA364),ISNUMBER(AA365),ISNUMBER(AA366),F365=2,F366=3),DEGREES(ACOS(((AA364-AA365)*(AA366-AA365)+(AB364-AB365)*(AB366-AB365))/(SQRT((AA364-AA365)^2+(AB364-AB365)^2)*SQRT((AA366-AA365)^2+(AB366-AB365)^2)))),"")</f>
        <v/>
      </c>
      <c r="EY365" s="81" t="str">
        <f t="shared" si="199"/>
        <v/>
      </c>
      <c r="FA365" s="81" t="str">
        <f t="shared" si="198"/>
        <v/>
      </c>
    </row>
    <row r="366" spans="1:157" s="82" customFormat="1" x14ac:dyDescent="0.15">
      <c r="A366" s="75"/>
      <c r="B366" s="76"/>
      <c r="C366" s="16"/>
      <c r="D366" s="13" t="s">
        <v>32</v>
      </c>
      <c r="E366" s="16">
        <v>80</v>
      </c>
      <c r="F366" s="82">
        <v>1</v>
      </c>
      <c r="G366" s="16">
        <v>1</v>
      </c>
      <c r="K366" s="16"/>
      <c r="L366" s="82">
        <v>1</v>
      </c>
      <c r="M366" s="16"/>
      <c r="N366" s="82">
        <v>1</v>
      </c>
      <c r="O366" s="33"/>
      <c r="P366" s="16"/>
      <c r="Q366" s="33">
        <v>2.9300000667572021</v>
      </c>
      <c r="R366" s="34">
        <v>-5.2699999809265137</v>
      </c>
      <c r="S366" s="33"/>
      <c r="T366" s="34"/>
      <c r="U366" s="33"/>
      <c r="V366" s="34"/>
      <c r="W366" s="33"/>
      <c r="X366" s="34"/>
      <c r="Y366" s="33"/>
      <c r="Z366" s="34"/>
      <c r="AA366" s="57">
        <v>3.9000000953674316</v>
      </c>
      <c r="AB366" s="58">
        <v>-11.899999618530273</v>
      </c>
      <c r="AC366" s="57">
        <v>-0.82999998331069946</v>
      </c>
      <c r="AD366" s="58">
        <v>11.510000228881836</v>
      </c>
      <c r="AE366" s="20" t="s">
        <v>88</v>
      </c>
      <c r="AF366" s="114"/>
      <c r="AG366" s="117">
        <f t="shared" si="191"/>
        <v>2.0251768413434763</v>
      </c>
      <c r="AH366" s="118">
        <f t="shared" si="192"/>
        <v>2.1899999976158142</v>
      </c>
      <c r="AI366" s="118">
        <f t="shared" si="193"/>
        <v>0.72999954223632813</v>
      </c>
      <c r="AJ366" s="118">
        <f t="shared" si="194"/>
        <v>2.308462544903537</v>
      </c>
      <c r="AK366" s="113">
        <f t="shared" si="195"/>
        <v>0</v>
      </c>
      <c r="AL366" s="118">
        <f t="shared" si="196"/>
        <v>8.0900001525878906</v>
      </c>
      <c r="AM366" s="118"/>
      <c r="AN366" s="117" t="str">
        <f>IF(H366=1,DEGREES(ACOS(((AA365-AA366)*(AA367-AA366)+(AB365-AB366)*(AB367-AB366))/(SQRT((AA365-AA366)^2+(AB365-AB366)^2)*SQRT((AA367-AA366)^2+(AB367-AB366)^2)))),"")</f>
        <v/>
      </c>
      <c r="AO366" s="118" t="str">
        <f>IF(H366=1,DEGREES(ACOS((((AA367-AA366)*(AC366-AA366)+(AB367-AB366)*(AD366-AB366))/(SQRT((AA367-AA366)^2+(AB367-AB366)^2)*SQRT((AC366-AA366)^2+(AD366-AB366)^2))))),"")</f>
        <v/>
      </c>
      <c r="AP366" s="99" t="str">
        <f>IF(AND(ISNUMBER(AA365),ISNUMBER(AA366),ISNUMBER(AA367),H366=1),ABS((AA365*AB366+AA366*AB367+AA367*AB365-AB365*AA366-AB366*AA367-AB367*AA365)/2),"")</f>
        <v/>
      </c>
      <c r="AQ366" s="99" t="str">
        <f>IF(ISNUMBER(AP366),AP366*(((ABS(AB366-R367))/(ABS(AB365-AB366))))^2,"")</f>
        <v/>
      </c>
      <c r="AR366" s="99" t="str">
        <f>IF(AND(ISNUMBER(AC366),ISNUMBER(AA366),ISNUMBER(AA367),H366=1),ABS((AC366*AB366+AA366*AB367+AA367*AD366-AD366*AA366-AB366*AA367-AB367*AC366)/2),"")</f>
        <v/>
      </c>
      <c r="AS366" s="99" t="str">
        <f>IF(ISNUMBER(AR366),AR366*(((ABS(AB366-R367))/(ABS(AB365-AB366))))^2,"")</f>
        <v/>
      </c>
      <c r="AT366" s="118" t="str">
        <f t="shared" si="206"/>
        <v/>
      </c>
      <c r="AU366" s="118" t="str">
        <f>IF(AND(ISNUMBER(AD365),ISNUMBER(AB366),$G365=1),ABS(AD365-AB366),"")</f>
        <v/>
      </c>
      <c r="AV366" s="118" t="str">
        <f>IF(AND(ISNUMBER(AT366),ISNUMBER(AU366)),SQRT(AT366^2+AU366^2),"")</f>
        <v/>
      </c>
      <c r="AW366" s="118" t="str">
        <f>IF(H366=1,ABS(R367),"")</f>
        <v/>
      </c>
      <c r="AX366" s="118"/>
      <c r="AY366" s="117" t="str">
        <f t="shared" si="181"/>
        <v/>
      </c>
      <c r="AZ366" s="118" t="str">
        <f t="shared" si="182"/>
        <v/>
      </c>
      <c r="BA366" s="99" t="str">
        <f t="shared" si="183"/>
        <v/>
      </c>
      <c r="BB366" s="99" t="str">
        <f t="shared" si="184"/>
        <v/>
      </c>
      <c r="BC366" s="99" t="str">
        <f t="shared" si="185"/>
        <v/>
      </c>
      <c r="BD366" s="99" t="str">
        <f t="shared" si="186"/>
        <v/>
      </c>
      <c r="BE366" s="84" t="str">
        <f t="shared" si="187"/>
        <v/>
      </c>
      <c r="BF366" s="84" t="str">
        <f t="shared" si="179"/>
        <v/>
      </c>
      <c r="BG366" s="89"/>
      <c r="BH366" s="89"/>
      <c r="BI366" s="117" t="str">
        <f t="shared" si="188"/>
        <v/>
      </c>
      <c r="BJ366" s="118" t="str">
        <f t="shared" si="189"/>
        <v/>
      </c>
      <c r="BK366" s="118" t="str">
        <f t="shared" si="190"/>
        <v/>
      </c>
      <c r="BL366" s="118" t="s">
        <v>152</v>
      </c>
      <c r="BM366" s="118" t="s">
        <v>152</v>
      </c>
      <c r="BN366" s="118" t="s">
        <v>152</v>
      </c>
      <c r="BO366" s="118"/>
      <c r="BP366" s="122"/>
      <c r="BX366" s="120"/>
      <c r="CE366" s="95"/>
      <c r="CF366" s="95"/>
      <c r="CG366" s="95"/>
      <c r="CH366" s="95"/>
      <c r="CI366" s="95"/>
      <c r="CJ366" s="95"/>
      <c r="CK366" s="95"/>
      <c r="CL366" s="95"/>
      <c r="CM366" s="95"/>
      <c r="CN366" s="95"/>
      <c r="CO366" s="95"/>
      <c r="CP366" s="95"/>
      <c r="CQ366" s="95"/>
      <c r="EX366" s="81" t="str">
        <f t="shared" si="210"/>
        <v/>
      </c>
      <c r="EY366" s="81" t="str">
        <f t="shared" si="199"/>
        <v/>
      </c>
      <c r="FA366" s="81">
        <f t="shared" si="198"/>
        <v>2.0251768413434763</v>
      </c>
    </row>
    <row r="367" spans="1:157" x14ac:dyDescent="0.15">
      <c r="A367" s="5"/>
      <c r="B367" s="77"/>
      <c r="E367" s="1" t="s">
        <v>152</v>
      </c>
      <c r="F367" s="81">
        <v>2</v>
      </c>
      <c r="H367" s="81">
        <v>1</v>
      </c>
      <c r="O367" s="31"/>
      <c r="Q367" s="31">
        <v>-0.87999999523162842</v>
      </c>
      <c r="R367" s="40">
        <v>8.0900001525878906</v>
      </c>
      <c r="S367" s="31"/>
      <c r="T367" s="40"/>
      <c r="U367" s="31"/>
      <c r="V367" s="40"/>
      <c r="W367" s="31"/>
      <c r="X367" s="40"/>
      <c r="Y367" s="31"/>
      <c r="Z367" s="40"/>
      <c r="AA367" s="59">
        <v>-3.0199999809265137</v>
      </c>
      <c r="AB367" s="60">
        <v>12.239999771118164</v>
      </c>
      <c r="AC367" s="59">
        <v>1.9500000476837158</v>
      </c>
      <c r="AD367" s="60">
        <v>-12.140000343322754</v>
      </c>
      <c r="AE367" s="19" t="s">
        <v>80</v>
      </c>
      <c r="AF367" s="114"/>
      <c r="AG367" s="117" t="str">
        <f t="shared" si="191"/>
        <v/>
      </c>
      <c r="AH367" s="118" t="str">
        <f t="shared" si="192"/>
        <v/>
      </c>
      <c r="AI367" s="118" t="str">
        <f t="shared" si="193"/>
        <v/>
      </c>
      <c r="AJ367" s="118" t="str">
        <f t="shared" si="194"/>
        <v/>
      </c>
      <c r="AK367" s="113" t="str">
        <f t="shared" si="195"/>
        <v/>
      </c>
      <c r="AL367" s="118" t="str">
        <f t="shared" si="196"/>
        <v/>
      </c>
      <c r="AM367" s="118"/>
      <c r="AN367" s="117">
        <f t="shared" si="200"/>
        <v>9.1795877214113482</v>
      </c>
      <c r="AO367" s="118">
        <f t="shared" si="201"/>
        <v>4.7062355742874393</v>
      </c>
      <c r="AP367" s="99">
        <f t="shared" si="202"/>
        <v>49.283399827441542</v>
      </c>
      <c r="AQ367" s="99">
        <f t="shared" si="203"/>
        <v>34.782599841821366</v>
      </c>
      <c r="AR367" s="99">
        <f t="shared" si="204"/>
        <v>25.113748821541659</v>
      </c>
      <c r="AS367" s="99">
        <f t="shared" si="205"/>
        <v>17.72445648730001</v>
      </c>
      <c r="AT367" s="118">
        <f t="shared" si="206"/>
        <v>2.1899999976158142</v>
      </c>
      <c r="AU367" s="118">
        <f t="shared" si="207"/>
        <v>0.72999954223632813</v>
      </c>
      <c r="AV367" s="118">
        <f t="shared" si="208"/>
        <v>2.308462544903537</v>
      </c>
      <c r="AW367" s="118">
        <f t="shared" si="209"/>
        <v>8.0399999618530273</v>
      </c>
      <c r="AX367" s="118"/>
      <c r="AY367" s="117" t="str">
        <f t="shared" si="181"/>
        <v/>
      </c>
      <c r="AZ367" s="118" t="str">
        <f t="shared" si="182"/>
        <v/>
      </c>
      <c r="BA367" s="99" t="str">
        <f t="shared" si="183"/>
        <v/>
      </c>
      <c r="BB367" s="99" t="str">
        <f t="shared" si="184"/>
        <v/>
      </c>
      <c r="BC367" s="99" t="str">
        <f t="shared" si="185"/>
        <v/>
      </c>
      <c r="BD367" s="99" t="str">
        <f t="shared" si="186"/>
        <v/>
      </c>
      <c r="BE367" s="84" t="str">
        <f t="shared" si="187"/>
        <v/>
      </c>
      <c r="BF367" s="84" t="str">
        <f t="shared" si="179"/>
        <v/>
      </c>
      <c r="BI367" s="117">
        <f t="shared" si="188"/>
        <v>2.1899999976158142</v>
      </c>
      <c r="BJ367" s="118">
        <f t="shared" si="189"/>
        <v>0.72999954223632813</v>
      </c>
      <c r="BK367" s="118">
        <f t="shared" si="190"/>
        <v>2.308462544903537</v>
      </c>
      <c r="BL367" s="118">
        <v>2.1899999976158142</v>
      </c>
      <c r="BM367" s="118">
        <v>0.72999954223632813</v>
      </c>
      <c r="BN367" s="118">
        <v>2.308462544903537</v>
      </c>
      <c r="BO367" s="118"/>
      <c r="BP367" s="119"/>
      <c r="BX367" s="117"/>
      <c r="EX367" s="81">
        <f t="shared" si="210"/>
        <v>9.1795877214113482</v>
      </c>
      <c r="EY367" s="81">
        <f t="shared" si="199"/>
        <v>9.1795877214113482</v>
      </c>
      <c r="FA367" s="81" t="str">
        <f t="shared" si="198"/>
        <v/>
      </c>
    </row>
    <row r="368" spans="1:157" x14ac:dyDescent="0.15">
      <c r="A368" s="5"/>
      <c r="B368" s="77"/>
      <c r="E368" s="1" t="s">
        <v>152</v>
      </c>
      <c r="F368" s="82">
        <v>3</v>
      </c>
      <c r="I368" s="81">
        <v>1</v>
      </c>
      <c r="O368" s="31"/>
      <c r="Q368" s="31">
        <v>-1.0199999809265137</v>
      </c>
      <c r="R368" s="40">
        <v>-8.0399999618530273</v>
      </c>
      <c r="S368" s="31"/>
      <c r="T368" s="40"/>
      <c r="U368" s="31"/>
      <c r="V368" s="40"/>
      <c r="W368" s="31"/>
      <c r="X368" s="40"/>
      <c r="Y368" s="31"/>
      <c r="Z368" s="40"/>
      <c r="AA368" s="59">
        <v>-0.10000000149011612</v>
      </c>
      <c r="AB368" s="60">
        <v>-12.189999580383301</v>
      </c>
      <c r="AC368" s="59">
        <v>-2</v>
      </c>
      <c r="AD368" s="60">
        <v>12.630000114440918</v>
      </c>
      <c r="AE368" s="19" t="s">
        <v>82</v>
      </c>
      <c r="AF368" s="114"/>
      <c r="AG368" s="117" t="str">
        <f t="shared" si="191"/>
        <v/>
      </c>
      <c r="AH368" s="118" t="str">
        <f t="shared" si="192"/>
        <v/>
      </c>
      <c r="AI368" s="118" t="str">
        <f t="shared" si="193"/>
        <v/>
      </c>
      <c r="AJ368" s="118" t="str">
        <f t="shared" si="194"/>
        <v/>
      </c>
      <c r="AK368" s="113" t="str">
        <f t="shared" si="195"/>
        <v/>
      </c>
      <c r="AL368" s="118" t="str">
        <f t="shared" si="196"/>
        <v/>
      </c>
      <c r="AM368" s="118"/>
      <c r="AN368" s="117" t="str">
        <f t="shared" si="200"/>
        <v/>
      </c>
      <c r="AO368" s="118" t="str">
        <f t="shared" si="201"/>
        <v/>
      </c>
      <c r="AP368" s="99" t="str">
        <f t="shared" si="202"/>
        <v/>
      </c>
      <c r="AQ368" s="99" t="str">
        <f t="shared" si="203"/>
        <v/>
      </c>
      <c r="AR368" s="99" t="str">
        <f t="shared" si="204"/>
        <v/>
      </c>
      <c r="AS368" s="99" t="str">
        <f t="shared" si="205"/>
        <v/>
      </c>
      <c r="AT368" s="118" t="str">
        <f t="shared" si="206"/>
        <v/>
      </c>
      <c r="AU368" s="118" t="str">
        <f t="shared" si="207"/>
        <v/>
      </c>
      <c r="AV368" s="118" t="str">
        <f t="shared" si="208"/>
        <v/>
      </c>
      <c r="AW368" s="118" t="str">
        <f t="shared" si="209"/>
        <v/>
      </c>
      <c r="AX368" s="118"/>
      <c r="AY368" s="117">
        <f t="shared" si="181"/>
        <v>9.1795877214113482</v>
      </c>
      <c r="AZ368" s="118">
        <f t="shared" si="182"/>
        <v>4.7062355742874393</v>
      </c>
      <c r="BA368" s="99">
        <f t="shared" si="183"/>
        <v>49.283399827441542</v>
      </c>
      <c r="BB368" s="99">
        <f t="shared" si="184"/>
        <v>34.782599841821366</v>
      </c>
      <c r="BC368" s="99">
        <f t="shared" si="185"/>
        <v>25.113748821541659</v>
      </c>
      <c r="BD368" s="99">
        <f t="shared" si="186"/>
        <v>17.72445648730001</v>
      </c>
      <c r="BE368" s="84">
        <f t="shared" si="187"/>
        <v>8.0399999618530273</v>
      </c>
      <c r="BF368" s="84" t="str">
        <f t="shared" si="179"/>
        <v/>
      </c>
      <c r="BI368" s="117">
        <f t="shared" si="188"/>
        <v>2.0500000491738319</v>
      </c>
      <c r="BJ368" s="118">
        <f t="shared" si="189"/>
        <v>4.9999237060546875E-2</v>
      </c>
      <c r="BK368" s="118">
        <f t="shared" si="190"/>
        <v>2.0506096959975952</v>
      </c>
      <c r="BL368" s="118">
        <v>2.0500000491738319</v>
      </c>
      <c r="BM368" s="118">
        <v>4.9999237060546875E-2</v>
      </c>
      <c r="BN368" s="118">
        <v>2.0506096959975952</v>
      </c>
      <c r="BO368" s="118"/>
      <c r="BP368" s="119"/>
      <c r="BX368" s="117"/>
      <c r="EX368" s="81" t="str">
        <f t="shared" si="210"/>
        <v/>
      </c>
      <c r="EY368" s="81">
        <f t="shared" si="199"/>
        <v>0.43972590005284629</v>
      </c>
      <c r="FA368" s="81" t="str">
        <f t="shared" si="198"/>
        <v/>
      </c>
    </row>
    <row r="369" spans="1:157" x14ac:dyDescent="0.15">
      <c r="A369" s="5"/>
      <c r="B369" s="77"/>
      <c r="E369" s="1" t="s">
        <v>152</v>
      </c>
      <c r="F369" s="81">
        <v>4</v>
      </c>
      <c r="I369" s="81">
        <v>1</v>
      </c>
      <c r="O369" s="31"/>
      <c r="Q369" s="31">
        <v>-3.2699999809265137</v>
      </c>
      <c r="R369" s="40">
        <v>7.5599999427795401</v>
      </c>
      <c r="S369" s="31"/>
      <c r="T369" s="40"/>
      <c r="U369" s="31"/>
      <c r="V369" s="40"/>
      <c r="W369" s="31"/>
      <c r="X369" s="40"/>
      <c r="Y369" s="31"/>
      <c r="Z369" s="40"/>
      <c r="AA369" s="59">
        <v>-2.8299999237060547</v>
      </c>
      <c r="AB369" s="60">
        <v>12.239999771118164</v>
      </c>
      <c r="AC369" s="59">
        <v>0.43999999761581421</v>
      </c>
      <c r="AD369" s="60">
        <v>-12.479999542236328</v>
      </c>
      <c r="AE369" s="19" t="s">
        <v>88</v>
      </c>
      <c r="AF369" s="114"/>
      <c r="AG369" s="117" t="str">
        <f t="shared" si="191"/>
        <v/>
      </c>
      <c r="AH369" s="118" t="str">
        <f t="shared" si="192"/>
        <v/>
      </c>
      <c r="AI369" s="118" t="str">
        <f t="shared" si="193"/>
        <v/>
      </c>
      <c r="AJ369" s="118" t="str">
        <f t="shared" si="194"/>
        <v/>
      </c>
      <c r="AK369" s="113" t="str">
        <f t="shared" si="195"/>
        <v/>
      </c>
      <c r="AL369" s="118" t="str">
        <f t="shared" si="196"/>
        <v/>
      </c>
      <c r="AM369" s="118"/>
      <c r="AN369" s="117" t="str">
        <f t="shared" si="200"/>
        <v/>
      </c>
      <c r="AO369" s="118" t="str">
        <f t="shared" si="201"/>
        <v/>
      </c>
      <c r="AP369" s="99" t="str">
        <f t="shared" si="202"/>
        <v/>
      </c>
      <c r="AQ369" s="99" t="str">
        <f t="shared" si="203"/>
        <v/>
      </c>
      <c r="AR369" s="99" t="str">
        <f t="shared" si="204"/>
        <v/>
      </c>
      <c r="AS369" s="99" t="str">
        <f t="shared" si="205"/>
        <v/>
      </c>
      <c r="AT369" s="118" t="str">
        <f t="shared" si="206"/>
        <v/>
      </c>
      <c r="AU369" s="118" t="str">
        <f t="shared" si="207"/>
        <v/>
      </c>
      <c r="AV369" s="118" t="str">
        <f t="shared" si="208"/>
        <v/>
      </c>
      <c r="AW369" s="118" t="str">
        <f t="shared" si="209"/>
        <v/>
      </c>
      <c r="AX369" s="118"/>
      <c r="AY369" s="117">
        <f t="shared" si="181"/>
        <v>0.43972590005284629</v>
      </c>
      <c r="AZ369" s="118">
        <f t="shared" si="182"/>
        <v>1.9987054488251665</v>
      </c>
      <c r="BA369" s="99">
        <f t="shared" si="183"/>
        <v>2.3208506373405271</v>
      </c>
      <c r="BB369" s="99">
        <f t="shared" si="184"/>
        <v>1.5168214430659916</v>
      </c>
      <c r="BC369" s="99">
        <f t="shared" si="185"/>
        <v>10.670799252410244</v>
      </c>
      <c r="BD369" s="99">
        <f t="shared" si="186"/>
        <v>6.9740365279411831</v>
      </c>
      <c r="BE369" s="84">
        <f t="shared" si="187"/>
        <v>7.5599999427795401</v>
      </c>
      <c r="BF369" s="84" t="str">
        <f t="shared" si="179"/>
        <v/>
      </c>
      <c r="BI369" s="117">
        <f t="shared" si="188"/>
        <v>0.82999992370605469</v>
      </c>
      <c r="BJ369" s="118">
        <f t="shared" si="189"/>
        <v>0.39000034332275391</v>
      </c>
      <c r="BK369" s="118">
        <f t="shared" si="190"/>
        <v>0.91706059840335663</v>
      </c>
      <c r="BL369" s="118">
        <v>0.82999992370605469</v>
      </c>
      <c r="BM369" s="118">
        <v>0.39000034332275391</v>
      </c>
      <c r="BN369" s="118">
        <v>0.91706059840335663</v>
      </c>
      <c r="BO369" s="118"/>
      <c r="BP369" s="119"/>
      <c r="BX369" s="117"/>
      <c r="EX369" s="81" t="str">
        <f t="shared" si="210"/>
        <v/>
      </c>
      <c r="EY369" s="81">
        <f t="shared" si="199"/>
        <v>1.896707835667566</v>
      </c>
      <c r="FA369" s="81" t="str">
        <f t="shared" si="198"/>
        <v/>
      </c>
    </row>
    <row r="370" spans="1:157" x14ac:dyDescent="0.15">
      <c r="A370" s="5"/>
      <c r="B370" s="77"/>
      <c r="E370" s="1" t="s">
        <v>152</v>
      </c>
      <c r="F370" s="82">
        <v>5</v>
      </c>
      <c r="I370" s="81">
        <v>1</v>
      </c>
      <c r="O370" s="31"/>
      <c r="Q370" s="31">
        <v>1.0199999809265137</v>
      </c>
      <c r="R370" s="40">
        <v>-7.3600001335144043</v>
      </c>
      <c r="S370" s="31"/>
      <c r="T370" s="40"/>
      <c r="U370" s="31"/>
      <c r="V370" s="40"/>
      <c r="W370" s="31"/>
      <c r="X370" s="40"/>
      <c r="Y370" s="31"/>
      <c r="Z370" s="40"/>
      <c r="AA370" s="59">
        <v>0.68000000715255737</v>
      </c>
      <c r="AB370" s="60">
        <v>-11.899999618530273</v>
      </c>
      <c r="AC370" s="59">
        <v>-2.0999999046325684</v>
      </c>
      <c r="AD370" s="60">
        <v>13.020000457763672</v>
      </c>
      <c r="AE370" s="19" t="s">
        <v>106</v>
      </c>
      <c r="AF370" s="114"/>
      <c r="AG370" s="117" t="str">
        <f t="shared" si="191"/>
        <v/>
      </c>
      <c r="AH370" s="118" t="str">
        <f t="shared" si="192"/>
        <v/>
      </c>
      <c r="AI370" s="118" t="str">
        <f t="shared" si="193"/>
        <v/>
      </c>
      <c r="AJ370" s="118" t="str">
        <f t="shared" si="194"/>
        <v/>
      </c>
      <c r="AK370" s="113" t="str">
        <f t="shared" si="195"/>
        <v/>
      </c>
      <c r="AL370" s="118" t="str">
        <f t="shared" si="196"/>
        <v/>
      </c>
      <c r="AM370" s="118"/>
      <c r="AN370" s="117" t="str">
        <f t="shared" si="200"/>
        <v/>
      </c>
      <c r="AO370" s="118" t="str">
        <f t="shared" si="201"/>
        <v/>
      </c>
      <c r="AP370" s="99" t="str">
        <f t="shared" si="202"/>
        <v/>
      </c>
      <c r="AQ370" s="99" t="str">
        <f t="shared" si="203"/>
        <v/>
      </c>
      <c r="AR370" s="99" t="str">
        <f t="shared" si="204"/>
        <v/>
      </c>
      <c r="AS370" s="99" t="str">
        <f t="shared" si="205"/>
        <v/>
      </c>
      <c r="AT370" s="118" t="str">
        <f t="shared" si="206"/>
        <v/>
      </c>
      <c r="AU370" s="118" t="str">
        <f t="shared" si="207"/>
        <v/>
      </c>
      <c r="AV370" s="118" t="str">
        <f t="shared" si="208"/>
        <v/>
      </c>
      <c r="AW370" s="118" t="str">
        <f t="shared" si="209"/>
        <v/>
      </c>
      <c r="AX370" s="118"/>
      <c r="AY370" s="117">
        <f t="shared" si="181"/>
        <v>1.896707835667566</v>
      </c>
      <c r="AZ370" s="118">
        <f t="shared" si="182"/>
        <v>0.7375093184219087</v>
      </c>
      <c r="BA370" s="99">
        <f t="shared" si="183"/>
        <v>9.9235497893065201</v>
      </c>
      <c r="BB370" s="99">
        <f t="shared" si="184"/>
        <v>6.3875201124390282</v>
      </c>
      <c r="BC370" s="99">
        <f t="shared" si="185"/>
        <v>3.9146998879194257</v>
      </c>
      <c r="BD370" s="99">
        <f t="shared" si="186"/>
        <v>2.5197862457639326</v>
      </c>
      <c r="BE370" s="84">
        <f t="shared" si="187"/>
        <v>7.3600001335144043</v>
      </c>
      <c r="BF370" s="84">
        <f t="shared" si="179"/>
        <v>0.67999982833862305</v>
      </c>
      <c r="BI370" s="117">
        <f t="shared" si="188"/>
        <v>0.24000000953674316</v>
      </c>
      <c r="BJ370" s="118">
        <f t="shared" si="189"/>
        <v>0.57999992370605469</v>
      </c>
      <c r="BK370" s="118">
        <f t="shared" si="190"/>
        <v>0.62769412620851095</v>
      </c>
      <c r="BL370" s="118">
        <v>0.24000000953674316</v>
      </c>
      <c r="BM370" s="118">
        <v>0.57999992370605469</v>
      </c>
      <c r="BN370" s="118">
        <v>0.62769412620851095</v>
      </c>
      <c r="BO370" s="118"/>
      <c r="BP370" s="119"/>
      <c r="BX370" s="117"/>
      <c r="EX370" s="81" t="str">
        <f t="shared" si="210"/>
        <v/>
      </c>
      <c r="EY370" s="81">
        <f t="shared" si="199"/>
        <v>2.0272128257627249</v>
      </c>
      <c r="FA370" s="81" t="str">
        <f t="shared" si="198"/>
        <v/>
      </c>
    </row>
    <row r="371" spans="1:157" x14ac:dyDescent="0.15">
      <c r="A371" s="5"/>
      <c r="B371" s="77"/>
      <c r="E371" s="1" t="s">
        <v>152</v>
      </c>
      <c r="F371" s="81">
        <v>6</v>
      </c>
      <c r="I371" s="6">
        <v>1</v>
      </c>
      <c r="J371" s="81">
        <v>1</v>
      </c>
      <c r="O371" s="31"/>
      <c r="Q371" s="31">
        <v>-1.0199999809265137</v>
      </c>
      <c r="R371" s="40">
        <v>5.6999998092651367</v>
      </c>
      <c r="S371" s="31"/>
      <c r="T371" s="40"/>
      <c r="U371" s="31"/>
      <c r="V371" s="40"/>
      <c r="W371" s="31"/>
      <c r="X371" s="40" t="s">
        <v>85</v>
      </c>
      <c r="Y371" s="31"/>
      <c r="Z371" s="40">
        <v>1</v>
      </c>
      <c r="AA371" s="59">
        <v>-3.2200000286102295</v>
      </c>
      <c r="AB371" s="60">
        <v>9.5600004196166992</v>
      </c>
      <c r="AC371" s="59">
        <v>0.93000000715255737</v>
      </c>
      <c r="AD371" s="60">
        <v>-13.119999885559082</v>
      </c>
      <c r="AE371" s="19" t="s">
        <v>80</v>
      </c>
      <c r="AF371" s="114"/>
      <c r="AG371" s="117" t="str">
        <f t="shared" si="191"/>
        <v/>
      </c>
      <c r="AH371" s="118" t="str">
        <f t="shared" si="192"/>
        <v/>
      </c>
      <c r="AI371" s="118" t="str">
        <f t="shared" si="193"/>
        <v/>
      </c>
      <c r="AJ371" s="118" t="str">
        <f t="shared" si="194"/>
        <v/>
      </c>
      <c r="AK371" s="113" t="str">
        <f t="shared" si="195"/>
        <v/>
      </c>
      <c r="AL371" s="118" t="str">
        <f t="shared" si="196"/>
        <v/>
      </c>
      <c r="AM371" s="118"/>
      <c r="AN371" s="117" t="str">
        <f t="shared" si="200"/>
        <v/>
      </c>
      <c r="AO371" s="118" t="str">
        <f t="shared" si="201"/>
        <v/>
      </c>
      <c r="AP371" s="99" t="str">
        <f t="shared" si="202"/>
        <v/>
      </c>
      <c r="AQ371" s="99" t="str">
        <f t="shared" si="203"/>
        <v/>
      </c>
      <c r="AR371" s="99" t="str">
        <f t="shared" si="204"/>
        <v/>
      </c>
      <c r="AS371" s="99" t="str">
        <f t="shared" si="205"/>
        <v/>
      </c>
      <c r="AT371" s="118" t="str">
        <f t="shared" si="206"/>
        <v/>
      </c>
      <c r="AU371" s="118" t="str">
        <f t="shared" si="207"/>
        <v/>
      </c>
      <c r="AV371" s="118" t="str">
        <f t="shared" si="208"/>
        <v/>
      </c>
      <c r="AW371" s="118" t="str">
        <f t="shared" si="209"/>
        <v/>
      </c>
      <c r="AX371" s="118"/>
      <c r="AY371" s="117">
        <f t="shared" si="181"/>
        <v>2.0272128257627249</v>
      </c>
      <c r="AZ371" s="118">
        <f t="shared" si="182"/>
        <v>3.9347221853227965</v>
      </c>
      <c r="BA371" s="99">
        <f t="shared" si="183"/>
        <v>9.4106999164104366</v>
      </c>
      <c r="BB371" s="99">
        <f t="shared" si="184"/>
        <v>5.0023344285653275</v>
      </c>
      <c r="BC371" s="99">
        <f t="shared" si="185"/>
        <v>18.76460148789883</v>
      </c>
      <c r="BD371" s="99">
        <f t="shared" si="186"/>
        <v>9.9744772328292974</v>
      </c>
      <c r="BE371" s="84">
        <f t="shared" si="187"/>
        <v>5.6999998092651367</v>
      </c>
      <c r="BF371" s="84">
        <f t="shared" si="179"/>
        <v>1.8600001335144034</v>
      </c>
      <c r="BI371" s="117"/>
      <c r="BJ371" s="118"/>
      <c r="BK371" s="118"/>
      <c r="BO371" s="118"/>
      <c r="BP371" s="119" t="s">
        <v>185</v>
      </c>
      <c r="BX371" s="117"/>
      <c r="EX371" s="81" t="str">
        <f t="shared" si="210"/>
        <v/>
      </c>
      <c r="EY371" s="81" t="str">
        <f t="shared" si="199"/>
        <v/>
      </c>
      <c r="FA371" s="81" t="str">
        <f t="shared" si="198"/>
        <v/>
      </c>
    </row>
    <row r="372" spans="1:157" x14ac:dyDescent="0.15">
      <c r="A372" s="5"/>
      <c r="B372" s="46"/>
      <c r="C372" s="22"/>
      <c r="D372" s="12"/>
      <c r="E372" s="1" t="s">
        <v>152</v>
      </c>
      <c r="O372" s="31"/>
      <c r="Q372" s="31">
        <v>-3.75</v>
      </c>
      <c r="R372" s="40">
        <v>-8.1899995803833008</v>
      </c>
      <c r="S372" s="31"/>
      <c r="T372" s="40"/>
      <c r="U372" s="31"/>
      <c r="V372" s="40"/>
      <c r="W372" s="31"/>
      <c r="X372" s="40"/>
      <c r="Y372" s="31"/>
      <c r="Z372" s="40"/>
      <c r="AF372" s="140">
        <v>1</v>
      </c>
      <c r="AG372" s="117" t="str">
        <f t="shared" si="191"/>
        <v/>
      </c>
      <c r="AH372" s="118" t="str">
        <f t="shared" si="192"/>
        <v/>
      </c>
      <c r="AI372" s="118" t="str">
        <f t="shared" si="193"/>
        <v/>
      </c>
      <c r="AJ372" s="118" t="str">
        <f t="shared" si="194"/>
        <v/>
      </c>
      <c r="AK372" s="113" t="str">
        <f t="shared" si="195"/>
        <v/>
      </c>
      <c r="AL372" s="118" t="str">
        <f t="shared" si="196"/>
        <v/>
      </c>
      <c r="AN372" s="117" t="str">
        <f t="shared" si="200"/>
        <v/>
      </c>
      <c r="AO372" s="118" t="str">
        <f t="shared" si="201"/>
        <v/>
      </c>
      <c r="AP372" s="99" t="str">
        <f t="shared" si="202"/>
        <v/>
      </c>
      <c r="AQ372" s="99" t="str">
        <f t="shared" si="203"/>
        <v/>
      </c>
      <c r="AR372" s="99" t="str">
        <f t="shared" si="204"/>
        <v/>
      </c>
      <c r="AS372" s="99" t="str">
        <f t="shared" si="205"/>
        <v/>
      </c>
      <c r="AT372" s="118" t="str">
        <f t="shared" si="206"/>
        <v/>
      </c>
      <c r="AU372" s="118" t="str">
        <f t="shared" si="207"/>
        <v/>
      </c>
      <c r="AV372" s="118" t="str">
        <f t="shared" si="208"/>
        <v/>
      </c>
      <c r="AW372" s="118" t="str">
        <f t="shared" si="209"/>
        <v/>
      </c>
      <c r="AY372" s="117" t="str">
        <f t="shared" si="181"/>
        <v/>
      </c>
      <c r="AZ372" s="118" t="str">
        <f t="shared" si="182"/>
        <v/>
      </c>
      <c r="BA372" s="99" t="str">
        <f t="shared" si="183"/>
        <v/>
      </c>
      <c r="BB372" s="99" t="str">
        <f t="shared" si="184"/>
        <v/>
      </c>
      <c r="BC372" s="99" t="str">
        <f t="shared" si="185"/>
        <v/>
      </c>
      <c r="BD372" s="99" t="str">
        <f t="shared" si="186"/>
        <v/>
      </c>
      <c r="BE372" s="84" t="str">
        <f t="shared" si="187"/>
        <v/>
      </c>
      <c r="BF372" s="84" t="str">
        <f t="shared" si="179"/>
        <v/>
      </c>
      <c r="BI372" s="117" t="str">
        <f t="shared" si="188"/>
        <v/>
      </c>
      <c r="BJ372" s="118" t="str">
        <f t="shared" si="189"/>
        <v/>
      </c>
      <c r="BK372" s="118" t="str">
        <f t="shared" si="190"/>
        <v/>
      </c>
      <c r="BL372" s="118">
        <v>1.1200001239776611</v>
      </c>
      <c r="BM372" s="118">
        <v>3.4600000381469727</v>
      </c>
      <c r="BN372" s="118">
        <v>3.6367568714016376</v>
      </c>
      <c r="BO372" s="118"/>
      <c r="EX372" s="81" t="str">
        <f t="shared" si="210"/>
        <v/>
      </c>
      <c r="EY372" s="81" t="str">
        <f t="shared" si="199"/>
        <v/>
      </c>
      <c r="FA372" s="81" t="str">
        <f t="shared" si="198"/>
        <v/>
      </c>
    </row>
    <row r="373" spans="1:157" s="82" customFormat="1" x14ac:dyDescent="0.15">
      <c r="A373" s="15">
        <v>0.21829861111111112</v>
      </c>
      <c r="B373" s="30"/>
      <c r="C373" s="24" t="s">
        <v>37</v>
      </c>
      <c r="D373" s="13" t="s">
        <v>11</v>
      </c>
      <c r="E373" s="16">
        <v>81</v>
      </c>
      <c r="F373" s="10">
        <v>1</v>
      </c>
      <c r="G373" s="16">
        <v>1</v>
      </c>
      <c r="K373" s="16">
        <v>1</v>
      </c>
      <c r="M373" s="16">
        <v>1</v>
      </c>
      <c r="O373" s="20" t="s">
        <v>87</v>
      </c>
      <c r="P373" s="16">
        <v>103</v>
      </c>
      <c r="Q373" s="32"/>
      <c r="R373" s="10"/>
      <c r="S373" s="32"/>
      <c r="T373" s="10"/>
      <c r="U373" s="32"/>
      <c r="V373" s="10"/>
      <c r="W373" s="32"/>
      <c r="X373" s="10"/>
      <c r="Y373" s="32"/>
      <c r="Z373" s="10"/>
      <c r="AA373" s="57">
        <v>0.98000001907348633</v>
      </c>
      <c r="AB373" s="58">
        <v>12.039999961853027</v>
      </c>
      <c r="AC373" s="57">
        <v>-3.7999999523162842</v>
      </c>
      <c r="AD373" s="58">
        <v>-12.380000114440918</v>
      </c>
      <c r="AE373" s="16"/>
      <c r="AF373" s="114">
        <v>1</v>
      </c>
      <c r="AG373" s="117">
        <f t="shared" si="191"/>
        <v>5.857953974186052</v>
      </c>
      <c r="AH373" s="118">
        <f t="shared" si="192"/>
        <v>1.8499999046325684</v>
      </c>
      <c r="AI373" s="118">
        <f t="shared" si="193"/>
        <v>5.0000190734863281E-2</v>
      </c>
      <c r="AJ373" s="118">
        <f t="shared" si="194"/>
        <v>1.8506754621526798</v>
      </c>
      <c r="AK373" s="113">
        <f t="shared" si="195"/>
        <v>103</v>
      </c>
      <c r="AL373" s="118">
        <f t="shared" si="196"/>
        <v>6.1399998664855957</v>
      </c>
      <c r="AM373" s="99"/>
      <c r="AN373" s="117" t="str">
        <f t="shared" si="200"/>
        <v/>
      </c>
      <c r="AO373" s="118" t="str">
        <f t="shared" si="201"/>
        <v/>
      </c>
      <c r="AP373" s="99" t="str">
        <f t="shared" si="202"/>
        <v/>
      </c>
      <c r="AQ373" s="99" t="str">
        <f t="shared" si="203"/>
        <v/>
      </c>
      <c r="AR373" s="99" t="str">
        <f t="shared" si="204"/>
        <v/>
      </c>
      <c r="AS373" s="99" t="str">
        <f t="shared" si="205"/>
        <v/>
      </c>
      <c r="AT373" s="118" t="str">
        <f t="shared" si="206"/>
        <v/>
      </c>
      <c r="AU373" s="118" t="str">
        <f t="shared" si="207"/>
        <v/>
      </c>
      <c r="AV373" s="118" t="str">
        <f t="shared" si="208"/>
        <v/>
      </c>
      <c r="AW373" s="118" t="str">
        <f t="shared" si="209"/>
        <v/>
      </c>
      <c r="AX373" s="99"/>
      <c r="AY373" s="117" t="str">
        <f t="shared" si="181"/>
        <v/>
      </c>
      <c r="AZ373" s="118" t="str">
        <f t="shared" si="182"/>
        <v/>
      </c>
      <c r="BA373" s="99" t="str">
        <f t="shared" si="183"/>
        <v/>
      </c>
      <c r="BB373" s="99" t="str">
        <f t="shared" si="184"/>
        <v/>
      </c>
      <c r="BC373" s="99" t="str">
        <f t="shared" si="185"/>
        <v/>
      </c>
      <c r="BD373" s="99" t="str">
        <f t="shared" si="186"/>
        <v/>
      </c>
      <c r="BE373" s="84" t="str">
        <f t="shared" si="187"/>
        <v/>
      </c>
      <c r="BF373" s="84" t="str">
        <f t="shared" si="179"/>
        <v/>
      </c>
      <c r="BG373" s="89"/>
      <c r="BH373" s="89"/>
      <c r="BI373" s="117" t="str">
        <f t="shared" si="188"/>
        <v/>
      </c>
      <c r="BJ373" s="118" t="str">
        <f t="shared" si="189"/>
        <v/>
      </c>
      <c r="BK373" s="118" t="str">
        <f t="shared" si="190"/>
        <v/>
      </c>
      <c r="BL373" s="118" t="s">
        <v>152</v>
      </c>
      <c r="BM373" s="118" t="s">
        <v>152</v>
      </c>
      <c r="BN373" s="118" t="s">
        <v>152</v>
      </c>
      <c r="BO373" s="118"/>
      <c r="BP373" s="121"/>
      <c r="BX373" s="94"/>
      <c r="CE373" s="95"/>
      <c r="CF373" s="95"/>
      <c r="CG373" s="95"/>
      <c r="CH373" s="95"/>
      <c r="CI373" s="95"/>
      <c r="CJ373" s="95"/>
      <c r="CK373" s="95"/>
      <c r="CL373" s="95"/>
      <c r="CM373" s="95"/>
      <c r="CN373" s="95"/>
      <c r="CO373" s="95"/>
      <c r="CP373" s="95"/>
      <c r="CQ373" s="95"/>
      <c r="EX373" s="81" t="s">
        <v>139</v>
      </c>
      <c r="EY373" s="81" t="str">
        <f t="shared" si="199"/>
        <v/>
      </c>
      <c r="FA373" s="81">
        <f t="shared" si="198"/>
        <v>5.857953974186052</v>
      </c>
    </row>
    <row r="374" spans="1:157" x14ac:dyDescent="0.15">
      <c r="E374" s="1" t="s">
        <v>152</v>
      </c>
      <c r="F374" s="6">
        <v>2</v>
      </c>
      <c r="H374" s="81">
        <v>1</v>
      </c>
      <c r="J374" s="81">
        <v>1</v>
      </c>
      <c r="O374" s="31"/>
      <c r="Q374" s="31">
        <v>-0.68000000715255737</v>
      </c>
      <c r="R374" s="40">
        <v>-6.1399998664855957</v>
      </c>
      <c r="S374" s="31"/>
      <c r="T374" s="40"/>
      <c r="U374" s="31"/>
      <c r="V374" s="40"/>
      <c r="W374" s="31" t="s">
        <v>62</v>
      </c>
      <c r="X374" s="40"/>
      <c r="Y374" s="31">
        <v>1</v>
      </c>
      <c r="Z374" s="40"/>
      <c r="AA374" s="59">
        <v>-1.9500000476837158</v>
      </c>
      <c r="AB374" s="60">
        <v>-12.430000305175781</v>
      </c>
      <c r="AC374" s="59">
        <v>0.23999999463558197</v>
      </c>
      <c r="AD374" s="60">
        <v>11.210000038146973</v>
      </c>
      <c r="AE374" s="19" t="s">
        <v>106</v>
      </c>
      <c r="AF374" s="114"/>
      <c r="AG374" s="117" t="str">
        <f t="shared" si="191"/>
        <v/>
      </c>
      <c r="AH374" s="118" t="str">
        <f t="shared" si="192"/>
        <v/>
      </c>
      <c r="AI374" s="118" t="str">
        <f t="shared" si="193"/>
        <v/>
      </c>
      <c r="AJ374" s="118" t="str">
        <f t="shared" si="194"/>
        <v/>
      </c>
      <c r="AK374" s="113" t="str">
        <f t="shared" si="195"/>
        <v/>
      </c>
      <c r="AL374" s="118" t="str">
        <f t="shared" si="196"/>
        <v/>
      </c>
      <c r="AM374" s="118"/>
      <c r="AN374" s="117"/>
      <c r="AO374" s="118"/>
      <c r="AT374" s="118"/>
      <c r="AU374" s="118"/>
      <c r="AV374" s="118"/>
      <c r="AW374" s="118"/>
      <c r="AX374" s="118"/>
      <c r="AY374" s="117" t="str">
        <f t="shared" si="181"/>
        <v/>
      </c>
      <c r="AZ374" s="118" t="str">
        <f t="shared" si="182"/>
        <v/>
      </c>
      <c r="BA374" s="99" t="str">
        <f t="shared" si="183"/>
        <v/>
      </c>
      <c r="BB374" s="99" t="str">
        <f t="shared" si="184"/>
        <v/>
      </c>
      <c r="BC374" s="99" t="str">
        <f t="shared" si="185"/>
        <v/>
      </c>
      <c r="BD374" s="99" t="str">
        <f t="shared" si="186"/>
        <v/>
      </c>
      <c r="BE374" s="84" t="str">
        <f t="shared" si="187"/>
        <v/>
      </c>
      <c r="BF374" s="84" t="str">
        <f t="shared" si="179"/>
        <v/>
      </c>
      <c r="BI374" s="142"/>
      <c r="BJ374" s="148"/>
      <c r="BK374" s="148"/>
      <c r="BL374" s="148"/>
      <c r="BM374" s="148"/>
      <c r="BN374" s="148"/>
      <c r="BO374" s="148"/>
      <c r="BP374" s="119"/>
      <c r="BX374" s="117"/>
      <c r="EX374" s="81" t="str">
        <f>IF(AND(ISNUMBER(AA373),ISNUMBER(AA374),ISNUMBER(AA375),F374=2,F375=3),DEGREES(ACOS(((AA373-AA374)*(AA375-AA374)+(AB373-AB374)*(AB375-AB374))/(SQRT((AA373-AA374)^2+(AB373-AB374)^2)*SQRT((AA375-AA374)^2+(AB375-AB374)^2)))),"")</f>
        <v/>
      </c>
      <c r="EY374" s="81">
        <f t="shared" si="199"/>
        <v>4.2127188437629544</v>
      </c>
      <c r="FA374" s="81" t="str">
        <f t="shared" si="198"/>
        <v/>
      </c>
    </row>
    <row r="375" spans="1:157" s="82" customFormat="1" x14ac:dyDescent="0.15">
      <c r="B375" s="30"/>
      <c r="C375" s="16"/>
      <c r="D375" s="13" t="s">
        <v>17</v>
      </c>
      <c r="E375" s="16">
        <v>82</v>
      </c>
      <c r="F375" s="82">
        <v>1</v>
      </c>
      <c r="G375" s="16">
        <v>1</v>
      </c>
      <c r="K375" s="16">
        <v>1</v>
      </c>
      <c r="M375" s="16">
        <v>1</v>
      </c>
      <c r="O375" s="20" t="s">
        <v>87</v>
      </c>
      <c r="P375" s="16"/>
      <c r="Q375" s="32"/>
      <c r="R375" s="10"/>
      <c r="S375" s="32"/>
      <c r="T375" s="10"/>
      <c r="U375" s="32"/>
      <c r="V375" s="10"/>
      <c r="W375" s="32"/>
      <c r="X375" s="10"/>
      <c r="Y375" s="32"/>
      <c r="Z375" s="10"/>
      <c r="AA375" s="57">
        <v>-0.82999998331069946</v>
      </c>
      <c r="AB375" s="58">
        <v>12.090000152587891</v>
      </c>
      <c r="AC375" s="57">
        <v>3.2200000286102295</v>
      </c>
      <c r="AD375" s="58">
        <v>-12.920000076293945</v>
      </c>
      <c r="AE375" s="16"/>
      <c r="AF375" s="114">
        <v>1</v>
      </c>
      <c r="AG375" s="117">
        <f t="shared" si="191"/>
        <v>4.9355530391160869</v>
      </c>
      <c r="AH375" s="118">
        <f t="shared" si="192"/>
        <v>0.82999992370605469</v>
      </c>
      <c r="AI375" s="118">
        <f t="shared" si="193"/>
        <v>0.77999973297119141</v>
      </c>
      <c r="AJ375" s="118">
        <f t="shared" si="194"/>
        <v>1.1389905428875107</v>
      </c>
      <c r="AK375" s="113">
        <f t="shared" si="195"/>
        <v>0</v>
      </c>
      <c r="AL375" s="118">
        <f t="shared" si="196"/>
        <v>6.2899999618530273</v>
      </c>
      <c r="AM375" s="99"/>
      <c r="AN375" s="117"/>
      <c r="AO375" s="118"/>
      <c r="AP375" s="99"/>
      <c r="AQ375" s="99"/>
      <c r="AR375" s="99"/>
      <c r="AS375" s="99"/>
      <c r="AT375" s="118"/>
      <c r="AU375" s="118"/>
      <c r="AV375" s="118"/>
      <c r="AW375" s="118"/>
      <c r="AX375" s="99"/>
      <c r="AY375" s="117" t="str">
        <f t="shared" si="181"/>
        <v/>
      </c>
      <c r="AZ375" s="118" t="str">
        <f t="shared" si="182"/>
        <v/>
      </c>
      <c r="BA375" s="99" t="str">
        <f t="shared" si="183"/>
        <v/>
      </c>
      <c r="BB375" s="99" t="str">
        <f t="shared" si="184"/>
        <v/>
      </c>
      <c r="BC375" s="99" t="str">
        <f t="shared" si="185"/>
        <v/>
      </c>
      <c r="BD375" s="99" t="str">
        <f t="shared" si="186"/>
        <v/>
      </c>
      <c r="BE375" s="84" t="str">
        <f t="shared" si="187"/>
        <v/>
      </c>
      <c r="BF375" s="84" t="str">
        <f t="shared" si="179"/>
        <v/>
      </c>
      <c r="BG375" s="89"/>
      <c r="BH375" s="89"/>
      <c r="BI375" s="117"/>
      <c r="BJ375" s="118"/>
      <c r="BK375" s="118"/>
      <c r="BL375" s="118"/>
      <c r="BM375" s="118"/>
      <c r="BN375" s="118"/>
      <c r="BO375" s="118"/>
      <c r="BP375" s="121"/>
      <c r="BX375" s="94"/>
      <c r="CE375" s="95"/>
      <c r="CF375" s="95"/>
      <c r="CG375" s="95"/>
      <c r="CH375" s="95"/>
      <c r="CI375" s="95"/>
      <c r="CJ375" s="95"/>
      <c r="CK375" s="95"/>
      <c r="CL375" s="95"/>
      <c r="CM375" s="95"/>
      <c r="CN375" s="95"/>
      <c r="CO375" s="95"/>
      <c r="CP375" s="95"/>
      <c r="CQ375" s="95"/>
      <c r="EX375" s="81" t="s">
        <v>139</v>
      </c>
      <c r="EY375" s="81">
        <f t="shared" si="199"/>
        <v>10.185141009287067</v>
      </c>
      <c r="FA375" s="81">
        <f t="shared" si="198"/>
        <v>4.9355530391160869</v>
      </c>
    </row>
    <row r="376" spans="1:157" x14ac:dyDescent="0.15">
      <c r="E376" s="1" t="s">
        <v>152</v>
      </c>
      <c r="F376" s="6">
        <v>2</v>
      </c>
      <c r="H376" s="81">
        <v>1</v>
      </c>
      <c r="J376" s="81">
        <v>1</v>
      </c>
      <c r="O376" s="31"/>
      <c r="Q376" s="31">
        <v>0.54000002145767212</v>
      </c>
      <c r="R376" s="40">
        <v>-6.2899999618530273</v>
      </c>
      <c r="S376" s="31"/>
      <c r="T376" s="40"/>
      <c r="U376" s="31"/>
      <c r="V376" s="40"/>
      <c r="W376" s="31" t="s">
        <v>62</v>
      </c>
      <c r="X376" s="40"/>
      <c r="Y376" s="31">
        <v>1</v>
      </c>
      <c r="Z376" s="40"/>
      <c r="AA376" s="59">
        <v>2.3900001049041748</v>
      </c>
      <c r="AB376" s="60">
        <v>-12.140000343322754</v>
      </c>
      <c r="AC376" s="59">
        <v>-1.0700000524520874</v>
      </c>
      <c r="AD376" s="60">
        <v>11.75</v>
      </c>
      <c r="AE376" s="19" t="s">
        <v>81</v>
      </c>
      <c r="AF376" s="114"/>
      <c r="AG376" s="117" t="str">
        <f t="shared" si="191"/>
        <v/>
      </c>
      <c r="AH376" s="118" t="str">
        <f t="shared" si="192"/>
        <v/>
      </c>
      <c r="AI376" s="118" t="str">
        <f t="shared" si="193"/>
        <v/>
      </c>
      <c r="AJ376" s="118" t="str">
        <f t="shared" si="194"/>
        <v/>
      </c>
      <c r="AK376" s="113" t="str">
        <f t="shared" si="195"/>
        <v/>
      </c>
      <c r="AL376" s="118" t="str">
        <f t="shared" si="196"/>
        <v/>
      </c>
      <c r="AM376" s="118"/>
      <c r="AN376" s="117"/>
      <c r="AO376" s="118"/>
      <c r="AT376" s="118"/>
      <c r="AU376" s="118"/>
      <c r="AV376" s="118"/>
      <c r="AW376" s="118"/>
      <c r="AX376" s="118"/>
      <c r="AY376" s="117"/>
      <c r="AZ376" s="118" t="str">
        <f t="shared" si="182"/>
        <v/>
      </c>
      <c r="BA376" s="99" t="str">
        <f t="shared" si="183"/>
        <v/>
      </c>
      <c r="BB376" s="99" t="str">
        <f t="shared" si="184"/>
        <v/>
      </c>
      <c r="BC376" s="99" t="str">
        <f t="shared" si="185"/>
        <v/>
      </c>
      <c r="BD376" s="99" t="str">
        <f t="shared" si="186"/>
        <v/>
      </c>
      <c r="BE376" s="84" t="str">
        <f t="shared" si="187"/>
        <v/>
      </c>
      <c r="BF376" s="84" t="str">
        <f t="shared" si="179"/>
        <v/>
      </c>
      <c r="BI376" s="142"/>
      <c r="BJ376" s="148"/>
      <c r="BK376" s="148"/>
      <c r="BL376" s="148"/>
      <c r="BM376" s="148"/>
      <c r="BN376" s="148"/>
      <c r="BO376" s="148"/>
      <c r="BP376" s="119"/>
      <c r="BX376" s="117"/>
      <c r="EX376" s="81" t="str">
        <f>IF(AND(ISNUMBER(AA375),ISNUMBER(AA376),ISNUMBER(AA377),F376=2,F377=3),DEGREES(ACOS(((AA375-AA376)*(AA377-AA376)+(AB375-AB376)*(AB377-AB376))/(SQRT((AA375-AA376)^2+(AB375-AB376)^2)*SQRT((AA377-AA376)^2+(AB377-AB376)^2)))),"")</f>
        <v/>
      </c>
      <c r="EY376" s="81" t="str">
        <f t="shared" si="199"/>
        <v/>
      </c>
      <c r="FA376" s="81" t="str">
        <f t="shared" si="198"/>
        <v/>
      </c>
    </row>
    <row r="377" spans="1:157" x14ac:dyDescent="0.15">
      <c r="E377" s="1" t="s">
        <v>152</v>
      </c>
      <c r="O377" s="31"/>
      <c r="Q377" s="31"/>
      <c r="R377" s="40"/>
      <c r="S377" s="31"/>
      <c r="T377" s="40"/>
      <c r="U377" s="31">
        <v>-1.7599999904632568</v>
      </c>
      <c r="V377" s="40">
        <v>13.359999656677246</v>
      </c>
      <c r="W377" s="31"/>
      <c r="X377" s="40"/>
      <c r="Y377" s="31"/>
      <c r="Z377" s="40"/>
      <c r="AG377" s="117" t="str">
        <f t="shared" si="191"/>
        <v/>
      </c>
      <c r="AH377" s="118" t="str">
        <f t="shared" si="192"/>
        <v/>
      </c>
      <c r="AI377" s="118" t="str">
        <f t="shared" si="193"/>
        <v/>
      </c>
      <c r="AJ377" s="118" t="str">
        <f t="shared" si="194"/>
        <v/>
      </c>
      <c r="AK377" s="113" t="str">
        <f t="shared" si="195"/>
        <v/>
      </c>
      <c r="AL377" s="118" t="str">
        <f t="shared" si="196"/>
        <v/>
      </c>
      <c r="AN377" s="117"/>
      <c r="AO377" s="118"/>
      <c r="AT377" s="118"/>
      <c r="AU377" s="118"/>
      <c r="AV377" s="118"/>
      <c r="AW377" s="118"/>
      <c r="AY377" s="117" t="str">
        <f t="shared" si="181"/>
        <v/>
      </c>
      <c r="AZ377" s="118" t="str">
        <f t="shared" si="182"/>
        <v/>
      </c>
      <c r="BA377" s="99" t="str">
        <f t="shared" si="183"/>
        <v/>
      </c>
      <c r="BB377" s="99" t="str">
        <f t="shared" si="184"/>
        <v/>
      </c>
      <c r="BC377" s="99" t="str">
        <f t="shared" si="185"/>
        <v/>
      </c>
      <c r="BD377" s="99" t="str">
        <f t="shared" si="186"/>
        <v/>
      </c>
      <c r="BE377" s="84" t="str">
        <f t="shared" si="187"/>
        <v/>
      </c>
      <c r="BF377" s="84" t="str">
        <f t="shared" si="179"/>
        <v/>
      </c>
      <c r="BI377" s="117" t="str">
        <f t="shared" si="188"/>
        <v/>
      </c>
      <c r="BJ377" s="118" t="str">
        <f t="shared" si="189"/>
        <v/>
      </c>
      <c r="BK377" s="118" t="str">
        <f t="shared" si="190"/>
        <v/>
      </c>
      <c r="BL377" s="118" t="s">
        <v>152</v>
      </c>
      <c r="BM377" s="118" t="s">
        <v>152</v>
      </c>
      <c r="BN377" s="118" t="s">
        <v>152</v>
      </c>
      <c r="BO377" s="118"/>
      <c r="EX377" s="81" t="str">
        <f>IF(AND(ISNUMBER(AA376),ISNUMBER(AA377),ISNUMBER(AA378),F377=2,F378=3),DEGREES(ACOS(((AA376-AA377)*(AA378-AA377)+(AB376-AB377)*(AB378-AB377))/(SQRT((AA376-AA377)^2+(AB376-AB377)^2)*SQRT((AA378-AA377)^2+(AB378-AB377)^2)))),"")</f>
        <v/>
      </c>
      <c r="EY377" s="81" t="str">
        <f t="shared" si="199"/>
        <v/>
      </c>
      <c r="FA377" s="81" t="str">
        <f t="shared" si="198"/>
        <v/>
      </c>
    </row>
    <row r="378" spans="1:157" s="82" customFormat="1" x14ac:dyDescent="0.15">
      <c r="B378" s="30"/>
      <c r="C378" s="16"/>
      <c r="D378" s="13" t="s">
        <v>18</v>
      </c>
      <c r="E378" s="16">
        <v>83</v>
      </c>
      <c r="F378" s="82">
        <v>1</v>
      </c>
      <c r="G378" s="16">
        <v>1</v>
      </c>
      <c r="J378" s="82">
        <v>1</v>
      </c>
      <c r="K378" s="16">
        <v>1</v>
      </c>
      <c r="M378" s="16">
        <v>1</v>
      </c>
      <c r="O378" s="32" t="s">
        <v>85</v>
      </c>
      <c r="P378" s="16">
        <v>112</v>
      </c>
      <c r="Q378" s="32"/>
      <c r="R378" s="10"/>
      <c r="S378" s="32"/>
      <c r="T378" s="10"/>
      <c r="U378" s="32"/>
      <c r="V378" s="10"/>
      <c r="W378" s="32" t="s">
        <v>57</v>
      </c>
      <c r="X378" s="10"/>
      <c r="Y378" s="32">
        <v>1</v>
      </c>
      <c r="Z378" s="10"/>
      <c r="AA378" s="57">
        <v>1.2200000286102295</v>
      </c>
      <c r="AB378" s="58">
        <v>11.949999809265137</v>
      </c>
      <c r="AC378" s="57">
        <v>-3.7999999523162842</v>
      </c>
      <c r="AD378" s="58">
        <v>-12.729999542236328</v>
      </c>
      <c r="AE378" s="20"/>
      <c r="AF378" s="114">
        <v>1</v>
      </c>
      <c r="AG378" s="117">
        <f t="shared" si="191"/>
        <v>6.4621575687835779</v>
      </c>
      <c r="AH378" s="124">
        <v>2</v>
      </c>
      <c r="AI378" s="124">
        <v>1</v>
      </c>
      <c r="AJ378" s="124">
        <f t="shared" si="194"/>
        <v>2.2360679774997898</v>
      </c>
      <c r="AK378" s="113">
        <f t="shared" si="195"/>
        <v>112</v>
      </c>
      <c r="AL378" s="118">
        <f t="shared" si="196"/>
        <v>4</v>
      </c>
      <c r="AM378" s="118"/>
      <c r="AN378" s="117" t="str">
        <f t="shared" si="200"/>
        <v/>
      </c>
      <c r="AO378" s="118" t="str">
        <f t="shared" si="201"/>
        <v/>
      </c>
      <c r="AP378" s="99" t="str">
        <f t="shared" si="202"/>
        <v/>
      </c>
      <c r="AQ378" s="99" t="str">
        <f t="shared" si="203"/>
        <v/>
      </c>
      <c r="AR378" s="99" t="str">
        <f t="shared" si="204"/>
        <v/>
      </c>
      <c r="AS378" s="99" t="str">
        <f t="shared" si="205"/>
        <v/>
      </c>
      <c r="AT378" s="118" t="str">
        <f t="shared" si="206"/>
        <v/>
      </c>
      <c r="AU378" s="118" t="str">
        <f t="shared" si="207"/>
        <v/>
      </c>
      <c r="AV378" s="118" t="str">
        <f t="shared" si="208"/>
        <v/>
      </c>
      <c r="AW378" s="118" t="str">
        <f t="shared" si="209"/>
        <v/>
      </c>
      <c r="AX378" s="118"/>
      <c r="AY378" s="117" t="str">
        <f t="shared" si="181"/>
        <v/>
      </c>
      <c r="AZ378" s="118" t="str">
        <f t="shared" si="182"/>
        <v/>
      </c>
      <c r="BA378" s="99" t="str">
        <f t="shared" si="183"/>
        <v/>
      </c>
      <c r="BB378" s="99" t="str">
        <f t="shared" si="184"/>
        <v/>
      </c>
      <c r="BC378" s="99" t="str">
        <f t="shared" si="185"/>
        <v/>
      </c>
      <c r="BD378" s="99" t="str">
        <f t="shared" si="186"/>
        <v/>
      </c>
      <c r="BE378" s="84" t="str">
        <f t="shared" si="187"/>
        <v/>
      </c>
      <c r="BF378" s="84" t="str">
        <f t="shared" si="179"/>
        <v/>
      </c>
      <c r="BG378" s="89"/>
      <c r="BH378" s="89"/>
      <c r="BI378" s="117" t="str">
        <f t="shared" si="188"/>
        <v/>
      </c>
      <c r="BJ378" s="118" t="str">
        <f t="shared" si="189"/>
        <v/>
      </c>
      <c r="BK378" s="118" t="str">
        <f t="shared" si="190"/>
        <v/>
      </c>
      <c r="BL378" s="118" t="s">
        <v>152</v>
      </c>
      <c r="BM378" s="118" t="s">
        <v>152</v>
      </c>
      <c r="BN378" s="118" t="s">
        <v>152</v>
      </c>
      <c r="BO378" s="118"/>
      <c r="BP378" s="122"/>
      <c r="BX378" s="120"/>
      <c r="CE378" s="95"/>
      <c r="CF378" s="95"/>
      <c r="CG378" s="95"/>
      <c r="CH378" s="95"/>
      <c r="CI378" s="95"/>
      <c r="CJ378" s="95"/>
      <c r="CK378" s="95"/>
      <c r="CL378" s="95"/>
      <c r="CM378" s="95"/>
      <c r="CN378" s="95"/>
      <c r="CO378" s="95"/>
      <c r="CP378" s="95"/>
      <c r="CQ378" s="95"/>
      <c r="EX378" s="81" t="s">
        <v>151</v>
      </c>
      <c r="EY378" s="81" t="str">
        <f t="shared" si="199"/>
        <v/>
      </c>
      <c r="FA378" s="81">
        <f t="shared" si="198"/>
        <v>6.4621575687835779</v>
      </c>
    </row>
    <row r="379" spans="1:157" x14ac:dyDescent="0.15">
      <c r="E379" s="1" t="s">
        <v>152</v>
      </c>
      <c r="O379" s="31"/>
      <c r="Q379" s="31">
        <v>-3.9500000476837158</v>
      </c>
      <c r="R379" s="40">
        <v>-4</v>
      </c>
      <c r="S379" s="31"/>
      <c r="T379" s="40"/>
      <c r="U379" s="31"/>
      <c r="V379" s="40"/>
      <c r="W379" s="31"/>
      <c r="X379" s="40"/>
      <c r="Y379" s="31"/>
      <c r="Z379" s="40"/>
      <c r="AG379" s="117" t="str">
        <f t="shared" si="191"/>
        <v/>
      </c>
      <c r="AH379" s="118" t="str">
        <f t="shared" si="192"/>
        <v/>
      </c>
      <c r="AI379" s="118" t="str">
        <f t="shared" si="193"/>
        <v/>
      </c>
      <c r="AJ379" s="118" t="str">
        <f t="shared" si="194"/>
        <v/>
      </c>
      <c r="AK379" s="113" t="str">
        <f t="shared" si="195"/>
        <v/>
      </c>
      <c r="AL379" s="118" t="str">
        <f t="shared" si="196"/>
        <v/>
      </c>
      <c r="AN379" s="117" t="str">
        <f t="shared" si="200"/>
        <v/>
      </c>
      <c r="AO379" s="118" t="str">
        <f t="shared" si="201"/>
        <v/>
      </c>
      <c r="AP379" s="99" t="str">
        <f t="shared" si="202"/>
        <v/>
      </c>
      <c r="AQ379" s="99" t="str">
        <f t="shared" si="203"/>
        <v/>
      </c>
      <c r="AR379" s="99" t="str">
        <f t="shared" si="204"/>
        <v/>
      </c>
      <c r="AS379" s="99" t="str">
        <f t="shared" si="205"/>
        <v/>
      </c>
      <c r="AT379" s="118" t="str">
        <f t="shared" si="206"/>
        <v/>
      </c>
      <c r="AU379" s="118" t="str">
        <f t="shared" si="207"/>
        <v/>
      </c>
      <c r="AV379" s="118" t="str">
        <f t="shared" si="208"/>
        <v/>
      </c>
      <c r="AW379" s="118" t="str">
        <f t="shared" si="209"/>
        <v/>
      </c>
      <c r="AY379" s="117" t="str">
        <f t="shared" si="181"/>
        <v/>
      </c>
      <c r="AZ379" s="118" t="str">
        <f t="shared" si="182"/>
        <v/>
      </c>
      <c r="BA379" s="99" t="str">
        <f t="shared" si="183"/>
        <v/>
      </c>
      <c r="BB379" s="99" t="str">
        <f t="shared" si="184"/>
        <v/>
      </c>
      <c r="BC379" s="99" t="str">
        <f t="shared" si="185"/>
        <v/>
      </c>
      <c r="BD379" s="99" t="str">
        <f t="shared" si="186"/>
        <v/>
      </c>
      <c r="BE379" s="84" t="str">
        <f t="shared" si="187"/>
        <v/>
      </c>
      <c r="BF379" s="84" t="str">
        <f t="shared" si="179"/>
        <v/>
      </c>
      <c r="BI379" s="117" t="str">
        <f t="shared" si="188"/>
        <v/>
      </c>
      <c r="BJ379" s="118" t="str">
        <f t="shared" si="189"/>
        <v/>
      </c>
      <c r="BK379" s="118" t="str">
        <f t="shared" si="190"/>
        <v/>
      </c>
      <c r="BL379" s="118" t="s">
        <v>152</v>
      </c>
      <c r="BM379" s="118" t="s">
        <v>152</v>
      </c>
      <c r="BN379" s="118" t="s">
        <v>152</v>
      </c>
      <c r="BO379" s="118"/>
      <c r="EX379" s="81" t="str">
        <f>IF(AND(ISNUMBER(AA378),ISNUMBER(AA379),ISNUMBER(AA380),F379=2,F380=3),DEGREES(ACOS(((AA378-AA379)*(AA380-AA379)+(AB378-AB379)*(AB380-AB379))/(SQRT((AA378-AA379)^2+(AB378-AB379)^2)*SQRT((AA380-AA379)^2+(AB380-AB379)^2)))),"")</f>
        <v/>
      </c>
      <c r="EY379" s="81" t="str">
        <f t="shared" si="199"/>
        <v/>
      </c>
      <c r="FA379" s="81" t="str">
        <f t="shared" si="198"/>
        <v/>
      </c>
    </row>
    <row r="380" spans="1:157" s="82" customFormat="1" x14ac:dyDescent="0.15">
      <c r="B380" s="30"/>
      <c r="C380" s="16"/>
      <c r="D380" s="13" t="s">
        <v>25</v>
      </c>
      <c r="E380" s="16">
        <v>84</v>
      </c>
      <c r="F380" s="82">
        <v>1</v>
      </c>
      <c r="G380" s="16">
        <v>1</v>
      </c>
      <c r="K380" s="16">
        <v>1</v>
      </c>
      <c r="M380" s="16"/>
      <c r="N380" s="82">
        <v>1</v>
      </c>
      <c r="O380" s="20" t="s">
        <v>91</v>
      </c>
      <c r="P380" s="16">
        <v>105</v>
      </c>
      <c r="Q380" s="33"/>
      <c r="R380" s="34"/>
      <c r="S380" s="33"/>
      <c r="T380" s="34"/>
      <c r="U380" s="33"/>
      <c r="V380" s="34"/>
      <c r="W380" s="33"/>
      <c r="X380" s="34"/>
      <c r="Y380" s="33"/>
      <c r="Z380" s="34"/>
      <c r="AA380" s="57">
        <v>-0.98000001907348633</v>
      </c>
      <c r="AB380" s="58">
        <v>11.989999771118164</v>
      </c>
      <c r="AC380" s="57">
        <v>3.4100000858306885</v>
      </c>
      <c r="AD380" s="58">
        <v>-11.850000381469727</v>
      </c>
      <c r="AF380" s="139">
        <v>1</v>
      </c>
      <c r="AG380" s="117">
        <f t="shared" si="191"/>
        <v>1.6214662617337314</v>
      </c>
      <c r="AH380" s="118">
        <f t="shared" si="192"/>
        <v>0.34000015258789063</v>
      </c>
      <c r="AI380" s="118">
        <f t="shared" si="193"/>
        <v>0.49000072479248047</v>
      </c>
      <c r="AJ380" s="118">
        <f t="shared" si="194"/>
        <v>0.59640658451843498</v>
      </c>
      <c r="AK380" s="113">
        <f t="shared" si="195"/>
        <v>105</v>
      </c>
      <c r="AL380" s="118">
        <f t="shared" si="196"/>
        <v>5.8499999046325684</v>
      </c>
      <c r="AM380" s="99"/>
      <c r="AN380" s="117" t="str">
        <f t="shared" si="200"/>
        <v/>
      </c>
      <c r="AO380" s="118" t="str">
        <f t="shared" si="201"/>
        <v/>
      </c>
      <c r="AP380" s="99" t="str">
        <f t="shared" si="202"/>
        <v/>
      </c>
      <c r="AQ380" s="99" t="str">
        <f t="shared" si="203"/>
        <v/>
      </c>
      <c r="AR380" s="99" t="str">
        <f t="shared" si="204"/>
        <v/>
      </c>
      <c r="AS380" s="99" t="str">
        <f t="shared" si="205"/>
        <v/>
      </c>
      <c r="AT380" s="118" t="str">
        <f t="shared" si="206"/>
        <v/>
      </c>
      <c r="AU380" s="118" t="str">
        <f t="shared" si="207"/>
        <v/>
      </c>
      <c r="AV380" s="118" t="str">
        <f t="shared" si="208"/>
        <v/>
      </c>
      <c r="AW380" s="118" t="str">
        <f t="shared" si="209"/>
        <v/>
      </c>
      <c r="AX380" s="99"/>
      <c r="AY380" s="117" t="str">
        <f t="shared" si="181"/>
        <v/>
      </c>
      <c r="AZ380" s="118" t="str">
        <f t="shared" si="182"/>
        <v/>
      </c>
      <c r="BA380" s="99" t="str">
        <f t="shared" si="183"/>
        <v/>
      </c>
      <c r="BB380" s="99" t="str">
        <f t="shared" si="184"/>
        <v/>
      </c>
      <c r="BC380" s="99" t="str">
        <f t="shared" si="185"/>
        <v/>
      </c>
      <c r="BD380" s="99" t="str">
        <f t="shared" si="186"/>
        <v/>
      </c>
      <c r="BE380" s="84" t="str">
        <f t="shared" si="187"/>
        <v/>
      </c>
      <c r="BF380" s="84" t="str">
        <f t="shared" si="179"/>
        <v/>
      </c>
      <c r="BG380" s="89"/>
      <c r="BH380" s="89"/>
      <c r="BI380" s="117" t="str">
        <f t="shared" si="188"/>
        <v/>
      </c>
      <c r="BJ380" s="118" t="str">
        <f t="shared" si="189"/>
        <v/>
      </c>
      <c r="BK380" s="118" t="str">
        <f t="shared" si="190"/>
        <v/>
      </c>
      <c r="BL380" s="118">
        <v>2.8299999237060547</v>
      </c>
      <c r="BM380" s="118">
        <v>8.9999198913574219E-2</v>
      </c>
      <c r="BN380" s="118">
        <v>2.8314306320270961</v>
      </c>
      <c r="BO380" s="118"/>
      <c r="BP380" s="121"/>
      <c r="BX380" s="94"/>
      <c r="CE380" s="95"/>
      <c r="CF380" s="95"/>
      <c r="CG380" s="95"/>
      <c r="CH380" s="95"/>
      <c r="CI380" s="95"/>
      <c r="CJ380" s="95"/>
      <c r="CK380" s="95"/>
      <c r="CL380" s="95"/>
      <c r="CM380" s="95"/>
      <c r="CN380" s="95"/>
      <c r="CO380" s="95"/>
      <c r="CP380" s="95"/>
      <c r="CQ380" s="95"/>
      <c r="EX380" s="81" t="str">
        <f>IF(AND(ISNUMBER(AA379),ISNUMBER(AA380),ISNUMBER(AA381),F380=2,F381=3),DEGREES(ACOS(((AA379-AA380)*(AA381-AA380)+(AB379-AB380)*(AB381-AB380))/(SQRT((AA379-AA380)^2+(AB379-AB380)^2)*SQRT((AA381-AA380)^2+(AB381-AB380)^2)))),"")</f>
        <v/>
      </c>
      <c r="EY380" s="81" t="str">
        <f t="shared" si="199"/>
        <v/>
      </c>
      <c r="FA380" s="81">
        <f t="shared" si="198"/>
        <v>1.6214662617337314</v>
      </c>
    </row>
    <row r="381" spans="1:157" x14ac:dyDescent="0.15">
      <c r="E381" s="1" t="s">
        <v>152</v>
      </c>
      <c r="F381" s="81">
        <v>2</v>
      </c>
      <c r="H381" s="81">
        <v>1</v>
      </c>
      <c r="O381" s="40"/>
      <c r="Q381" s="31">
        <v>2.8299999237060547</v>
      </c>
      <c r="R381" s="40">
        <v>-5.8499999046325684</v>
      </c>
      <c r="S381" s="31"/>
      <c r="T381" s="40"/>
      <c r="U381" s="31"/>
      <c r="V381" s="40"/>
      <c r="W381" s="31"/>
      <c r="X381" s="40"/>
      <c r="Y381" s="31"/>
      <c r="Z381" s="40"/>
      <c r="AA381" s="60">
        <v>3.0699999332427979</v>
      </c>
      <c r="AB381" s="60">
        <v>-11.359999656677246</v>
      </c>
      <c r="AC381" s="60">
        <v>-0.77999997138977051</v>
      </c>
      <c r="AD381" s="60">
        <v>11.649999618530273</v>
      </c>
      <c r="AE381" s="41" t="s">
        <v>83</v>
      </c>
      <c r="AF381" s="114"/>
      <c r="AG381" s="117" t="str">
        <f t="shared" si="191"/>
        <v/>
      </c>
      <c r="AH381" s="118" t="str">
        <f t="shared" si="192"/>
        <v/>
      </c>
      <c r="AI381" s="118" t="str">
        <f t="shared" si="193"/>
        <v/>
      </c>
      <c r="AJ381" s="118" t="str">
        <f t="shared" si="194"/>
        <v/>
      </c>
      <c r="AK381" s="113" t="str">
        <f t="shared" si="195"/>
        <v/>
      </c>
      <c r="AL381" s="118" t="str">
        <f t="shared" si="196"/>
        <v/>
      </c>
      <c r="AM381" s="118"/>
      <c r="AN381" s="117">
        <f t="shared" si="200"/>
        <v>6.4087679135888171</v>
      </c>
      <c r="AO381" s="118">
        <f t="shared" si="201"/>
        <v>6.7500249117107121</v>
      </c>
      <c r="AP381" s="99">
        <f t="shared" si="202"/>
        <v>31.575996476650289</v>
      </c>
      <c r="AQ381" s="99">
        <f t="shared" si="203"/>
        <v>20.928954740347155</v>
      </c>
      <c r="AR381" s="99">
        <f t="shared" si="204"/>
        <v>32.732396550273961</v>
      </c>
      <c r="AS381" s="99">
        <f t="shared" si="205"/>
        <v>21.695430782378036</v>
      </c>
      <c r="AT381" s="118">
        <f t="shared" si="206"/>
        <v>0.34000015258789063</v>
      </c>
      <c r="AU381" s="118">
        <f t="shared" si="207"/>
        <v>0.49000072479248047</v>
      </c>
      <c r="AV381" s="118">
        <f t="shared" si="208"/>
        <v>0.59640658451843498</v>
      </c>
      <c r="AW381" s="118">
        <f t="shared" si="209"/>
        <v>7.6500000953674316</v>
      </c>
      <c r="AX381" s="118"/>
      <c r="AY381" s="117" t="str">
        <f t="shared" si="181"/>
        <v/>
      </c>
      <c r="AZ381" s="118" t="str">
        <f t="shared" si="182"/>
        <v/>
      </c>
      <c r="BA381" s="99" t="str">
        <f t="shared" si="183"/>
        <v/>
      </c>
      <c r="BB381" s="99" t="str">
        <f t="shared" si="184"/>
        <v/>
      </c>
      <c r="BC381" s="99" t="str">
        <f t="shared" si="185"/>
        <v/>
      </c>
      <c r="BD381" s="99" t="str">
        <f t="shared" si="186"/>
        <v/>
      </c>
      <c r="BE381" s="84" t="str">
        <f t="shared" si="187"/>
        <v/>
      </c>
      <c r="BF381" s="84" t="str">
        <f t="shared" si="179"/>
        <v/>
      </c>
      <c r="BI381" s="117">
        <f t="shared" si="188"/>
        <v>0.34000015258789063</v>
      </c>
      <c r="BJ381" s="118">
        <f t="shared" si="189"/>
        <v>0.49000072479248047</v>
      </c>
      <c r="BK381" s="118">
        <f t="shared" si="190"/>
        <v>0.59640658451843498</v>
      </c>
      <c r="BL381" s="118">
        <v>0.34000015258789063</v>
      </c>
      <c r="BM381" s="118">
        <v>0.49000072479248047</v>
      </c>
      <c r="BN381" s="118">
        <v>0.59640658451843498</v>
      </c>
      <c r="BO381" s="118"/>
      <c r="BP381" s="119"/>
      <c r="BX381" s="117"/>
      <c r="EX381" s="81">
        <f>IF(AND(ISNUMBER(AA380),ISNUMBER(AA381),ISNUMBER(AA382),F381=2,F382=3),DEGREES(ACOS(((AA380-AA381)*(AA382-AA381)+(AB380-AB381)*(AB382-AB381))/(SQRT((AA380-AA381)^2+(AB380-AB381)^2)*SQRT((AA382-AA381)^2+(AB382-AB381)^2)))),"")</f>
        <v>6.4087679135888171</v>
      </c>
      <c r="EY381" s="81">
        <f t="shared" si="199"/>
        <v>6.4087679135888171</v>
      </c>
      <c r="FA381" s="81" t="str">
        <f t="shared" si="198"/>
        <v/>
      </c>
    </row>
    <row r="382" spans="1:157" x14ac:dyDescent="0.15">
      <c r="B382" s="26"/>
      <c r="C382" s="22"/>
      <c r="D382" s="12"/>
      <c r="E382" s="1" t="s">
        <v>152</v>
      </c>
      <c r="F382" s="81">
        <v>3</v>
      </c>
      <c r="I382" s="81">
        <v>1</v>
      </c>
      <c r="J382" s="81">
        <v>1</v>
      </c>
      <c r="O382" s="40"/>
      <c r="Q382" s="7">
        <v>-2.0499999523162842</v>
      </c>
      <c r="R382" s="6">
        <v>7.6500000953674316</v>
      </c>
      <c r="U382" s="31"/>
      <c r="V382" s="40"/>
      <c r="W382" s="7" t="s">
        <v>85</v>
      </c>
      <c r="Y382" s="7">
        <v>1</v>
      </c>
      <c r="AA382" s="60">
        <v>-3.6099998950958252</v>
      </c>
      <c r="AB382" s="60">
        <v>11.560000419616699</v>
      </c>
      <c r="AC382" s="60">
        <v>-5.000000074505806E-2</v>
      </c>
      <c r="AD382" s="60">
        <v>-6.190000057220459</v>
      </c>
      <c r="AE382" s="41" t="s">
        <v>84</v>
      </c>
      <c r="AF382" s="114"/>
      <c r="AG382" s="117" t="str">
        <f t="shared" si="191"/>
        <v/>
      </c>
      <c r="AH382" s="118" t="str">
        <f t="shared" si="192"/>
        <v/>
      </c>
      <c r="AI382" s="118" t="str">
        <f t="shared" si="193"/>
        <v/>
      </c>
      <c r="AJ382" s="118" t="str">
        <f t="shared" si="194"/>
        <v/>
      </c>
      <c r="AK382" s="113" t="str">
        <f t="shared" si="195"/>
        <v/>
      </c>
      <c r="AL382" s="118" t="str">
        <f t="shared" si="196"/>
        <v/>
      </c>
      <c r="AM382" s="118"/>
      <c r="AN382" s="117" t="str">
        <f t="shared" si="200"/>
        <v/>
      </c>
      <c r="AO382" s="118" t="str">
        <f t="shared" si="201"/>
        <v/>
      </c>
      <c r="AP382" s="99" t="str">
        <f t="shared" si="202"/>
        <v/>
      </c>
      <c r="AQ382" s="99" t="str">
        <f t="shared" si="203"/>
        <v/>
      </c>
      <c r="AR382" s="99" t="str">
        <f t="shared" si="204"/>
        <v/>
      </c>
      <c r="AS382" s="99" t="str">
        <f t="shared" si="205"/>
        <v/>
      </c>
      <c r="AT382" s="118" t="str">
        <f t="shared" si="206"/>
        <v/>
      </c>
      <c r="AU382" s="118" t="str">
        <f t="shared" si="207"/>
        <v/>
      </c>
      <c r="AV382" s="118" t="str">
        <f t="shared" si="208"/>
        <v/>
      </c>
      <c r="AW382" s="118" t="str">
        <f t="shared" si="209"/>
        <v/>
      </c>
      <c r="AX382" s="118"/>
      <c r="AY382" s="117">
        <f t="shared" si="181"/>
        <v>6.4087679135888171</v>
      </c>
      <c r="AZ382" s="118">
        <f t="shared" si="182"/>
        <v>6.7500249117107121</v>
      </c>
      <c r="BA382" s="99">
        <f t="shared" si="183"/>
        <v>31.575996476650289</v>
      </c>
      <c r="BB382" s="99">
        <f t="shared" si="184"/>
        <v>20.928954740347155</v>
      </c>
      <c r="BC382" s="99">
        <f t="shared" si="185"/>
        <v>32.732396550273961</v>
      </c>
      <c r="BD382" s="99">
        <f t="shared" si="186"/>
        <v>21.695430782378036</v>
      </c>
      <c r="BE382" s="84">
        <f t="shared" si="187"/>
        <v>7.6500000953674316</v>
      </c>
      <c r="BF382" s="84" t="str">
        <f t="shared" si="179"/>
        <v/>
      </c>
      <c r="BI382" s="117"/>
      <c r="BJ382" s="118"/>
      <c r="BK382" s="118"/>
      <c r="BO382" s="118"/>
      <c r="BP382" s="119" t="s">
        <v>185</v>
      </c>
      <c r="BX382" s="117"/>
      <c r="EX382" s="81" t="str">
        <f>IF(AND(ISNUMBER(AA381),ISNUMBER(AA382),ISNUMBER(AA383),F382=2,F383=3),DEGREES(ACOS(((AA381-AA382)*(AA383-AA382)+(AB381-AB382)*(AB383-AB382))/(SQRT((AA381-AA382)^2+(AB381-AB382)^2)*SQRT((AA383-AA382)^2+(AB383-AB382)^2)))),"")</f>
        <v/>
      </c>
      <c r="EY382" s="81" t="str">
        <f t="shared" si="199"/>
        <v/>
      </c>
      <c r="FA382" s="81" t="str">
        <f t="shared" si="198"/>
        <v/>
      </c>
    </row>
    <row r="383" spans="1:157" x14ac:dyDescent="0.15">
      <c r="A383" s="6"/>
      <c r="B383" s="26"/>
      <c r="C383" s="22"/>
      <c r="D383" s="12"/>
      <c r="E383" s="1" t="s">
        <v>152</v>
      </c>
      <c r="G383" s="17"/>
      <c r="O383" s="31"/>
      <c r="Q383" s="31"/>
      <c r="R383" s="40"/>
      <c r="S383" s="31">
        <v>-2.8299999237060547</v>
      </c>
      <c r="T383" s="40">
        <v>-7.6999998092651367</v>
      </c>
      <c r="U383" s="31"/>
      <c r="V383" s="40"/>
      <c r="W383" s="31"/>
      <c r="X383" s="40"/>
      <c r="Y383" s="31"/>
      <c r="Z383" s="40"/>
      <c r="AA383" s="59"/>
      <c r="AB383" s="60"/>
      <c r="AC383" s="59"/>
      <c r="AD383" s="60"/>
      <c r="AE383" s="19"/>
      <c r="AF383" s="114"/>
      <c r="AG383" s="117" t="str">
        <f t="shared" si="191"/>
        <v/>
      </c>
      <c r="AH383" s="118" t="str">
        <f t="shared" si="192"/>
        <v/>
      </c>
      <c r="AI383" s="118" t="str">
        <f t="shared" si="193"/>
        <v/>
      </c>
      <c r="AJ383" s="118" t="str">
        <f t="shared" si="194"/>
        <v/>
      </c>
      <c r="AK383" s="113" t="str">
        <f t="shared" si="195"/>
        <v/>
      </c>
      <c r="AL383" s="118" t="str">
        <f t="shared" si="196"/>
        <v/>
      </c>
      <c r="AM383" s="118"/>
      <c r="AN383" s="117" t="str">
        <f t="shared" si="200"/>
        <v/>
      </c>
      <c r="AO383" s="118" t="str">
        <f t="shared" si="201"/>
        <v/>
      </c>
      <c r="AP383" s="99" t="str">
        <f t="shared" si="202"/>
        <v/>
      </c>
      <c r="AQ383" s="99" t="str">
        <f t="shared" si="203"/>
        <v/>
      </c>
      <c r="AR383" s="99" t="str">
        <f t="shared" si="204"/>
        <v/>
      </c>
      <c r="AS383" s="99" t="str">
        <f t="shared" si="205"/>
        <v/>
      </c>
      <c r="AT383" s="118" t="str">
        <f t="shared" si="206"/>
        <v/>
      </c>
      <c r="AU383" s="118" t="str">
        <f t="shared" si="207"/>
        <v/>
      </c>
      <c r="AV383" s="118" t="str">
        <f t="shared" si="208"/>
        <v/>
      </c>
      <c r="AW383" s="118" t="str">
        <f t="shared" si="209"/>
        <v/>
      </c>
      <c r="AX383" s="118"/>
      <c r="AY383" s="117" t="str">
        <f t="shared" si="181"/>
        <v/>
      </c>
      <c r="AZ383" s="118" t="str">
        <f t="shared" si="182"/>
        <v/>
      </c>
      <c r="BA383" s="99" t="str">
        <f t="shared" si="183"/>
        <v/>
      </c>
      <c r="BB383" s="99" t="str">
        <f t="shared" si="184"/>
        <v/>
      </c>
      <c r="BC383" s="99" t="str">
        <f t="shared" si="185"/>
        <v/>
      </c>
      <c r="BD383" s="99" t="str">
        <f t="shared" si="186"/>
        <v/>
      </c>
      <c r="BE383" s="84" t="str">
        <f t="shared" si="187"/>
        <v/>
      </c>
      <c r="BF383" s="84" t="str">
        <f t="shared" si="179"/>
        <v/>
      </c>
      <c r="BI383" s="117" t="str">
        <f t="shared" si="188"/>
        <v/>
      </c>
      <c r="BJ383" s="118" t="str">
        <f t="shared" si="189"/>
        <v/>
      </c>
      <c r="BK383" s="118" t="str">
        <f t="shared" si="190"/>
        <v/>
      </c>
      <c r="BL383" s="118" t="s">
        <v>152</v>
      </c>
      <c r="BM383" s="118" t="s">
        <v>152</v>
      </c>
      <c r="BN383" s="118" t="s">
        <v>152</v>
      </c>
      <c r="BO383" s="118"/>
      <c r="BP383" s="119"/>
      <c r="BX383" s="117"/>
      <c r="EX383" s="81" t="str">
        <f>IF(AND(ISNUMBER(AA382),ISNUMBER(AA383),ISNUMBER(AA384),F383=2,F384=3),DEGREES(ACOS(((AA382-AA383)*(AA384-AA383)+(AB382-AB383)*(AB384-AB383))/(SQRT((AA382-AA383)^2+(AB382-AB383)^2)*SQRT((AA384-AA383)^2+(AB384-AB383)^2)))),"")</f>
        <v/>
      </c>
      <c r="EY383" s="81" t="str">
        <f t="shared" si="199"/>
        <v/>
      </c>
      <c r="FA383" s="81" t="str">
        <f t="shared" si="198"/>
        <v/>
      </c>
    </row>
    <row r="384" spans="1:157" s="82" customFormat="1" x14ac:dyDescent="0.15">
      <c r="B384" s="30"/>
      <c r="C384" s="24" t="s">
        <v>67</v>
      </c>
      <c r="D384" s="13" t="s">
        <v>11</v>
      </c>
      <c r="E384" s="16">
        <v>85</v>
      </c>
      <c r="F384" s="81">
        <v>1</v>
      </c>
      <c r="G384" s="16">
        <v>1</v>
      </c>
      <c r="J384" s="82">
        <v>1</v>
      </c>
      <c r="K384" s="16"/>
      <c r="L384" s="82">
        <v>1</v>
      </c>
      <c r="M384" s="16">
        <v>1</v>
      </c>
      <c r="O384" s="32" t="s">
        <v>85</v>
      </c>
      <c r="P384" s="16"/>
      <c r="Q384" s="32"/>
      <c r="R384" s="10"/>
      <c r="S384" s="32"/>
      <c r="T384" s="10"/>
      <c r="U384" s="32"/>
      <c r="V384" s="10"/>
      <c r="W384" s="32"/>
      <c r="X384" s="10" t="s">
        <v>57</v>
      </c>
      <c r="Y384" s="32"/>
      <c r="Z384" s="10">
        <v>1</v>
      </c>
      <c r="AA384" s="57">
        <v>-0.68000000715255737</v>
      </c>
      <c r="AB384" s="58">
        <v>-12.090000152587891</v>
      </c>
      <c r="AC384" s="57">
        <v>3.75</v>
      </c>
      <c r="AD384" s="58">
        <v>13.460000038146973</v>
      </c>
      <c r="AE384" s="20"/>
      <c r="AF384" s="114">
        <v>1</v>
      </c>
      <c r="AG384" s="117">
        <f t="shared" si="191"/>
        <v>5.2332295793271575</v>
      </c>
      <c r="AH384" s="124">
        <v>2</v>
      </c>
      <c r="AI384" s="124">
        <v>1</v>
      </c>
      <c r="AJ384" s="124">
        <f t="shared" si="194"/>
        <v>2.2360679774997898</v>
      </c>
      <c r="AK384" s="113">
        <f t="shared" si="195"/>
        <v>0</v>
      </c>
      <c r="AL384" s="118">
        <f t="shared" si="196"/>
        <v>4.9200000762939453</v>
      </c>
      <c r="AM384" s="118"/>
      <c r="AN384" s="117" t="str">
        <f t="shared" si="200"/>
        <v/>
      </c>
      <c r="AO384" s="118" t="str">
        <f t="shared" si="201"/>
        <v/>
      </c>
      <c r="AP384" s="99" t="str">
        <f t="shared" si="202"/>
        <v/>
      </c>
      <c r="AQ384" s="99" t="str">
        <f t="shared" si="203"/>
        <v/>
      </c>
      <c r="AR384" s="99" t="str">
        <f t="shared" si="204"/>
        <v/>
      </c>
      <c r="AS384" s="99" t="str">
        <f t="shared" si="205"/>
        <v/>
      </c>
      <c r="AT384" s="118" t="str">
        <f t="shared" si="206"/>
        <v/>
      </c>
      <c r="AU384" s="118" t="str">
        <f t="shared" si="207"/>
        <v/>
      </c>
      <c r="AV384" s="118" t="str">
        <f t="shared" si="208"/>
        <v/>
      </c>
      <c r="AW384" s="118" t="str">
        <f t="shared" si="209"/>
        <v/>
      </c>
      <c r="AX384" s="118"/>
      <c r="AY384" s="117" t="str">
        <f t="shared" si="181"/>
        <v/>
      </c>
      <c r="AZ384" s="118" t="str">
        <f t="shared" si="182"/>
        <v/>
      </c>
      <c r="BA384" s="99" t="str">
        <f t="shared" si="183"/>
        <v/>
      </c>
      <c r="BB384" s="99" t="str">
        <f t="shared" si="184"/>
        <v/>
      </c>
      <c r="BC384" s="99" t="str">
        <f t="shared" si="185"/>
        <v/>
      </c>
      <c r="BD384" s="99" t="str">
        <f t="shared" si="186"/>
        <v/>
      </c>
      <c r="BE384" s="84" t="str">
        <f t="shared" si="187"/>
        <v/>
      </c>
      <c r="BF384" s="84" t="str">
        <f t="shared" si="179"/>
        <v/>
      </c>
      <c r="BG384" s="89"/>
      <c r="BH384" s="89"/>
      <c r="BI384" s="117" t="str">
        <f t="shared" si="188"/>
        <v/>
      </c>
      <c r="BJ384" s="118" t="str">
        <f t="shared" si="189"/>
        <v/>
      </c>
      <c r="BK384" s="118" t="str">
        <f t="shared" si="190"/>
        <v/>
      </c>
      <c r="BL384" s="118" t="s">
        <v>152</v>
      </c>
      <c r="BM384" s="118" t="s">
        <v>152</v>
      </c>
      <c r="BN384" s="118" t="s">
        <v>152</v>
      </c>
      <c r="BO384" s="118"/>
      <c r="BP384" s="122"/>
      <c r="BX384" s="120"/>
      <c r="CE384" s="95"/>
      <c r="CF384" s="95"/>
      <c r="CG384" s="95"/>
      <c r="CH384" s="95"/>
      <c r="CI384" s="95"/>
      <c r="CJ384" s="95"/>
      <c r="CK384" s="95"/>
      <c r="CL384" s="95"/>
      <c r="CM384" s="95"/>
      <c r="CN384" s="95"/>
      <c r="CO384" s="95"/>
      <c r="CP384" s="95"/>
      <c r="CQ384" s="95"/>
      <c r="EX384" s="81" t="s">
        <v>151</v>
      </c>
      <c r="EY384" s="81" t="str">
        <f t="shared" si="199"/>
        <v/>
      </c>
      <c r="FA384" s="81">
        <f t="shared" si="198"/>
        <v>5.2332295793271575</v>
      </c>
    </row>
    <row r="385" spans="2:157" x14ac:dyDescent="0.15">
      <c r="E385" s="1" t="s">
        <v>152</v>
      </c>
      <c r="O385" s="31"/>
      <c r="Q385" s="31">
        <v>3.9000000953674316</v>
      </c>
      <c r="R385" s="40">
        <v>4.9200000762939453</v>
      </c>
      <c r="S385" s="31"/>
      <c r="T385" s="40"/>
      <c r="U385" s="31"/>
      <c r="V385" s="40"/>
      <c r="W385" s="31"/>
      <c r="X385" s="40"/>
      <c r="Y385" s="31"/>
      <c r="Z385" s="40"/>
      <c r="AG385" s="117" t="str">
        <f t="shared" si="191"/>
        <v/>
      </c>
      <c r="AH385" s="118" t="str">
        <f t="shared" si="192"/>
        <v/>
      </c>
      <c r="AI385" s="118" t="str">
        <f t="shared" si="193"/>
        <v/>
      </c>
      <c r="AJ385" s="118" t="str">
        <f t="shared" si="194"/>
        <v/>
      </c>
      <c r="AK385" s="113" t="str">
        <f t="shared" si="195"/>
        <v/>
      </c>
      <c r="AL385" s="118" t="str">
        <f t="shared" si="196"/>
        <v/>
      </c>
      <c r="AN385" s="117" t="str">
        <f t="shared" si="200"/>
        <v/>
      </c>
      <c r="AO385" s="118" t="str">
        <f t="shared" si="201"/>
        <v/>
      </c>
      <c r="AP385" s="99" t="str">
        <f t="shared" si="202"/>
        <v/>
      </c>
      <c r="AQ385" s="99" t="str">
        <f t="shared" si="203"/>
        <v/>
      </c>
      <c r="AR385" s="99" t="str">
        <f t="shared" si="204"/>
        <v/>
      </c>
      <c r="AS385" s="99" t="str">
        <f t="shared" si="205"/>
        <v/>
      </c>
      <c r="AT385" s="118" t="str">
        <f t="shared" si="206"/>
        <v/>
      </c>
      <c r="AU385" s="118" t="str">
        <f t="shared" si="207"/>
        <v/>
      </c>
      <c r="AV385" s="118" t="str">
        <f t="shared" si="208"/>
        <v/>
      </c>
      <c r="AW385" s="118" t="str">
        <f t="shared" si="209"/>
        <v/>
      </c>
      <c r="AY385" s="117" t="str">
        <f t="shared" si="181"/>
        <v/>
      </c>
      <c r="AZ385" s="118" t="str">
        <f t="shared" si="182"/>
        <v/>
      </c>
      <c r="BA385" s="99" t="str">
        <f t="shared" si="183"/>
        <v/>
      </c>
      <c r="BB385" s="99" t="str">
        <f t="shared" si="184"/>
        <v/>
      </c>
      <c r="BC385" s="99" t="str">
        <f t="shared" si="185"/>
        <v/>
      </c>
      <c r="BD385" s="99" t="str">
        <f t="shared" si="186"/>
        <v/>
      </c>
      <c r="BE385" s="84" t="str">
        <f t="shared" si="187"/>
        <v/>
      </c>
      <c r="BF385" s="84" t="str">
        <f t="shared" si="179"/>
        <v/>
      </c>
      <c r="BI385" s="117" t="str">
        <f t="shared" si="188"/>
        <v/>
      </c>
      <c r="BJ385" s="118" t="str">
        <f t="shared" si="189"/>
        <v/>
      </c>
      <c r="BK385" s="118" t="str">
        <f t="shared" si="190"/>
        <v/>
      </c>
      <c r="BL385" s="118" t="s">
        <v>152</v>
      </c>
      <c r="BM385" s="118" t="s">
        <v>152</v>
      </c>
      <c r="BN385" s="118" t="s">
        <v>152</v>
      </c>
      <c r="BO385" s="118"/>
      <c r="EX385" s="81" t="str">
        <f t="shared" ref="EX385:EX394" si="211">IF(AND(ISNUMBER(AA384),ISNUMBER(AA385),ISNUMBER(AA386),F385=2,F386=3),DEGREES(ACOS(((AA384-AA385)*(AA386-AA385)+(AB384-AB385)*(AB386-AB385))/(SQRT((AA384-AA385)^2+(AB384-AB385)^2)*SQRT((AA386-AA385)^2+(AB386-AB385)^2)))),"")</f>
        <v/>
      </c>
      <c r="EY385" s="81" t="str">
        <f t="shared" si="199"/>
        <v/>
      </c>
      <c r="FA385" s="81" t="str">
        <f t="shared" si="198"/>
        <v/>
      </c>
    </row>
    <row r="386" spans="2:157" s="82" customFormat="1" x14ac:dyDescent="0.15">
      <c r="B386" s="30"/>
      <c r="C386" s="16"/>
      <c r="D386" s="13" t="s">
        <v>12</v>
      </c>
      <c r="E386" s="16">
        <v>86</v>
      </c>
      <c r="F386" s="82">
        <v>1</v>
      </c>
      <c r="G386" s="16">
        <v>1</v>
      </c>
      <c r="K386" s="16"/>
      <c r="L386" s="82">
        <v>1</v>
      </c>
      <c r="M386" s="1">
        <v>1</v>
      </c>
      <c r="O386" s="20" t="s">
        <v>87</v>
      </c>
      <c r="P386" s="16"/>
      <c r="Q386" s="32"/>
      <c r="R386" s="10"/>
      <c r="S386" s="32"/>
      <c r="T386" s="10"/>
      <c r="U386" s="32"/>
      <c r="V386" s="10"/>
      <c r="W386" s="32"/>
      <c r="X386" s="10"/>
      <c r="Y386" s="32"/>
      <c r="Z386" s="10"/>
      <c r="AA386" s="57">
        <v>0.82999998331069946</v>
      </c>
      <c r="AB386" s="58">
        <v>-12.039999961853027</v>
      </c>
      <c r="AC386" s="57">
        <v>-3.6099998950958252</v>
      </c>
      <c r="AD386" s="58">
        <v>13.409999847412109</v>
      </c>
      <c r="AE386" s="16"/>
      <c r="AF386" s="139">
        <v>1</v>
      </c>
      <c r="AG386" s="117">
        <f t="shared" si="191"/>
        <v>6.892385663801031</v>
      </c>
      <c r="AH386" s="118">
        <f t="shared" si="192"/>
        <v>2.2399998903274536</v>
      </c>
      <c r="AI386" s="118">
        <f t="shared" si="193"/>
        <v>0.59000015258789063</v>
      </c>
      <c r="AJ386" s="118">
        <f t="shared" si="194"/>
        <v>2.3163979987732546</v>
      </c>
      <c r="AK386" s="113">
        <f t="shared" si="195"/>
        <v>0</v>
      </c>
      <c r="AL386" s="118">
        <f t="shared" si="196"/>
        <v>4.7300000190734863</v>
      </c>
      <c r="AM386" s="99"/>
      <c r="AN386" s="117" t="str">
        <f t="shared" si="200"/>
        <v/>
      </c>
      <c r="AO386" s="118" t="str">
        <f t="shared" si="201"/>
        <v/>
      </c>
      <c r="AP386" s="99" t="str">
        <f t="shared" si="202"/>
        <v/>
      </c>
      <c r="AQ386" s="99" t="str">
        <f t="shared" si="203"/>
        <v/>
      </c>
      <c r="AR386" s="99" t="str">
        <f t="shared" si="204"/>
        <v/>
      </c>
      <c r="AS386" s="99" t="str">
        <f t="shared" si="205"/>
        <v/>
      </c>
      <c r="AT386" s="118" t="str">
        <f t="shared" si="206"/>
        <v/>
      </c>
      <c r="AU386" s="118" t="str">
        <f t="shared" si="207"/>
        <v/>
      </c>
      <c r="AV386" s="118" t="str">
        <f t="shared" si="208"/>
        <v/>
      </c>
      <c r="AW386" s="118" t="str">
        <f t="shared" si="209"/>
        <v/>
      </c>
      <c r="AX386" s="99"/>
      <c r="AY386" s="117" t="str">
        <f t="shared" si="181"/>
        <v/>
      </c>
      <c r="AZ386" s="118" t="str">
        <f t="shared" si="182"/>
        <v/>
      </c>
      <c r="BA386" s="99" t="str">
        <f t="shared" si="183"/>
        <v/>
      </c>
      <c r="BB386" s="99" t="str">
        <f t="shared" si="184"/>
        <v/>
      </c>
      <c r="BC386" s="99" t="str">
        <f t="shared" si="185"/>
        <v/>
      </c>
      <c r="BD386" s="99" t="str">
        <f t="shared" si="186"/>
        <v/>
      </c>
      <c r="BE386" s="84" t="str">
        <f t="shared" si="187"/>
        <v/>
      </c>
      <c r="BF386" s="84" t="str">
        <f t="shared" si="179"/>
        <v/>
      </c>
      <c r="BG386" s="89"/>
      <c r="BH386" s="89"/>
      <c r="BI386" s="117" t="str">
        <f t="shared" si="188"/>
        <v/>
      </c>
      <c r="BJ386" s="118" t="str">
        <f t="shared" si="189"/>
        <v/>
      </c>
      <c r="BK386" s="118" t="str">
        <f t="shared" si="190"/>
        <v/>
      </c>
      <c r="BL386" s="118">
        <v>2.2399998903274536</v>
      </c>
      <c r="BM386" s="118">
        <v>0.59000015258789063</v>
      </c>
      <c r="BN386" s="118">
        <v>2.3163979987732546</v>
      </c>
      <c r="BO386" s="118"/>
      <c r="BP386" s="121"/>
      <c r="BX386" s="94"/>
      <c r="CE386" s="95"/>
      <c r="CF386" s="95"/>
      <c r="CG386" s="95"/>
      <c r="CH386" s="95"/>
      <c r="CI386" s="95"/>
      <c r="CJ386" s="95"/>
      <c r="CK386" s="95"/>
      <c r="CL386" s="95"/>
      <c r="CM386" s="95"/>
      <c r="CN386" s="95"/>
      <c r="CO386" s="95"/>
      <c r="CP386" s="95"/>
      <c r="CQ386" s="95"/>
      <c r="EX386" s="81" t="str">
        <f t="shared" si="211"/>
        <v/>
      </c>
      <c r="EY386" s="81" t="str">
        <f t="shared" si="199"/>
        <v/>
      </c>
      <c r="FA386" s="81">
        <f t="shared" si="198"/>
        <v>6.892385663801031</v>
      </c>
    </row>
    <row r="387" spans="2:157" x14ac:dyDescent="0.15">
      <c r="E387" s="1" t="s">
        <v>152</v>
      </c>
      <c r="F387" s="81">
        <v>2</v>
      </c>
      <c r="H387" s="81">
        <v>1</v>
      </c>
      <c r="M387" s="81"/>
      <c r="O387" s="31"/>
      <c r="Q387" s="31">
        <v>-5.000000074505806E-2</v>
      </c>
      <c r="R387" s="40">
        <v>4.7300000190734863</v>
      </c>
      <c r="S387" s="31"/>
      <c r="T387" s="40"/>
      <c r="U387" s="31"/>
      <c r="V387" s="40"/>
      <c r="W387" s="31"/>
      <c r="X387" s="40"/>
      <c r="Y387" s="31"/>
      <c r="Z387" s="40"/>
      <c r="AA387" s="59">
        <v>-1.3700000047683716</v>
      </c>
      <c r="AB387" s="60">
        <v>12.819999694824219</v>
      </c>
      <c r="AC387" s="59">
        <v>0.82999998331069946</v>
      </c>
      <c r="AD387" s="60">
        <v>-11.699999809265137</v>
      </c>
      <c r="AE387" s="19" t="s">
        <v>123</v>
      </c>
      <c r="AF387" s="114"/>
      <c r="AG387" s="117" t="str">
        <f t="shared" si="191"/>
        <v/>
      </c>
      <c r="AH387" s="118" t="str">
        <f t="shared" si="192"/>
        <v/>
      </c>
      <c r="AI387" s="118" t="str">
        <f t="shared" si="193"/>
        <v/>
      </c>
      <c r="AJ387" s="118" t="str">
        <f t="shared" si="194"/>
        <v/>
      </c>
      <c r="AK387" s="113" t="str">
        <f t="shared" si="195"/>
        <v/>
      </c>
      <c r="AL387" s="118" t="str">
        <f t="shared" si="196"/>
        <v/>
      </c>
      <c r="AM387" s="118"/>
      <c r="AN387" s="117">
        <f t="shared" si="200"/>
        <v>4.4295810873006936</v>
      </c>
      <c r="AO387" s="118">
        <f t="shared" si="201"/>
        <v>4.4993348961014226</v>
      </c>
      <c r="AP387" s="99">
        <f t="shared" si="202"/>
        <v>21.994499571204187</v>
      </c>
      <c r="AQ387" s="99">
        <f t="shared" si="203"/>
        <v>7.3591829345137318</v>
      </c>
      <c r="AR387" s="99">
        <f t="shared" si="204"/>
        <v>22.036999590277674</v>
      </c>
      <c r="AS387" s="99">
        <f t="shared" si="205"/>
        <v>7.3734030996086268</v>
      </c>
      <c r="AT387" s="118">
        <f t="shared" si="206"/>
        <v>2.2399998903274536</v>
      </c>
      <c r="AU387" s="118">
        <f t="shared" si="207"/>
        <v>0.59000015258789063</v>
      </c>
      <c r="AV387" s="118">
        <f t="shared" si="208"/>
        <v>2.3163979987732546</v>
      </c>
      <c r="AW387" s="118">
        <f t="shared" si="209"/>
        <v>1.559999942779541</v>
      </c>
      <c r="AX387" s="118"/>
      <c r="AY387" s="117" t="str">
        <f t="shared" si="181"/>
        <v/>
      </c>
      <c r="AZ387" s="118" t="str">
        <f t="shared" si="182"/>
        <v/>
      </c>
      <c r="BA387" s="99" t="str">
        <f t="shared" si="183"/>
        <v/>
      </c>
      <c r="BB387" s="99" t="str">
        <f t="shared" si="184"/>
        <v/>
      </c>
      <c r="BC387" s="99" t="str">
        <f t="shared" si="185"/>
        <v/>
      </c>
      <c r="BD387" s="99" t="str">
        <f t="shared" si="186"/>
        <v/>
      </c>
      <c r="BE387" s="84" t="str">
        <f t="shared" si="187"/>
        <v/>
      </c>
      <c r="BF387" s="84" t="str">
        <f t="shared" si="179"/>
        <v/>
      </c>
      <c r="BI387" s="117">
        <f t="shared" si="188"/>
        <v>2.2399998903274536</v>
      </c>
      <c r="BJ387" s="118">
        <f t="shared" si="189"/>
        <v>0.59000015258789063</v>
      </c>
      <c r="BK387" s="118">
        <f t="shared" si="190"/>
        <v>2.3163979987732546</v>
      </c>
      <c r="BL387" s="118">
        <v>2.2399998903274536</v>
      </c>
      <c r="BM387" s="118">
        <v>0.59000015258789063</v>
      </c>
      <c r="BN387" s="118">
        <v>2.3163979987732546</v>
      </c>
      <c r="BO387" s="118"/>
      <c r="BP387" s="119"/>
      <c r="BX387" s="117"/>
      <c r="EX387" s="81">
        <f t="shared" si="211"/>
        <v>4.4295810873006936</v>
      </c>
      <c r="EY387" s="81">
        <f t="shared" si="199"/>
        <v>4.4295810873006936</v>
      </c>
      <c r="FA387" s="81" t="str">
        <f t="shared" si="198"/>
        <v/>
      </c>
    </row>
    <row r="388" spans="2:157" x14ac:dyDescent="0.15">
      <c r="E388" s="1" t="s">
        <v>152</v>
      </c>
      <c r="F388" s="81">
        <v>3</v>
      </c>
      <c r="I388" s="81">
        <v>1</v>
      </c>
      <c r="J388" s="81">
        <v>1</v>
      </c>
      <c r="O388" s="31"/>
      <c r="Q388" s="31">
        <v>-1.6599999666213989</v>
      </c>
      <c r="R388" s="40">
        <v>-1.559999942779541</v>
      </c>
      <c r="S388" s="31"/>
      <c r="T388" s="40"/>
      <c r="U388" s="31"/>
      <c r="V388" s="40"/>
      <c r="W388" s="31"/>
      <c r="X388" s="40" t="s">
        <v>85</v>
      </c>
      <c r="Y388" s="31">
        <v>1</v>
      </c>
      <c r="Z388" s="40"/>
      <c r="AA388" s="59">
        <v>-1.1200000047683716</v>
      </c>
      <c r="AB388" s="147">
        <v>-10</v>
      </c>
      <c r="AC388" s="59">
        <v>0.34000000357627869</v>
      </c>
      <c r="AD388" s="60">
        <v>12.680000305175781</v>
      </c>
      <c r="AE388" s="19" t="s">
        <v>81</v>
      </c>
      <c r="AF388" s="114"/>
      <c r="AG388" s="117" t="str">
        <f t="shared" si="191"/>
        <v/>
      </c>
      <c r="AH388" s="118" t="str">
        <f t="shared" si="192"/>
        <v/>
      </c>
      <c r="AI388" s="118" t="str">
        <f t="shared" si="193"/>
        <v/>
      </c>
      <c r="AJ388" s="118" t="str">
        <f t="shared" si="194"/>
        <v/>
      </c>
      <c r="AK388" s="113" t="str">
        <f t="shared" si="195"/>
        <v/>
      </c>
      <c r="AL388" s="118" t="str">
        <f t="shared" si="196"/>
        <v/>
      </c>
      <c r="AM388" s="118"/>
      <c r="AN388" s="117" t="str">
        <f t="shared" si="200"/>
        <v/>
      </c>
      <c r="AO388" s="118" t="str">
        <f t="shared" si="201"/>
        <v/>
      </c>
      <c r="AP388" s="99" t="str">
        <f t="shared" si="202"/>
        <v/>
      </c>
      <c r="AQ388" s="99" t="str">
        <f t="shared" si="203"/>
        <v/>
      </c>
      <c r="AR388" s="99" t="str">
        <f t="shared" si="204"/>
        <v/>
      </c>
      <c r="AS388" s="99" t="str">
        <f t="shared" si="205"/>
        <v/>
      </c>
      <c r="AT388" s="118" t="str">
        <f t="shared" si="206"/>
        <v/>
      </c>
      <c r="AU388" s="118" t="str">
        <f t="shared" si="207"/>
        <v/>
      </c>
      <c r="AV388" s="118" t="str">
        <f t="shared" si="208"/>
        <v/>
      </c>
      <c r="AW388" s="118" t="str">
        <f t="shared" si="209"/>
        <v/>
      </c>
      <c r="AX388" s="118"/>
      <c r="AY388" s="117">
        <f t="shared" si="181"/>
        <v>4.4295810873006936</v>
      </c>
      <c r="AZ388" s="118">
        <f t="shared" si="182"/>
        <v>4.4993348961014226</v>
      </c>
      <c r="BA388" s="99">
        <f t="shared" si="183"/>
        <v>21.994499571204187</v>
      </c>
      <c r="BB388" s="99">
        <f t="shared" si="184"/>
        <v>7.3591829345137318</v>
      </c>
      <c r="BC388" s="99">
        <f t="shared" si="185"/>
        <v>22.036999590277674</v>
      </c>
      <c r="BD388" s="99">
        <f t="shared" si="186"/>
        <v>7.3734030996086268</v>
      </c>
      <c r="BE388" s="84">
        <f t="shared" si="187"/>
        <v>1.559999942779541</v>
      </c>
      <c r="BF388" s="84" t="str">
        <f t="shared" si="179"/>
        <v/>
      </c>
      <c r="BI388" s="117"/>
      <c r="BJ388" s="118"/>
      <c r="BK388" s="118"/>
      <c r="BO388" s="118"/>
      <c r="BP388" s="119" t="s">
        <v>185</v>
      </c>
      <c r="BX388" s="117"/>
      <c r="EX388" s="81" t="str">
        <f t="shared" si="211"/>
        <v/>
      </c>
      <c r="EY388" s="81" t="str">
        <f t="shared" si="199"/>
        <v/>
      </c>
      <c r="FA388" s="81" t="str">
        <f t="shared" si="198"/>
        <v/>
      </c>
    </row>
    <row r="389" spans="2:157" x14ac:dyDescent="0.15">
      <c r="E389" s="1" t="s">
        <v>152</v>
      </c>
      <c r="O389" s="31"/>
      <c r="Q389" s="31"/>
      <c r="R389" s="40"/>
      <c r="S389" s="31">
        <v>2.7799999713897705</v>
      </c>
      <c r="T389" s="40">
        <v>8.4799995422363281</v>
      </c>
      <c r="U389" s="31"/>
      <c r="V389" s="40"/>
      <c r="W389" s="31"/>
      <c r="X389" s="40"/>
      <c r="Y389" s="31"/>
      <c r="Z389" s="40"/>
      <c r="AG389" s="117" t="str">
        <f t="shared" si="191"/>
        <v/>
      </c>
      <c r="AH389" s="118" t="str">
        <f t="shared" si="192"/>
        <v/>
      </c>
      <c r="AI389" s="118" t="str">
        <f t="shared" si="193"/>
        <v/>
      </c>
      <c r="AJ389" s="118" t="str">
        <f t="shared" si="194"/>
        <v/>
      </c>
      <c r="AK389" s="113" t="str">
        <f t="shared" si="195"/>
        <v/>
      </c>
      <c r="AL389" s="118" t="str">
        <f t="shared" si="196"/>
        <v/>
      </c>
      <c r="AN389" s="117" t="str">
        <f t="shared" si="200"/>
        <v/>
      </c>
      <c r="AO389" s="118" t="str">
        <f t="shared" si="201"/>
        <v/>
      </c>
      <c r="AP389" s="99" t="str">
        <f t="shared" si="202"/>
        <v/>
      </c>
      <c r="AQ389" s="99" t="str">
        <f t="shared" si="203"/>
        <v/>
      </c>
      <c r="AR389" s="99" t="str">
        <f t="shared" si="204"/>
        <v/>
      </c>
      <c r="AS389" s="99" t="str">
        <f t="shared" si="205"/>
        <v/>
      </c>
      <c r="AT389" s="118" t="str">
        <f t="shared" si="206"/>
        <v/>
      </c>
      <c r="AU389" s="118" t="str">
        <f t="shared" si="207"/>
        <v/>
      </c>
      <c r="AV389" s="118" t="str">
        <f t="shared" si="208"/>
        <v/>
      </c>
      <c r="AW389" s="118" t="str">
        <f t="shared" si="209"/>
        <v/>
      </c>
      <c r="AY389" s="117" t="str">
        <f t="shared" si="181"/>
        <v/>
      </c>
      <c r="AZ389" s="118" t="str">
        <f t="shared" si="182"/>
        <v/>
      </c>
      <c r="BA389" s="99" t="str">
        <f t="shared" si="183"/>
        <v/>
      </c>
      <c r="BB389" s="99" t="str">
        <f t="shared" si="184"/>
        <v/>
      </c>
      <c r="BC389" s="99" t="str">
        <f t="shared" si="185"/>
        <v/>
      </c>
      <c r="BD389" s="99" t="str">
        <f t="shared" si="186"/>
        <v/>
      </c>
      <c r="BE389" s="84" t="str">
        <f t="shared" si="187"/>
        <v/>
      </c>
      <c r="BF389" s="84" t="str">
        <f t="shared" ref="BF389:BF452" si="212">IF(AND(ISNUMBER(BE389),ISNUMBER(BE387),ISNUMBER(BE388)),ABS(BE387-BE389),"")</f>
        <v/>
      </c>
      <c r="BI389" s="117" t="str">
        <f t="shared" si="188"/>
        <v/>
      </c>
      <c r="BJ389" s="118" t="str">
        <f t="shared" si="189"/>
        <v/>
      </c>
      <c r="BK389" s="118" t="str">
        <f t="shared" si="190"/>
        <v/>
      </c>
      <c r="BL389" s="118" t="s">
        <v>152</v>
      </c>
      <c r="BM389" s="118" t="s">
        <v>152</v>
      </c>
      <c r="BN389" s="118" t="s">
        <v>152</v>
      </c>
      <c r="BO389" s="118"/>
      <c r="EX389" s="81" t="str">
        <f t="shared" si="211"/>
        <v/>
      </c>
      <c r="EY389" s="81" t="str">
        <f t="shared" si="199"/>
        <v/>
      </c>
      <c r="FA389" s="81" t="str">
        <f t="shared" si="198"/>
        <v/>
      </c>
    </row>
    <row r="390" spans="2:157" s="82" customFormat="1" x14ac:dyDescent="0.15">
      <c r="B390" s="30"/>
      <c r="C390" s="16"/>
      <c r="D390" s="13" t="s">
        <v>13</v>
      </c>
      <c r="E390" s="16">
        <v>87</v>
      </c>
      <c r="F390" s="10">
        <v>1</v>
      </c>
      <c r="G390" s="16">
        <v>1</v>
      </c>
      <c r="K390" s="16"/>
      <c r="L390" s="82">
        <v>1</v>
      </c>
      <c r="M390" s="16"/>
      <c r="N390" s="81">
        <v>1</v>
      </c>
      <c r="O390" s="20" t="s">
        <v>91</v>
      </c>
      <c r="P390" s="16"/>
      <c r="Q390" s="32"/>
      <c r="R390" s="10"/>
      <c r="S390" s="32"/>
      <c r="T390" s="10"/>
      <c r="U390" s="32"/>
      <c r="V390" s="10"/>
      <c r="W390" s="32"/>
      <c r="X390" s="10"/>
      <c r="Y390" s="32"/>
      <c r="Z390" s="10"/>
      <c r="AA390" s="57">
        <v>-0.68000000715255737</v>
      </c>
      <c r="AB390" s="58">
        <v>-11.989999771118164</v>
      </c>
      <c r="AC390" s="57">
        <v>3.559999942779541</v>
      </c>
      <c r="AD390" s="58">
        <v>11.989999771118164</v>
      </c>
      <c r="AE390" s="16"/>
      <c r="AF390" s="112"/>
      <c r="AG390" s="117">
        <f t="shared" si="191"/>
        <v>3.3152180867955887</v>
      </c>
      <c r="AH390" s="118">
        <f t="shared" si="192"/>
        <v>0.67999982833862305</v>
      </c>
      <c r="AI390" s="118">
        <f t="shared" si="193"/>
        <v>0.34000015258789063</v>
      </c>
      <c r="AJ390" s="118">
        <f t="shared" si="194"/>
        <v>0.76026302705073445</v>
      </c>
      <c r="AK390" s="113">
        <f t="shared" si="195"/>
        <v>0</v>
      </c>
      <c r="AL390" s="118">
        <f t="shared" si="196"/>
        <v>4.5799999237060547</v>
      </c>
      <c r="AM390" s="99"/>
      <c r="AN390" s="117" t="str">
        <f t="shared" si="200"/>
        <v/>
      </c>
      <c r="AO390" s="118" t="str">
        <f t="shared" si="201"/>
        <v/>
      </c>
      <c r="AP390" s="99" t="str">
        <f t="shared" si="202"/>
        <v/>
      </c>
      <c r="AQ390" s="99" t="str">
        <f t="shared" si="203"/>
        <v/>
      </c>
      <c r="AR390" s="99" t="str">
        <f t="shared" si="204"/>
        <v/>
      </c>
      <c r="AS390" s="99" t="str">
        <f t="shared" si="205"/>
        <v/>
      </c>
      <c r="AT390" s="118" t="str">
        <f t="shared" si="206"/>
        <v/>
      </c>
      <c r="AU390" s="118" t="str">
        <f t="shared" si="207"/>
        <v/>
      </c>
      <c r="AV390" s="118" t="str">
        <f t="shared" si="208"/>
        <v/>
      </c>
      <c r="AW390" s="118" t="str">
        <f t="shared" si="209"/>
        <v/>
      </c>
      <c r="AX390" s="99"/>
      <c r="AY390" s="117" t="str">
        <f t="shared" si="181"/>
        <v/>
      </c>
      <c r="AZ390" s="118" t="str">
        <f t="shared" si="182"/>
        <v/>
      </c>
      <c r="BA390" s="99" t="str">
        <f t="shared" si="183"/>
        <v/>
      </c>
      <c r="BB390" s="99" t="str">
        <f t="shared" si="184"/>
        <v/>
      </c>
      <c r="BC390" s="99" t="str">
        <f t="shared" si="185"/>
        <v/>
      </c>
      <c r="BD390" s="99" t="str">
        <f t="shared" si="186"/>
        <v/>
      </c>
      <c r="BE390" s="84" t="str">
        <f t="shared" si="187"/>
        <v/>
      </c>
      <c r="BF390" s="84" t="str">
        <f t="shared" si="212"/>
        <v/>
      </c>
      <c r="BG390" s="89"/>
      <c r="BH390" s="89"/>
      <c r="BI390" s="117" t="str">
        <f t="shared" si="188"/>
        <v/>
      </c>
      <c r="BJ390" s="118" t="str">
        <f t="shared" si="189"/>
        <v/>
      </c>
      <c r="BK390" s="118" t="str">
        <f t="shared" si="190"/>
        <v/>
      </c>
      <c r="BL390" s="118" t="s">
        <v>152</v>
      </c>
      <c r="BM390" s="118" t="s">
        <v>152</v>
      </c>
      <c r="BN390" s="118" t="s">
        <v>152</v>
      </c>
      <c r="BO390" s="118"/>
      <c r="BP390" s="121"/>
      <c r="BX390" s="94"/>
      <c r="CE390" s="95"/>
      <c r="CF390" s="95"/>
      <c r="CG390" s="95"/>
      <c r="CH390" s="95"/>
      <c r="CI390" s="95"/>
      <c r="CJ390" s="95"/>
      <c r="CK390" s="95"/>
      <c r="CL390" s="95"/>
      <c r="CM390" s="95"/>
      <c r="CN390" s="95"/>
      <c r="CO390" s="95"/>
      <c r="CP390" s="95"/>
      <c r="CQ390" s="95"/>
      <c r="EX390" s="81" t="str">
        <f t="shared" si="211"/>
        <v/>
      </c>
      <c r="EY390" s="81" t="str">
        <f t="shared" si="199"/>
        <v/>
      </c>
      <c r="FA390" s="81">
        <f t="shared" si="198"/>
        <v>3.3152180867955887</v>
      </c>
    </row>
    <row r="391" spans="2:157" x14ac:dyDescent="0.15">
      <c r="E391" s="1" t="s">
        <v>152</v>
      </c>
      <c r="F391" s="6">
        <v>2</v>
      </c>
      <c r="H391" s="81">
        <v>1</v>
      </c>
      <c r="O391" s="31"/>
      <c r="Q391" s="31">
        <v>1.2699999809265137</v>
      </c>
      <c r="R391" s="40">
        <v>4.5799999237060547</v>
      </c>
      <c r="S391" s="31"/>
      <c r="T391" s="40"/>
      <c r="U391" s="31"/>
      <c r="V391" s="40"/>
      <c r="W391" s="31"/>
      <c r="X391" s="40"/>
      <c r="Y391" s="31"/>
      <c r="Z391" s="40"/>
      <c r="AA391" s="59">
        <v>2.880000114440918</v>
      </c>
      <c r="AB391" s="60">
        <v>11.649999618530273</v>
      </c>
      <c r="AC391" s="59">
        <v>-0.23999999463558197</v>
      </c>
      <c r="AD391" s="60">
        <v>-11.699999809265137</v>
      </c>
      <c r="AE391" s="19" t="s">
        <v>88</v>
      </c>
      <c r="AF391" s="114"/>
      <c r="AG391" s="117" t="str">
        <f t="shared" si="191"/>
        <v/>
      </c>
      <c r="AH391" s="118" t="str">
        <f t="shared" si="192"/>
        <v/>
      </c>
      <c r="AI391" s="118" t="str">
        <f t="shared" si="193"/>
        <v/>
      </c>
      <c r="AJ391" s="118" t="str">
        <f t="shared" si="194"/>
        <v/>
      </c>
      <c r="AK391" s="113" t="str">
        <f t="shared" si="195"/>
        <v/>
      </c>
      <c r="AL391" s="118" t="str">
        <f t="shared" si="196"/>
        <v/>
      </c>
      <c r="AM391" s="118"/>
      <c r="AN391" s="117">
        <f t="shared" si="200"/>
        <v>4.6678402379841373</v>
      </c>
      <c r="AO391" s="118">
        <f t="shared" si="201"/>
        <v>3.7146081706565419</v>
      </c>
      <c r="AP391" s="99">
        <f t="shared" si="202"/>
        <v>23.04899926400185</v>
      </c>
      <c r="AQ391" s="99">
        <f t="shared" si="203"/>
        <v>14.146177186143932</v>
      </c>
      <c r="AR391" s="99">
        <f t="shared" si="204"/>
        <v>18.081649238979821</v>
      </c>
      <c r="AS391" s="99">
        <f t="shared" si="205"/>
        <v>11.097497597294929</v>
      </c>
      <c r="AT391" s="118">
        <f t="shared" si="206"/>
        <v>0.67999982833862305</v>
      </c>
      <c r="AU391" s="118">
        <f t="shared" si="207"/>
        <v>0.34000015258789063</v>
      </c>
      <c r="AV391" s="118">
        <f t="shared" si="208"/>
        <v>0.76026302705073445</v>
      </c>
      <c r="AW391" s="118">
        <f t="shared" si="209"/>
        <v>6.869999885559082</v>
      </c>
      <c r="AX391" s="118"/>
      <c r="AY391" s="117" t="str">
        <f t="shared" ref="AY391:AY454" si="213">IF(AND(ISNUMBER(AA389),OR(H391=1,I391=1)),DEGREES(ACOS(((AA389-AA390)*(AA391-AA390)+(AB389-AB390)*(AB391-AB390))/(SQRT((AA389-AA390)^2+(AB389-AB390)^2)*SQRT((AA391-AA390)^2+(AB391-AB390)^2)))),"")</f>
        <v/>
      </c>
      <c r="AZ391" s="118" t="str">
        <f t="shared" ref="AZ391:AZ454" si="214">IF(I391=1,DEGREES(ACOS((((AA391-AA390)*(AC390-AA390)+(AB391-AB390)*(AD390-AB390))/(SQRT((AA391-AA390)^2+(AB391-AB390)^2)*SQRT((AC390-AA390)^2+(AD390-AB390)^2))))),"")</f>
        <v/>
      </c>
      <c r="BA391" s="99" t="str">
        <f t="shared" ref="BA391:BA454" si="215">IF(AND(ISNUMBER(AA389),ISNUMBER(AA390),ISNUMBER(AA391),I391=1),ABS((AA389*AB390+AA390*AB391+AA391*AB389-AB389*AA390-AB390*AA391-AB391*AA389)/2),"")</f>
        <v/>
      </c>
      <c r="BB391" s="99" t="str">
        <f t="shared" ref="BB391:BB454" si="216">IF(ISNUMBER(BA391),BA391*(((ABS(AB390-R391))/(ABS(AB389-AB390))))^2,"")</f>
        <v/>
      </c>
      <c r="BC391" s="99" t="str">
        <f t="shared" ref="BC391:BC454" si="217">IF(AND(ISNUMBER(AC390),ISNUMBER(AA390),ISNUMBER(AA391),I391=1),ABS((AC390*AB390+AA390*AB391+AA391*AD390-AD390*AA390-AB390*AA391-AB391*AC390)/2),"")</f>
        <v/>
      </c>
      <c r="BD391" s="99" t="str">
        <f t="shared" ref="BD391:BD454" si="218">IF(ISNUMBER(BC391),BC391*(((ABS(AB390-R391))/(ABS(AB389-AB390))))^2,"")</f>
        <v/>
      </c>
      <c r="BE391" s="84" t="str">
        <f t="shared" ref="BE391:BE454" si="219">IF(AND(I391=1,ISNUMBER(R391)),ABS(R391),"")</f>
        <v/>
      </c>
      <c r="BF391" s="84" t="str">
        <f t="shared" si="212"/>
        <v/>
      </c>
      <c r="BI391" s="117">
        <f t="shared" ref="BI391:BI454" si="220">IF(OR($H391=1,$I391=1),ABS(AC390-AA391),"")</f>
        <v>0.67999982833862305</v>
      </c>
      <c r="BJ391" s="118">
        <f t="shared" ref="BJ391:BJ454" si="221">IF(OR($H391=1,$I391=1),ABS(AD390-AB391),"")</f>
        <v>0.34000015258789063</v>
      </c>
      <c r="BK391" s="118">
        <f t="shared" ref="BK391:BK454" si="222">IF(AND(ISNUMBER(BI391),ISNUMBER(BJ391)),SQRT(BI391^2+BJ391^2),"")</f>
        <v>0.76026302705073445</v>
      </c>
      <c r="BL391" s="118">
        <v>0.67999982833862305</v>
      </c>
      <c r="BM391" s="118">
        <v>0.34000015258789063</v>
      </c>
      <c r="BN391" s="118">
        <v>0.76026302705073445</v>
      </c>
      <c r="BO391" s="118"/>
      <c r="BP391" s="119"/>
      <c r="BX391" s="117"/>
      <c r="EX391" s="81">
        <f t="shared" si="211"/>
        <v>4.6678402379841373</v>
      </c>
      <c r="EY391" s="81">
        <f t="shared" si="199"/>
        <v>4.6678402379841373</v>
      </c>
      <c r="FA391" s="81" t="str">
        <f t="shared" si="198"/>
        <v/>
      </c>
    </row>
    <row r="392" spans="2:157" x14ac:dyDescent="0.15">
      <c r="E392" s="1" t="s">
        <v>152</v>
      </c>
      <c r="F392" s="6">
        <v>3</v>
      </c>
      <c r="I392" s="81">
        <v>1</v>
      </c>
      <c r="O392" s="31"/>
      <c r="Q392" s="31">
        <v>2.2899999618530273</v>
      </c>
      <c r="R392" s="40">
        <v>-6.869999885559082</v>
      </c>
      <c r="S392" s="31"/>
      <c r="T392" s="40"/>
      <c r="U392" s="31"/>
      <c r="V392" s="40"/>
      <c r="W392" s="31"/>
      <c r="X392" s="40"/>
      <c r="Y392" s="31"/>
      <c r="Z392" s="40"/>
      <c r="AA392" s="59">
        <v>1.2699999809265137</v>
      </c>
      <c r="AB392" s="60">
        <v>-11.989999771118164</v>
      </c>
      <c r="AC392" s="59">
        <v>0.73000001907348633</v>
      </c>
      <c r="AD392" s="60">
        <v>11.170000076293945</v>
      </c>
      <c r="AE392" s="19" t="s">
        <v>88</v>
      </c>
      <c r="AF392" s="114"/>
      <c r="AG392" s="117" t="str">
        <f t="shared" si="191"/>
        <v/>
      </c>
      <c r="AH392" s="118" t="str">
        <f t="shared" si="192"/>
        <v/>
      </c>
      <c r="AI392" s="118" t="str">
        <f t="shared" si="193"/>
        <v/>
      </c>
      <c r="AJ392" s="118" t="str">
        <f t="shared" si="194"/>
        <v/>
      </c>
      <c r="AK392" s="113" t="str">
        <f t="shared" si="195"/>
        <v/>
      </c>
      <c r="AL392" s="118" t="str">
        <f t="shared" si="196"/>
        <v/>
      </c>
      <c r="AM392" s="118"/>
      <c r="AN392" s="117" t="str">
        <f t="shared" si="200"/>
        <v/>
      </c>
      <c r="AO392" s="118" t="str">
        <f t="shared" si="201"/>
        <v/>
      </c>
      <c r="AP392" s="99" t="str">
        <f t="shared" si="202"/>
        <v/>
      </c>
      <c r="AQ392" s="99" t="str">
        <f t="shared" si="203"/>
        <v/>
      </c>
      <c r="AR392" s="99" t="str">
        <f t="shared" si="204"/>
        <v/>
      </c>
      <c r="AS392" s="99" t="str">
        <f t="shared" si="205"/>
        <v/>
      </c>
      <c r="AT392" s="118" t="str">
        <f t="shared" si="206"/>
        <v/>
      </c>
      <c r="AU392" s="118" t="str">
        <f t="shared" si="207"/>
        <v/>
      </c>
      <c r="AV392" s="118" t="str">
        <f t="shared" si="208"/>
        <v/>
      </c>
      <c r="AW392" s="118" t="str">
        <f t="shared" si="209"/>
        <v/>
      </c>
      <c r="AX392" s="118"/>
      <c r="AY392" s="117">
        <f t="shared" si="213"/>
        <v>4.6678402379841373</v>
      </c>
      <c r="AZ392" s="118">
        <f t="shared" si="214"/>
        <v>3.7146081706565419</v>
      </c>
      <c r="BA392" s="99">
        <f t="shared" si="215"/>
        <v>23.04899926400185</v>
      </c>
      <c r="BB392" s="99">
        <f t="shared" si="216"/>
        <v>14.146177186143932</v>
      </c>
      <c r="BC392" s="99">
        <f t="shared" si="217"/>
        <v>18.081649238979821</v>
      </c>
      <c r="BD392" s="99">
        <f t="shared" si="218"/>
        <v>11.097497597294929</v>
      </c>
      <c r="BE392" s="84">
        <f t="shared" si="219"/>
        <v>6.869999885559082</v>
      </c>
      <c r="BF392" s="84" t="str">
        <f t="shared" si="212"/>
        <v/>
      </c>
      <c r="BI392" s="117">
        <f t="shared" si="220"/>
        <v>1.5099999755620956</v>
      </c>
      <c r="BJ392" s="118">
        <f t="shared" si="221"/>
        <v>0.28999996185302734</v>
      </c>
      <c r="BK392" s="118">
        <f t="shared" si="222"/>
        <v>1.5375954942936996</v>
      </c>
      <c r="BL392" s="118">
        <v>1.5099999755620956</v>
      </c>
      <c r="BM392" s="118">
        <v>0.28999996185302734</v>
      </c>
      <c r="BN392" s="118">
        <v>1.5375954942936996</v>
      </c>
      <c r="BO392" s="118"/>
      <c r="BP392" s="119"/>
      <c r="BX392" s="117"/>
      <c r="EX392" s="81" t="str">
        <f t="shared" si="211"/>
        <v/>
      </c>
      <c r="EY392" s="81">
        <f t="shared" si="199"/>
        <v>8.109533176254283</v>
      </c>
      <c r="FA392" s="81" t="str">
        <f t="shared" si="198"/>
        <v/>
      </c>
    </row>
    <row r="393" spans="2:157" x14ac:dyDescent="0.15">
      <c r="E393" s="1" t="s">
        <v>152</v>
      </c>
      <c r="F393" s="6">
        <v>4</v>
      </c>
      <c r="I393" s="81">
        <v>1</v>
      </c>
      <c r="O393" s="31"/>
      <c r="Q393" s="31">
        <v>-0.5899999737739563</v>
      </c>
      <c r="R393" s="40">
        <v>8.1400003433227539</v>
      </c>
      <c r="S393" s="31"/>
      <c r="T393" s="40"/>
      <c r="U393" s="31"/>
      <c r="V393" s="40"/>
      <c r="W393" s="31"/>
      <c r="X393" s="40"/>
      <c r="Y393" s="31"/>
      <c r="Z393" s="40"/>
      <c r="AA393" s="59">
        <v>-0.49000000953674316</v>
      </c>
      <c r="AB393" s="60">
        <v>11.899999618530273</v>
      </c>
      <c r="AC393" s="59">
        <v>0.28999999165534973</v>
      </c>
      <c r="AD393" s="60">
        <v>-12.529999732971191</v>
      </c>
      <c r="AE393" s="19" t="s">
        <v>88</v>
      </c>
      <c r="AF393" s="114"/>
      <c r="AG393" s="117" t="str">
        <f t="shared" si="191"/>
        <v/>
      </c>
      <c r="AH393" s="118" t="str">
        <f t="shared" si="192"/>
        <v/>
      </c>
      <c r="AI393" s="118" t="str">
        <f t="shared" si="193"/>
        <v/>
      </c>
      <c r="AJ393" s="118" t="str">
        <f t="shared" si="194"/>
        <v/>
      </c>
      <c r="AK393" s="113" t="str">
        <f t="shared" si="195"/>
        <v/>
      </c>
      <c r="AL393" s="118" t="str">
        <f t="shared" si="196"/>
        <v/>
      </c>
      <c r="AM393" s="118"/>
      <c r="AN393" s="117" t="str">
        <f t="shared" si="200"/>
        <v/>
      </c>
      <c r="AO393" s="118" t="str">
        <f t="shared" si="201"/>
        <v/>
      </c>
      <c r="AP393" s="99" t="str">
        <f t="shared" si="202"/>
        <v/>
      </c>
      <c r="AQ393" s="99" t="str">
        <f t="shared" si="203"/>
        <v/>
      </c>
      <c r="AR393" s="99" t="str">
        <f t="shared" si="204"/>
        <v/>
      </c>
      <c r="AS393" s="99" t="str">
        <f t="shared" si="205"/>
        <v/>
      </c>
      <c r="AT393" s="118" t="str">
        <f t="shared" si="206"/>
        <v/>
      </c>
      <c r="AU393" s="118" t="str">
        <f t="shared" si="207"/>
        <v/>
      </c>
      <c r="AV393" s="118" t="str">
        <f t="shared" si="208"/>
        <v/>
      </c>
      <c r="AW393" s="118" t="str">
        <f t="shared" si="209"/>
        <v/>
      </c>
      <c r="AX393" s="118"/>
      <c r="AY393" s="117">
        <f t="shared" si="213"/>
        <v>8.109533176254283</v>
      </c>
      <c r="AZ393" s="118">
        <f t="shared" si="214"/>
        <v>2.8777554667617831</v>
      </c>
      <c r="BA393" s="99">
        <f t="shared" si="215"/>
        <v>40.034650453662834</v>
      </c>
      <c r="BB393" s="99">
        <f t="shared" si="216"/>
        <v>29.028772627854931</v>
      </c>
      <c r="BC393" s="99">
        <f t="shared" si="217"/>
        <v>13.93050037574767</v>
      </c>
      <c r="BD393" s="99">
        <f t="shared" si="218"/>
        <v>10.1008831953678</v>
      </c>
      <c r="BE393" s="84">
        <f t="shared" si="219"/>
        <v>8.1400003433227539</v>
      </c>
      <c r="BF393" s="84" t="str">
        <f t="shared" si="212"/>
        <v/>
      </c>
      <c r="BI393" s="117">
        <f t="shared" si="220"/>
        <v>1.2200000286102295</v>
      </c>
      <c r="BJ393" s="118">
        <f t="shared" si="221"/>
        <v>0.72999954223632813</v>
      </c>
      <c r="BK393" s="118">
        <f t="shared" si="222"/>
        <v>1.4217240947083261</v>
      </c>
      <c r="BL393" s="118">
        <v>1.2200000286102295</v>
      </c>
      <c r="BM393" s="118">
        <v>0.72999954223632813</v>
      </c>
      <c r="BN393" s="118">
        <v>1.4217240947083261</v>
      </c>
      <c r="BO393" s="118"/>
      <c r="BP393" s="119"/>
      <c r="BX393" s="117"/>
      <c r="EX393" s="81" t="str">
        <f t="shared" si="211"/>
        <v/>
      </c>
      <c r="EY393" s="81">
        <f t="shared" si="199"/>
        <v>3.6225244245875206</v>
      </c>
      <c r="FA393" s="81" t="str">
        <f t="shared" si="198"/>
        <v/>
      </c>
    </row>
    <row r="394" spans="2:157" x14ac:dyDescent="0.15">
      <c r="E394" s="1" t="s">
        <v>152</v>
      </c>
      <c r="F394" s="6">
        <v>5</v>
      </c>
      <c r="I394" s="81">
        <v>1</v>
      </c>
      <c r="J394" s="81">
        <v>1</v>
      </c>
      <c r="O394" s="31"/>
      <c r="Q394" s="31">
        <v>-1.2699999809265137</v>
      </c>
      <c r="R394" s="40">
        <v>-9.6999998092651367</v>
      </c>
      <c r="S394" s="31"/>
      <c r="T394" s="40"/>
      <c r="U394" s="31"/>
      <c r="V394" s="40"/>
      <c r="W394" s="31"/>
      <c r="X394" s="40" t="s">
        <v>90</v>
      </c>
      <c r="Y394" s="31">
        <v>1</v>
      </c>
      <c r="Z394" s="40"/>
      <c r="AA394" s="59">
        <v>-0.23999999463558197</v>
      </c>
      <c r="AB394" s="60">
        <v>-12.340000152587891</v>
      </c>
      <c r="AC394" s="59">
        <v>0</v>
      </c>
      <c r="AD394" s="60">
        <v>13.020000457763672</v>
      </c>
      <c r="AE394" s="19" t="s">
        <v>95</v>
      </c>
      <c r="AF394" s="114">
        <v>1</v>
      </c>
      <c r="AG394" s="117" t="str">
        <f t="shared" si="191"/>
        <v/>
      </c>
      <c r="AH394" s="118" t="str">
        <f t="shared" si="192"/>
        <v/>
      </c>
      <c r="AI394" s="118" t="str">
        <f t="shared" si="193"/>
        <v/>
      </c>
      <c r="AJ394" s="118" t="str">
        <f t="shared" si="194"/>
        <v/>
      </c>
      <c r="AK394" s="113" t="str">
        <f t="shared" si="195"/>
        <v/>
      </c>
      <c r="AL394" s="118" t="str">
        <f t="shared" si="196"/>
        <v/>
      </c>
      <c r="AM394" s="118"/>
      <c r="AN394" s="117" t="str">
        <f t="shared" si="200"/>
        <v/>
      </c>
      <c r="AO394" s="118" t="str">
        <f t="shared" si="201"/>
        <v/>
      </c>
      <c r="AP394" s="99" t="str">
        <f t="shared" si="202"/>
        <v/>
      </c>
      <c r="AQ394" s="99" t="str">
        <f t="shared" si="203"/>
        <v/>
      </c>
      <c r="AR394" s="99" t="str">
        <f t="shared" si="204"/>
        <v/>
      </c>
      <c r="AS394" s="99" t="str">
        <f t="shared" si="205"/>
        <v/>
      </c>
      <c r="AT394" s="118" t="str">
        <f t="shared" si="206"/>
        <v/>
      </c>
      <c r="AU394" s="118" t="str">
        <f t="shared" si="207"/>
        <v/>
      </c>
      <c r="AV394" s="118" t="str">
        <f t="shared" si="208"/>
        <v/>
      </c>
      <c r="AW394" s="118" t="str">
        <f t="shared" si="209"/>
        <v/>
      </c>
      <c r="AX394" s="118"/>
      <c r="AY394" s="117">
        <f t="shared" si="213"/>
        <v>3.6225244245875206</v>
      </c>
      <c r="AZ394" s="118">
        <f t="shared" si="214"/>
        <v>1.2378151263543011</v>
      </c>
      <c r="BA394" s="99">
        <f t="shared" si="215"/>
        <v>18.344949581298238</v>
      </c>
      <c r="BB394" s="99">
        <f t="shared" si="216"/>
        <v>14.996562591303428</v>
      </c>
      <c r="BC394" s="99">
        <f t="shared" si="217"/>
        <v>6.3998498242288875</v>
      </c>
      <c r="BD394" s="99">
        <f t="shared" si="218"/>
        <v>5.231725932996472</v>
      </c>
      <c r="BE394" s="84">
        <f t="shared" si="219"/>
        <v>9.6999998092651367</v>
      </c>
      <c r="BF394" s="84">
        <f t="shared" si="212"/>
        <v>2.8299999237060547</v>
      </c>
      <c r="BI394" s="117">
        <f t="shared" si="220"/>
        <v>0.5299999862909317</v>
      </c>
      <c r="BJ394" s="118">
        <f t="shared" si="221"/>
        <v>0.18999958038330078</v>
      </c>
      <c r="BK394" s="118">
        <f t="shared" si="222"/>
        <v>0.56302737590122398</v>
      </c>
      <c r="BL394" s="118"/>
      <c r="BM394" s="118"/>
      <c r="BN394" s="118"/>
      <c r="BO394" s="118"/>
      <c r="BP394" s="119" t="s">
        <v>184</v>
      </c>
      <c r="BX394" s="117"/>
      <c r="EX394" s="81" t="str">
        <f t="shared" si="211"/>
        <v/>
      </c>
      <c r="EY394" s="81">
        <f t="shared" si="199"/>
        <v>76.20949757439962</v>
      </c>
      <c r="FA394" s="81" t="str">
        <f t="shared" si="198"/>
        <v/>
      </c>
    </row>
    <row r="395" spans="2:157" s="82" customFormat="1" x14ac:dyDescent="0.15">
      <c r="B395" s="30"/>
      <c r="C395" s="16"/>
      <c r="D395" s="13" t="s">
        <v>23</v>
      </c>
      <c r="E395" s="16">
        <v>88</v>
      </c>
      <c r="F395" s="10">
        <v>1</v>
      </c>
      <c r="G395" s="16">
        <v>1</v>
      </c>
      <c r="K395" s="16"/>
      <c r="L395" s="82">
        <v>1</v>
      </c>
      <c r="M395" s="1">
        <v>1</v>
      </c>
      <c r="O395" s="20" t="s">
        <v>85</v>
      </c>
      <c r="P395" s="16"/>
      <c r="Q395" s="32"/>
      <c r="R395" s="10"/>
      <c r="S395" s="32"/>
      <c r="T395" s="10"/>
      <c r="U395" s="32"/>
      <c r="V395" s="10"/>
      <c r="W395" s="32"/>
      <c r="X395" s="10"/>
      <c r="Y395" s="32"/>
      <c r="Z395" s="10"/>
      <c r="AA395" s="57">
        <v>0.93000000715255737</v>
      </c>
      <c r="AB395" s="58">
        <v>-12.039999961853027</v>
      </c>
      <c r="AC395" s="57">
        <v>-3.75</v>
      </c>
      <c r="AD395" s="58">
        <v>13.210000038146973</v>
      </c>
      <c r="AE395" s="16"/>
      <c r="AF395" s="114">
        <v>1</v>
      </c>
      <c r="AG395" s="117">
        <f t="shared" si="191"/>
        <v>3.2603701278303228</v>
      </c>
      <c r="AH395" s="118">
        <f t="shared" si="192"/>
        <v>0.25</v>
      </c>
      <c r="AI395" s="118">
        <f t="shared" si="193"/>
        <v>0.48000049591064453</v>
      </c>
      <c r="AJ395" s="118">
        <f t="shared" si="194"/>
        <v>0.54120280493957595</v>
      </c>
      <c r="AK395" s="113">
        <f t="shared" si="195"/>
        <v>0</v>
      </c>
      <c r="AL395" s="118">
        <f t="shared" si="196"/>
        <v>6.0900001525878906</v>
      </c>
      <c r="AM395" s="99"/>
      <c r="AN395" s="117"/>
      <c r="AO395" s="118"/>
      <c r="AP395" s="99"/>
      <c r="AQ395" s="99"/>
      <c r="AR395" s="99"/>
      <c r="AS395" s="99"/>
      <c r="AT395" s="118"/>
      <c r="AU395" s="118"/>
      <c r="AV395" s="118"/>
      <c r="AW395" s="118"/>
      <c r="AX395" s="99"/>
      <c r="AY395" s="117" t="str">
        <f t="shared" si="213"/>
        <v/>
      </c>
      <c r="AZ395" s="118" t="str">
        <f t="shared" si="214"/>
        <v/>
      </c>
      <c r="BA395" s="99" t="str">
        <f t="shared" si="215"/>
        <v/>
      </c>
      <c r="BB395" s="99" t="str">
        <f t="shared" si="216"/>
        <v/>
      </c>
      <c r="BC395" s="99" t="str">
        <f t="shared" si="217"/>
        <v/>
      </c>
      <c r="BD395" s="99" t="str">
        <f t="shared" si="218"/>
        <v/>
      </c>
      <c r="BE395" s="84" t="str">
        <f t="shared" si="219"/>
        <v/>
      </c>
      <c r="BF395" s="84" t="str">
        <f t="shared" si="212"/>
        <v/>
      </c>
      <c r="BG395" s="89"/>
      <c r="BH395" s="89"/>
      <c r="BI395" s="117" t="str">
        <f t="shared" si="220"/>
        <v/>
      </c>
      <c r="BJ395" s="118" t="str">
        <f t="shared" si="221"/>
        <v/>
      </c>
      <c r="BK395" s="118" t="str">
        <f t="shared" si="222"/>
        <v/>
      </c>
      <c r="BL395" s="118" t="s">
        <v>152</v>
      </c>
      <c r="BM395" s="118" t="s">
        <v>152</v>
      </c>
      <c r="BN395" s="118" t="s">
        <v>152</v>
      </c>
      <c r="BO395" s="118"/>
      <c r="BP395" s="121"/>
      <c r="BX395" s="94"/>
      <c r="CE395" s="95"/>
      <c r="CF395" s="95"/>
      <c r="CG395" s="95"/>
      <c r="CH395" s="95"/>
      <c r="CI395" s="95"/>
      <c r="CJ395" s="95"/>
      <c r="CK395" s="95"/>
      <c r="CL395" s="95"/>
      <c r="CM395" s="95"/>
      <c r="CN395" s="95"/>
      <c r="CO395" s="95"/>
      <c r="CP395" s="95"/>
      <c r="CQ395" s="95"/>
      <c r="EX395" s="81" t="s">
        <v>139</v>
      </c>
      <c r="EY395" s="81">
        <f t="shared" si="199"/>
        <v>93.124860060567045</v>
      </c>
      <c r="FA395" s="81">
        <f t="shared" si="198"/>
        <v>3.2603701278303228</v>
      </c>
    </row>
    <row r="396" spans="2:157" x14ac:dyDescent="0.15">
      <c r="E396" s="1" t="s">
        <v>152</v>
      </c>
      <c r="F396" s="6">
        <v>2</v>
      </c>
      <c r="H396" s="81">
        <v>1</v>
      </c>
      <c r="J396" s="81">
        <v>1</v>
      </c>
      <c r="M396" s="81"/>
      <c r="O396" s="31"/>
      <c r="Q396" s="31">
        <v>-3.5099999904632568</v>
      </c>
      <c r="R396" s="40">
        <v>6.0900001525878906</v>
      </c>
      <c r="S396" s="31"/>
      <c r="T396" s="40"/>
      <c r="U396" s="31"/>
      <c r="V396" s="40"/>
      <c r="W396" s="31"/>
      <c r="X396" s="40" t="s">
        <v>62</v>
      </c>
      <c r="Y396" s="31"/>
      <c r="Z396" s="40">
        <v>1</v>
      </c>
      <c r="AA396" s="59">
        <v>-4</v>
      </c>
      <c r="AB396" s="60">
        <v>12.729999542236328</v>
      </c>
      <c r="AC396" s="59">
        <v>0.73000001907348633</v>
      </c>
      <c r="AD396" s="60">
        <v>-11.600000381469727</v>
      </c>
      <c r="AE396" s="19" t="s">
        <v>78</v>
      </c>
      <c r="AF396" s="114"/>
      <c r="AG396" s="117" t="str">
        <f t="shared" si="191"/>
        <v/>
      </c>
      <c r="AH396" s="118" t="str">
        <f t="shared" si="192"/>
        <v/>
      </c>
      <c r="AI396" s="118" t="str">
        <f t="shared" si="193"/>
        <v/>
      </c>
      <c r="AJ396" s="118" t="str">
        <f t="shared" si="194"/>
        <v/>
      </c>
      <c r="AK396" s="113" t="str">
        <f t="shared" si="195"/>
        <v/>
      </c>
      <c r="AL396" s="118" t="str">
        <f t="shared" si="196"/>
        <v/>
      </c>
      <c r="AM396" s="118"/>
      <c r="AN396" s="117"/>
      <c r="AO396" s="118"/>
      <c r="AT396" s="118"/>
      <c r="AU396" s="118"/>
      <c r="AV396" s="118"/>
      <c r="AW396" s="118"/>
      <c r="AX396" s="118"/>
      <c r="AY396" s="117"/>
      <c r="AZ396" s="118" t="str">
        <f t="shared" si="214"/>
        <v/>
      </c>
      <c r="BA396" s="99" t="str">
        <f t="shared" si="215"/>
        <v/>
      </c>
      <c r="BB396" s="99" t="str">
        <f t="shared" si="216"/>
        <v/>
      </c>
      <c r="BC396" s="99" t="str">
        <f t="shared" si="217"/>
        <v/>
      </c>
      <c r="BD396" s="99" t="str">
        <f t="shared" si="218"/>
        <v/>
      </c>
      <c r="BE396" s="84" t="str">
        <f t="shared" si="219"/>
        <v/>
      </c>
      <c r="BF396" s="84" t="str">
        <f t="shared" si="212"/>
        <v/>
      </c>
      <c r="BI396" s="142"/>
      <c r="BJ396" s="148"/>
      <c r="BK396" s="148"/>
      <c r="BL396" s="148"/>
      <c r="BM396" s="148"/>
      <c r="BN396" s="148"/>
      <c r="BO396" s="148"/>
      <c r="BP396" s="119"/>
      <c r="BX396" s="117"/>
      <c r="EX396" s="81" t="str">
        <f t="shared" ref="EX396:EX402" si="223">IF(AND(ISNUMBER(AA395),ISNUMBER(AA396),ISNUMBER(AA397),F396=2,F397=3),DEGREES(ACOS(((AA395-AA396)*(AA397-AA396)+(AB395-AB396)*(AB397-AB396))/(SQRT((AA395-AA396)^2+(AB395-AB396)^2)*SQRT((AA397-AA396)^2+(AB397-AB396)^2)))),"")</f>
        <v/>
      </c>
      <c r="EY396" s="81" t="str">
        <f t="shared" si="199"/>
        <v/>
      </c>
      <c r="FA396" s="81" t="str">
        <f t="shared" si="198"/>
        <v/>
      </c>
    </row>
    <row r="397" spans="2:157" x14ac:dyDescent="0.15">
      <c r="B397" s="81"/>
      <c r="C397" s="81"/>
      <c r="E397" s="81" t="s">
        <v>152</v>
      </c>
      <c r="G397" s="81"/>
      <c r="K397" s="81"/>
      <c r="M397" s="81"/>
      <c r="O397" s="40"/>
      <c r="P397" s="81"/>
      <c r="Q397" s="31"/>
      <c r="R397" s="40"/>
      <c r="S397" s="31"/>
      <c r="T397" s="40"/>
      <c r="U397" s="40">
        <v>1.0199999809265137</v>
      </c>
      <c r="V397" s="40">
        <v>-12.380000114440918</v>
      </c>
      <c r="W397" s="31"/>
      <c r="X397" s="40"/>
      <c r="Y397" s="31"/>
      <c r="Z397" s="40"/>
      <c r="AA397" s="56"/>
      <c r="AC397" s="56"/>
      <c r="AE397" s="81"/>
      <c r="AG397" s="117" t="str">
        <f t="shared" ref="AG397:AG460" si="224">IF(G397=1,DEGREES(ACOS((((AC397-AA397)*(Q398-AA397))+((AD397-AB397)*(R398-AB397)))/(SQRT((AC397-AA397)^2+(AD397-AB397)^2)*SQRT((Q398-AA397)^2+(R398-AB397)^2)))),"")</f>
        <v/>
      </c>
      <c r="AH397" s="118" t="str">
        <f t="shared" ref="AH397:AH460" si="225">IF(G397=1,ABS(AC397-AA398),"")</f>
        <v/>
      </c>
      <c r="AI397" s="118" t="str">
        <f t="shared" ref="AI397:AI460" si="226">IF(G397=1,ABS(AD397-AB398),"")</f>
        <v/>
      </c>
      <c r="AJ397" s="118" t="str">
        <f t="shared" ref="AJ397:AJ460" si="227">IF(G397=1,SQRT(AH397^2+AI397^2),"")</f>
        <v/>
      </c>
      <c r="AK397" s="113" t="str">
        <f t="shared" ref="AK397:AK460" si="228">IF(G397=1,P397,"")</f>
        <v/>
      </c>
      <c r="AL397" s="118" t="str">
        <f t="shared" ref="AL397:AL460" si="229">IF(G397=1,ABS(R398),"")</f>
        <v/>
      </c>
      <c r="AN397" s="117" t="str">
        <f t="shared" si="200"/>
        <v/>
      </c>
      <c r="AO397" s="118" t="str">
        <f t="shared" si="201"/>
        <v/>
      </c>
      <c r="AP397" s="99" t="str">
        <f t="shared" si="202"/>
        <v/>
      </c>
      <c r="AQ397" s="99" t="str">
        <f t="shared" si="203"/>
        <v/>
      </c>
      <c r="AR397" s="99" t="str">
        <f t="shared" si="204"/>
        <v/>
      </c>
      <c r="AS397" s="99" t="str">
        <f t="shared" si="205"/>
        <v/>
      </c>
      <c r="AT397" s="118" t="str">
        <f t="shared" si="206"/>
        <v/>
      </c>
      <c r="AU397" s="118" t="str">
        <f t="shared" si="207"/>
        <v/>
      </c>
      <c r="AV397" s="118" t="str">
        <f t="shared" si="208"/>
        <v/>
      </c>
      <c r="AW397" s="118" t="str">
        <f t="shared" si="209"/>
        <v/>
      </c>
      <c r="AY397" s="117" t="str">
        <f t="shared" si="213"/>
        <v/>
      </c>
      <c r="AZ397" s="118" t="str">
        <f t="shared" si="214"/>
        <v/>
      </c>
      <c r="BA397" s="99" t="str">
        <f t="shared" si="215"/>
        <v/>
      </c>
      <c r="BB397" s="99" t="str">
        <f t="shared" si="216"/>
        <v/>
      </c>
      <c r="BC397" s="99" t="str">
        <f t="shared" si="217"/>
        <v/>
      </c>
      <c r="BD397" s="99" t="str">
        <f t="shared" si="218"/>
        <v/>
      </c>
      <c r="BE397" s="84" t="str">
        <f t="shared" si="219"/>
        <v/>
      </c>
      <c r="BF397" s="84" t="str">
        <f t="shared" si="212"/>
        <v/>
      </c>
      <c r="BI397" s="117" t="str">
        <f t="shared" si="220"/>
        <v/>
      </c>
      <c r="BJ397" s="118" t="str">
        <f t="shared" si="221"/>
        <v/>
      </c>
      <c r="BK397" s="118" t="str">
        <f t="shared" si="222"/>
        <v/>
      </c>
      <c r="BL397" s="118" t="s">
        <v>152</v>
      </c>
      <c r="BM397" s="118" t="s">
        <v>152</v>
      </c>
      <c r="BN397" s="118" t="s">
        <v>152</v>
      </c>
      <c r="BO397" s="118"/>
      <c r="EX397" s="81" t="str">
        <f t="shared" si="223"/>
        <v/>
      </c>
      <c r="EY397" s="81" t="str">
        <f t="shared" si="199"/>
        <v/>
      </c>
      <c r="FA397" s="81" t="str">
        <f t="shared" si="198"/>
        <v/>
      </c>
    </row>
    <row r="398" spans="2:157" s="82" customFormat="1" x14ac:dyDescent="0.15">
      <c r="D398" s="13" t="s">
        <v>15</v>
      </c>
      <c r="E398" s="82">
        <v>89</v>
      </c>
      <c r="F398" s="82">
        <v>1</v>
      </c>
      <c r="G398" s="82">
        <v>1</v>
      </c>
      <c r="L398" s="82">
        <v>1</v>
      </c>
      <c r="M398" s="1">
        <v>1</v>
      </c>
      <c r="O398" s="14" t="s">
        <v>85</v>
      </c>
      <c r="Q398" s="32"/>
      <c r="R398" s="10"/>
      <c r="S398" s="32"/>
      <c r="T398" s="10"/>
      <c r="U398" s="10"/>
      <c r="V398" s="10"/>
      <c r="W398" s="32"/>
      <c r="X398" s="10"/>
      <c r="Y398" s="32"/>
      <c r="Z398" s="10"/>
      <c r="AA398" s="58">
        <v>-1.0700000524520874</v>
      </c>
      <c r="AB398" s="58">
        <v>-12.090000152587891</v>
      </c>
      <c r="AC398" s="58">
        <v>3.7999999523162842</v>
      </c>
      <c r="AD398" s="58">
        <v>13.260000228881836</v>
      </c>
      <c r="AF398" s="112"/>
      <c r="AG398" s="117">
        <f t="shared" si="224"/>
        <v>2.9979982472669966</v>
      </c>
      <c r="AH398" s="118">
        <f t="shared" si="225"/>
        <v>1.0299999713897705</v>
      </c>
      <c r="AI398" s="118">
        <f t="shared" si="226"/>
        <v>1.119999885559082</v>
      </c>
      <c r="AJ398" s="118">
        <f t="shared" si="227"/>
        <v>1.5216108847912744</v>
      </c>
      <c r="AK398" s="113">
        <f t="shared" si="228"/>
        <v>0</v>
      </c>
      <c r="AL398" s="118">
        <f t="shared" si="229"/>
        <v>6.0500001907348633</v>
      </c>
      <c r="AM398" s="99"/>
      <c r="AN398" s="117" t="str">
        <f t="shared" si="200"/>
        <v/>
      </c>
      <c r="AO398" s="118" t="str">
        <f t="shared" si="201"/>
        <v/>
      </c>
      <c r="AP398" s="99" t="str">
        <f t="shared" si="202"/>
        <v/>
      </c>
      <c r="AQ398" s="99" t="str">
        <f t="shared" si="203"/>
        <v/>
      </c>
      <c r="AR398" s="99" t="str">
        <f t="shared" si="204"/>
        <v/>
      </c>
      <c r="AS398" s="99" t="str">
        <f t="shared" si="205"/>
        <v/>
      </c>
      <c r="AT398" s="118" t="str">
        <f t="shared" si="206"/>
        <v/>
      </c>
      <c r="AU398" s="118" t="str">
        <f t="shared" si="207"/>
        <v/>
      </c>
      <c r="AV398" s="118" t="str">
        <f t="shared" si="208"/>
        <v/>
      </c>
      <c r="AW398" s="118" t="str">
        <f t="shared" si="209"/>
        <v/>
      </c>
      <c r="AX398" s="99"/>
      <c r="AY398" s="117" t="str">
        <f t="shared" si="213"/>
        <v/>
      </c>
      <c r="AZ398" s="118" t="str">
        <f t="shared" si="214"/>
        <v/>
      </c>
      <c r="BA398" s="99" t="str">
        <f t="shared" si="215"/>
        <v/>
      </c>
      <c r="BB398" s="99" t="str">
        <f t="shared" si="216"/>
        <v/>
      </c>
      <c r="BC398" s="99" t="str">
        <f t="shared" si="217"/>
        <v/>
      </c>
      <c r="BD398" s="99" t="str">
        <f t="shared" si="218"/>
        <v/>
      </c>
      <c r="BE398" s="84" t="str">
        <f t="shared" si="219"/>
        <v/>
      </c>
      <c r="BF398" s="84" t="str">
        <f t="shared" si="212"/>
        <v/>
      </c>
      <c r="BG398" s="89"/>
      <c r="BH398" s="89"/>
      <c r="BI398" s="117" t="str">
        <f t="shared" si="220"/>
        <v/>
      </c>
      <c r="BJ398" s="118" t="str">
        <f t="shared" si="221"/>
        <v/>
      </c>
      <c r="BK398" s="118" t="str">
        <f t="shared" si="222"/>
        <v/>
      </c>
      <c r="BL398" s="118">
        <v>4.6800000071525574</v>
      </c>
      <c r="BM398" s="118">
        <v>0.92000007629394531</v>
      </c>
      <c r="BN398" s="118">
        <v>4.7695702329799907</v>
      </c>
      <c r="BO398" s="118"/>
      <c r="BP398" s="121"/>
      <c r="BX398" s="94"/>
      <c r="CE398" s="95"/>
      <c r="CF398" s="95"/>
      <c r="CG398" s="95"/>
      <c r="CH398" s="95"/>
      <c r="CI398" s="95"/>
      <c r="CJ398" s="95"/>
      <c r="CK398" s="95"/>
      <c r="CL398" s="95"/>
      <c r="CM398" s="95"/>
      <c r="CN398" s="95"/>
      <c r="CO398" s="95"/>
      <c r="CP398" s="95"/>
      <c r="CQ398" s="95"/>
      <c r="EX398" s="81" t="str">
        <f t="shared" si="223"/>
        <v/>
      </c>
      <c r="EY398" s="81" t="str">
        <f t="shared" si="199"/>
        <v/>
      </c>
      <c r="FA398" s="81">
        <f t="shared" si="198"/>
        <v>2.9979982472669966</v>
      </c>
    </row>
    <row r="399" spans="2:157" x14ac:dyDescent="0.15">
      <c r="E399" s="1" t="s">
        <v>152</v>
      </c>
      <c r="F399" s="6">
        <v>2</v>
      </c>
      <c r="H399" s="81">
        <v>1</v>
      </c>
      <c r="M399" s="81"/>
      <c r="O399" s="31"/>
      <c r="Q399" s="31">
        <v>3.4100000858306885</v>
      </c>
      <c r="R399" s="40">
        <v>6.0500001907348633</v>
      </c>
      <c r="S399" s="31"/>
      <c r="T399" s="40"/>
      <c r="U399" s="31"/>
      <c r="V399" s="40"/>
      <c r="W399" s="31"/>
      <c r="X399" s="40"/>
      <c r="Y399" s="31"/>
      <c r="Z399" s="40"/>
      <c r="AA399" s="59">
        <v>4.8299999237060547</v>
      </c>
      <c r="AB399" s="60">
        <v>12.140000343322754</v>
      </c>
      <c r="AC399" s="59">
        <v>-0.73000001907348633</v>
      </c>
      <c r="AD399" s="60">
        <v>-10.819999694824219</v>
      </c>
      <c r="AE399" s="19" t="s">
        <v>95</v>
      </c>
      <c r="AF399" s="138">
        <v>1</v>
      </c>
      <c r="AG399" s="117" t="str">
        <f t="shared" si="224"/>
        <v/>
      </c>
      <c r="AH399" s="118" t="str">
        <f t="shared" si="225"/>
        <v/>
      </c>
      <c r="AI399" s="118" t="str">
        <f t="shared" si="226"/>
        <v/>
      </c>
      <c r="AJ399" s="118" t="str">
        <f t="shared" si="227"/>
        <v/>
      </c>
      <c r="AK399" s="113" t="str">
        <f t="shared" si="228"/>
        <v/>
      </c>
      <c r="AL399" s="118" t="str">
        <f t="shared" si="229"/>
        <v/>
      </c>
      <c r="AM399" s="118"/>
      <c r="AN399" s="117">
        <f t="shared" si="200"/>
        <v>1.1362747177811992</v>
      </c>
      <c r="AO399" s="118">
        <f t="shared" si="201"/>
        <v>1.2087495045366978</v>
      </c>
      <c r="AP399" s="99">
        <f t="shared" si="202"/>
        <v>4.8137001006781901</v>
      </c>
      <c r="AQ399" s="99">
        <f t="shared" si="203"/>
        <v>2.8886887501118297</v>
      </c>
      <c r="AR399" s="99">
        <f t="shared" si="204"/>
        <v>4.8507993487834966</v>
      </c>
      <c r="AS399" s="99">
        <f t="shared" si="205"/>
        <v>2.9109519111725501</v>
      </c>
      <c r="AT399" s="118">
        <f t="shared" si="206"/>
        <v>1.0299999713897705</v>
      </c>
      <c r="AU399" s="118">
        <f t="shared" si="207"/>
        <v>1.119999885559082</v>
      </c>
      <c r="AV399" s="118">
        <f t="shared" si="208"/>
        <v>1.5216108847912744</v>
      </c>
      <c r="AW399" s="118">
        <f t="shared" si="209"/>
        <v>6.630000114440918</v>
      </c>
      <c r="AX399" s="118"/>
      <c r="AY399" s="117" t="str">
        <f t="shared" si="213"/>
        <v/>
      </c>
      <c r="AZ399" s="118" t="str">
        <f t="shared" si="214"/>
        <v/>
      </c>
      <c r="BA399" s="99" t="str">
        <f t="shared" si="215"/>
        <v/>
      </c>
      <c r="BB399" s="99" t="str">
        <f t="shared" si="216"/>
        <v/>
      </c>
      <c r="BC399" s="99" t="str">
        <f t="shared" si="217"/>
        <v/>
      </c>
      <c r="BD399" s="99" t="str">
        <f t="shared" si="218"/>
        <v/>
      </c>
      <c r="BE399" s="84" t="str">
        <f t="shared" si="219"/>
        <v/>
      </c>
      <c r="BF399" s="84" t="str">
        <f t="shared" si="212"/>
        <v/>
      </c>
      <c r="BI399" s="117">
        <f t="shared" si="220"/>
        <v>1.0299999713897705</v>
      </c>
      <c r="BJ399" s="118">
        <f t="shared" si="221"/>
        <v>1.119999885559082</v>
      </c>
      <c r="BK399" s="118">
        <f t="shared" si="222"/>
        <v>1.5216108847912744</v>
      </c>
      <c r="BL399" s="118">
        <v>1.0299999713897705</v>
      </c>
      <c r="BM399" s="118">
        <v>1.119999885559082</v>
      </c>
      <c r="BN399" s="118">
        <v>1.5216108847912744</v>
      </c>
      <c r="BO399" s="118"/>
      <c r="BP399" s="119"/>
      <c r="BX399" s="117"/>
      <c r="EX399" s="81">
        <f t="shared" si="223"/>
        <v>1.1362747177811992</v>
      </c>
      <c r="EY399" s="81">
        <f t="shared" si="199"/>
        <v>1.1362747177811992</v>
      </c>
      <c r="FA399" s="81" t="str">
        <f t="shared" si="198"/>
        <v/>
      </c>
    </row>
    <row r="400" spans="2:157" x14ac:dyDescent="0.15">
      <c r="E400" s="1" t="s">
        <v>152</v>
      </c>
      <c r="F400" s="81">
        <v>3</v>
      </c>
      <c r="I400" s="81">
        <v>1</v>
      </c>
      <c r="O400" s="31"/>
      <c r="Q400" s="31">
        <v>-0.38999998569488525</v>
      </c>
      <c r="R400" s="40">
        <v>-6.630000114440918</v>
      </c>
      <c r="S400" s="31"/>
      <c r="T400" s="40"/>
      <c r="U400" s="31"/>
      <c r="V400" s="40"/>
      <c r="W400" s="31"/>
      <c r="X400" s="40"/>
      <c r="Y400" s="31"/>
      <c r="Z400" s="40"/>
      <c r="AA400" s="59">
        <v>-0.15000000596046448</v>
      </c>
      <c r="AB400" s="60">
        <v>-6.679999828338623</v>
      </c>
      <c r="AC400" s="59">
        <v>4</v>
      </c>
      <c r="AD400" s="60">
        <v>12.090000152587891</v>
      </c>
      <c r="AE400" s="19" t="s">
        <v>95</v>
      </c>
      <c r="AF400" s="114"/>
      <c r="AG400" s="117" t="str">
        <f t="shared" si="224"/>
        <v/>
      </c>
      <c r="AH400" s="118" t="str">
        <f t="shared" si="225"/>
        <v/>
      </c>
      <c r="AI400" s="118" t="str">
        <f t="shared" si="226"/>
        <v/>
      </c>
      <c r="AJ400" s="118" t="str">
        <f t="shared" si="227"/>
        <v/>
      </c>
      <c r="AK400" s="113" t="str">
        <f t="shared" si="228"/>
        <v/>
      </c>
      <c r="AL400" s="118" t="str">
        <f t="shared" si="229"/>
        <v/>
      </c>
      <c r="AM400" s="118"/>
      <c r="AN400" s="117" t="str">
        <f t="shared" si="200"/>
        <v/>
      </c>
      <c r="AO400" s="118" t="str">
        <f t="shared" si="201"/>
        <v/>
      </c>
      <c r="AP400" s="99" t="str">
        <f t="shared" si="202"/>
        <v/>
      </c>
      <c r="AQ400" s="99" t="str">
        <f t="shared" si="203"/>
        <v/>
      </c>
      <c r="AR400" s="99" t="str">
        <f t="shared" si="204"/>
        <v/>
      </c>
      <c r="AS400" s="99" t="str">
        <f t="shared" si="205"/>
        <v/>
      </c>
      <c r="AT400" s="118" t="str">
        <f t="shared" si="206"/>
        <v/>
      </c>
      <c r="AU400" s="118" t="str">
        <f t="shared" si="207"/>
        <v/>
      </c>
      <c r="AV400" s="118" t="str">
        <f t="shared" si="208"/>
        <v/>
      </c>
      <c r="AW400" s="118" t="str">
        <f t="shared" si="209"/>
        <v/>
      </c>
      <c r="AX400" s="118"/>
      <c r="AY400" s="117">
        <f t="shared" si="213"/>
        <v>1.1362747177811992</v>
      </c>
      <c r="AZ400" s="118">
        <f t="shared" si="214"/>
        <v>1.2087495045366978</v>
      </c>
      <c r="BA400" s="99">
        <f t="shared" si="215"/>
        <v>4.8137001006781901</v>
      </c>
      <c r="BB400" s="99">
        <f t="shared" si="216"/>
        <v>2.8886887501118297</v>
      </c>
      <c r="BC400" s="99">
        <f t="shared" si="217"/>
        <v>4.8507993487834966</v>
      </c>
      <c r="BD400" s="99">
        <f t="shared" si="218"/>
        <v>2.9109519111725501</v>
      </c>
      <c r="BE400" s="84">
        <f t="shared" si="219"/>
        <v>6.630000114440918</v>
      </c>
      <c r="BF400" s="84" t="str">
        <f t="shared" si="212"/>
        <v/>
      </c>
      <c r="BI400" s="117">
        <f t="shared" si="220"/>
        <v>0.58000001311302185</v>
      </c>
      <c r="BJ400" s="118">
        <f t="shared" si="221"/>
        <v>4.1399998664855957</v>
      </c>
      <c r="BK400" s="118">
        <f t="shared" si="222"/>
        <v>4.1804304694267858</v>
      </c>
      <c r="BL400" s="118">
        <v>0.58000001311302185</v>
      </c>
      <c r="BM400" s="118">
        <v>4.1399998664855957</v>
      </c>
      <c r="BN400" s="118">
        <v>4.1804304694267858</v>
      </c>
      <c r="BO400" s="118"/>
      <c r="BP400" s="119"/>
      <c r="BX400" s="117"/>
      <c r="EX400" s="81" t="str">
        <f t="shared" si="223"/>
        <v/>
      </c>
      <c r="EY400" s="81">
        <f t="shared" si="199"/>
        <v>16.522178398621975</v>
      </c>
      <c r="FA400" s="81" t="str">
        <f t="shared" si="198"/>
        <v/>
      </c>
    </row>
    <row r="401" spans="1:157" x14ac:dyDescent="0.15">
      <c r="E401" s="1" t="s">
        <v>152</v>
      </c>
      <c r="F401" s="6">
        <v>4</v>
      </c>
      <c r="I401" s="81">
        <v>1</v>
      </c>
      <c r="J401" s="81">
        <v>1</v>
      </c>
      <c r="O401" s="31"/>
      <c r="Q401" s="31">
        <v>-0.87999999523162842</v>
      </c>
      <c r="R401" s="40">
        <v>8.8199996948242187</v>
      </c>
      <c r="S401" s="31"/>
      <c r="T401" s="40"/>
      <c r="U401" s="31"/>
      <c r="V401" s="40"/>
      <c r="W401" s="31" t="s">
        <v>85</v>
      </c>
      <c r="X401" s="40"/>
      <c r="Y401" s="31">
        <v>1</v>
      </c>
      <c r="Z401" s="40"/>
      <c r="AA401" s="59">
        <v>-0.68000000715255737</v>
      </c>
      <c r="AB401" s="60">
        <v>11.170000076293945</v>
      </c>
      <c r="AC401" s="59">
        <v>-0.62999999523162842</v>
      </c>
      <c r="AD401" s="60">
        <v>-2.880000114440918</v>
      </c>
      <c r="AE401" s="19" t="s">
        <v>124</v>
      </c>
      <c r="AF401" s="114"/>
      <c r="AG401" s="117" t="str">
        <f t="shared" si="224"/>
        <v/>
      </c>
      <c r="AH401" s="118" t="str">
        <f t="shared" si="225"/>
        <v/>
      </c>
      <c r="AI401" s="118" t="str">
        <f t="shared" si="226"/>
        <v/>
      </c>
      <c r="AJ401" s="118" t="str">
        <f t="shared" si="227"/>
        <v/>
      </c>
      <c r="AK401" s="113" t="str">
        <f t="shared" si="228"/>
        <v/>
      </c>
      <c r="AL401" s="118" t="str">
        <f t="shared" si="229"/>
        <v/>
      </c>
      <c r="AM401" s="118"/>
      <c r="AN401" s="117" t="str">
        <f t="shared" si="200"/>
        <v/>
      </c>
      <c r="AO401" s="118" t="str">
        <f t="shared" si="201"/>
        <v/>
      </c>
      <c r="AP401" s="99" t="str">
        <f t="shared" si="202"/>
        <v/>
      </c>
      <c r="AQ401" s="99" t="str">
        <f t="shared" si="203"/>
        <v/>
      </c>
      <c r="AR401" s="99" t="str">
        <f t="shared" si="204"/>
        <v/>
      </c>
      <c r="AS401" s="99" t="str">
        <f t="shared" si="205"/>
        <v/>
      </c>
      <c r="AT401" s="118" t="str">
        <f t="shared" si="206"/>
        <v/>
      </c>
      <c r="AU401" s="118" t="str">
        <f t="shared" si="207"/>
        <v/>
      </c>
      <c r="AV401" s="118" t="str">
        <f t="shared" si="208"/>
        <v/>
      </c>
      <c r="AW401" s="118" t="str">
        <f t="shared" si="209"/>
        <v/>
      </c>
      <c r="AX401" s="118"/>
      <c r="AY401" s="117">
        <f t="shared" si="213"/>
        <v>16.522178398621975</v>
      </c>
      <c r="AZ401" s="118">
        <f t="shared" si="214"/>
        <v>14.168103199777779</v>
      </c>
      <c r="BA401" s="99">
        <f t="shared" si="215"/>
        <v>49.433799191516641</v>
      </c>
      <c r="BB401" s="99">
        <f t="shared" si="216"/>
        <v>33.531124068099821</v>
      </c>
      <c r="BC401" s="99">
        <f t="shared" si="217"/>
        <v>42.012799861443042</v>
      </c>
      <c r="BD401" s="99">
        <f t="shared" si="218"/>
        <v>28.49743348967699</v>
      </c>
      <c r="BE401" s="84">
        <f t="shared" si="219"/>
        <v>8.8199996948242187</v>
      </c>
      <c r="BF401" s="84" t="str">
        <f t="shared" si="212"/>
        <v/>
      </c>
      <c r="BI401" s="117"/>
      <c r="BJ401" s="118"/>
      <c r="BK401" s="118"/>
      <c r="BO401" s="118"/>
      <c r="BP401" s="119" t="s">
        <v>185</v>
      </c>
      <c r="BX401" s="117"/>
      <c r="EX401" s="81" t="str">
        <f t="shared" si="223"/>
        <v/>
      </c>
      <c r="EY401" s="81" t="str">
        <f t="shared" si="199"/>
        <v/>
      </c>
      <c r="FA401" s="81" t="str">
        <f t="shared" si="198"/>
        <v/>
      </c>
    </row>
    <row r="402" spans="1:157" x14ac:dyDescent="0.15">
      <c r="E402" s="1" t="s">
        <v>152</v>
      </c>
      <c r="O402" s="31"/>
      <c r="Q402" s="31"/>
      <c r="R402" s="40"/>
      <c r="S402" s="31">
        <v>1.2200000286102295</v>
      </c>
      <c r="T402" s="40">
        <v>-11.119999885559082</v>
      </c>
      <c r="U402" s="31"/>
      <c r="V402" s="40"/>
      <c r="W402" s="31"/>
      <c r="X402" s="40"/>
      <c r="Y402" s="31"/>
      <c r="Z402" s="40"/>
      <c r="AG402" s="117" t="str">
        <f t="shared" si="224"/>
        <v/>
      </c>
      <c r="AH402" s="118" t="str">
        <f t="shared" si="225"/>
        <v/>
      </c>
      <c r="AI402" s="118" t="str">
        <f t="shared" si="226"/>
        <v/>
      </c>
      <c r="AJ402" s="118" t="str">
        <f t="shared" si="227"/>
        <v/>
      </c>
      <c r="AK402" s="113" t="str">
        <f t="shared" si="228"/>
        <v/>
      </c>
      <c r="AL402" s="118" t="str">
        <f t="shared" si="229"/>
        <v/>
      </c>
      <c r="AN402" s="117" t="str">
        <f t="shared" si="200"/>
        <v/>
      </c>
      <c r="AO402" s="118" t="str">
        <f t="shared" si="201"/>
        <v/>
      </c>
      <c r="AP402" s="99" t="str">
        <f t="shared" si="202"/>
        <v/>
      </c>
      <c r="AQ402" s="99" t="str">
        <f t="shared" si="203"/>
        <v/>
      </c>
      <c r="AR402" s="99" t="str">
        <f t="shared" si="204"/>
        <v/>
      </c>
      <c r="AS402" s="99" t="str">
        <f t="shared" si="205"/>
        <v/>
      </c>
      <c r="AT402" s="118" t="str">
        <f t="shared" si="206"/>
        <v/>
      </c>
      <c r="AU402" s="118" t="str">
        <f t="shared" si="207"/>
        <v/>
      </c>
      <c r="AV402" s="118" t="str">
        <f t="shared" si="208"/>
        <v/>
      </c>
      <c r="AW402" s="118" t="str">
        <f t="shared" si="209"/>
        <v/>
      </c>
      <c r="AY402" s="117" t="str">
        <f t="shared" si="213"/>
        <v/>
      </c>
      <c r="AZ402" s="118" t="str">
        <f t="shared" si="214"/>
        <v/>
      </c>
      <c r="BA402" s="99" t="str">
        <f t="shared" si="215"/>
        <v/>
      </c>
      <c r="BB402" s="99" t="str">
        <f t="shared" si="216"/>
        <v/>
      </c>
      <c r="BC402" s="99" t="str">
        <f t="shared" si="217"/>
        <v/>
      </c>
      <c r="BD402" s="99" t="str">
        <f t="shared" si="218"/>
        <v/>
      </c>
      <c r="BE402" s="84" t="str">
        <f t="shared" si="219"/>
        <v/>
      </c>
      <c r="BF402" s="84" t="str">
        <f t="shared" si="212"/>
        <v/>
      </c>
      <c r="BI402" s="117" t="str">
        <f t="shared" si="220"/>
        <v/>
      </c>
      <c r="BJ402" s="118" t="str">
        <f t="shared" si="221"/>
        <v/>
      </c>
      <c r="BK402" s="118" t="str">
        <f t="shared" si="222"/>
        <v/>
      </c>
      <c r="BL402" s="118" t="s">
        <v>152</v>
      </c>
      <c r="BM402" s="118" t="s">
        <v>152</v>
      </c>
      <c r="BN402" s="118" t="s">
        <v>152</v>
      </c>
      <c r="BO402" s="118"/>
      <c r="EX402" s="81" t="str">
        <f t="shared" si="223"/>
        <v/>
      </c>
      <c r="EY402" s="81" t="str">
        <f t="shared" si="199"/>
        <v/>
      </c>
      <c r="FA402" s="81" t="str">
        <f t="shared" si="198"/>
        <v/>
      </c>
    </row>
    <row r="403" spans="1:157" s="82" customFormat="1" x14ac:dyDescent="0.15">
      <c r="B403" s="30"/>
      <c r="C403" s="16"/>
      <c r="D403" s="13" t="s">
        <v>32</v>
      </c>
      <c r="E403" s="16">
        <v>90</v>
      </c>
      <c r="F403" s="10">
        <v>1</v>
      </c>
      <c r="G403" s="16">
        <v>1</v>
      </c>
      <c r="J403" s="82">
        <v>1</v>
      </c>
      <c r="K403" s="16"/>
      <c r="L403" s="82">
        <v>1</v>
      </c>
      <c r="M403" s="16">
        <v>1</v>
      </c>
      <c r="O403" s="20" t="s">
        <v>85</v>
      </c>
      <c r="P403" s="16"/>
      <c r="Q403" s="32"/>
      <c r="R403" s="10"/>
      <c r="S403" s="32"/>
      <c r="T403" s="10"/>
      <c r="U403" s="32"/>
      <c r="V403" s="10"/>
      <c r="W403" s="32"/>
      <c r="X403" s="10" t="s">
        <v>57</v>
      </c>
      <c r="Y403" s="32"/>
      <c r="Z403" s="10">
        <v>1</v>
      </c>
      <c r="AA403" s="57">
        <v>1.0199999809265137</v>
      </c>
      <c r="AB403" s="58">
        <v>-12.039999961853027</v>
      </c>
      <c r="AC403" s="57">
        <v>-3.7100000381469727</v>
      </c>
      <c r="AD403" s="58">
        <v>13.069999694824219</v>
      </c>
      <c r="AE403" s="16"/>
      <c r="AF403" s="114">
        <v>1</v>
      </c>
      <c r="AG403" s="117">
        <f t="shared" si="224"/>
        <v>5.5293090441617503</v>
      </c>
      <c r="AH403" s="124">
        <v>2</v>
      </c>
      <c r="AI403" s="124">
        <v>1</v>
      </c>
      <c r="AJ403" s="124">
        <f t="shared" si="227"/>
        <v>2.2360679774997898</v>
      </c>
      <c r="AK403" s="113">
        <f t="shared" si="228"/>
        <v>0</v>
      </c>
      <c r="AL403" s="118">
        <f t="shared" si="229"/>
        <v>5.070000171661377</v>
      </c>
      <c r="AM403" s="99"/>
      <c r="AN403" s="117" t="str">
        <f t="shared" si="200"/>
        <v/>
      </c>
      <c r="AO403" s="118" t="str">
        <f t="shared" si="201"/>
        <v/>
      </c>
      <c r="AP403" s="99" t="str">
        <f t="shared" si="202"/>
        <v/>
      </c>
      <c r="AQ403" s="99" t="str">
        <f t="shared" si="203"/>
        <v/>
      </c>
      <c r="AR403" s="99" t="str">
        <f t="shared" si="204"/>
        <v/>
      </c>
      <c r="AS403" s="99" t="str">
        <f t="shared" si="205"/>
        <v/>
      </c>
      <c r="AT403" s="118" t="str">
        <f t="shared" si="206"/>
        <v/>
      </c>
      <c r="AU403" s="118" t="str">
        <f t="shared" si="207"/>
        <v/>
      </c>
      <c r="AV403" s="118" t="str">
        <f t="shared" si="208"/>
        <v/>
      </c>
      <c r="AW403" s="118" t="str">
        <f t="shared" si="209"/>
        <v/>
      </c>
      <c r="AX403" s="99"/>
      <c r="AY403" s="117" t="str">
        <f t="shared" si="213"/>
        <v/>
      </c>
      <c r="AZ403" s="118" t="str">
        <f t="shared" si="214"/>
        <v/>
      </c>
      <c r="BA403" s="99" t="str">
        <f t="shared" si="215"/>
        <v/>
      </c>
      <c r="BB403" s="99" t="str">
        <f t="shared" si="216"/>
        <v/>
      </c>
      <c r="BC403" s="99" t="str">
        <f t="shared" si="217"/>
        <v/>
      </c>
      <c r="BD403" s="99" t="str">
        <f t="shared" si="218"/>
        <v/>
      </c>
      <c r="BE403" s="84" t="str">
        <f t="shared" si="219"/>
        <v/>
      </c>
      <c r="BF403" s="84" t="str">
        <f t="shared" si="212"/>
        <v/>
      </c>
      <c r="BG403" s="89"/>
      <c r="BH403" s="89"/>
      <c r="BI403" s="117" t="str">
        <f t="shared" si="220"/>
        <v/>
      </c>
      <c r="BJ403" s="118" t="str">
        <f t="shared" si="221"/>
        <v/>
      </c>
      <c r="BK403" s="118" t="str">
        <f t="shared" si="222"/>
        <v/>
      </c>
      <c r="BL403" s="118" t="s">
        <v>152</v>
      </c>
      <c r="BM403" s="118" t="s">
        <v>152</v>
      </c>
      <c r="BN403" s="118" t="s">
        <v>152</v>
      </c>
      <c r="BO403" s="118"/>
      <c r="BP403" s="121"/>
      <c r="BX403" s="94"/>
      <c r="CE403" s="95"/>
      <c r="CF403" s="95"/>
      <c r="CG403" s="95"/>
      <c r="CH403" s="95"/>
      <c r="CI403" s="95"/>
      <c r="CJ403" s="95"/>
      <c r="CK403" s="95"/>
      <c r="CL403" s="95"/>
      <c r="CM403" s="95"/>
      <c r="CN403" s="95"/>
      <c r="CO403" s="95"/>
      <c r="CP403" s="95"/>
      <c r="CQ403" s="95"/>
      <c r="EX403" s="81" t="s">
        <v>151</v>
      </c>
      <c r="EY403" s="81" t="str">
        <f t="shared" si="199"/>
        <v/>
      </c>
      <c r="FA403" s="81">
        <f t="shared" si="198"/>
        <v>5.5293090441617503</v>
      </c>
    </row>
    <row r="404" spans="1:157" x14ac:dyDescent="0.15">
      <c r="B404" s="26"/>
      <c r="C404" s="22"/>
      <c r="D404" s="12"/>
      <c r="E404" s="1" t="s">
        <v>152</v>
      </c>
      <c r="O404" s="31"/>
      <c r="Q404" s="31">
        <v>-3.9500000476837158</v>
      </c>
      <c r="R404" s="40">
        <v>5.070000171661377</v>
      </c>
      <c r="S404" s="31"/>
      <c r="T404" s="40"/>
      <c r="U404" s="31"/>
      <c r="V404" s="40"/>
      <c r="W404" s="31"/>
      <c r="X404" s="40"/>
      <c r="Y404" s="31"/>
      <c r="Z404" s="40"/>
      <c r="AG404" s="117" t="str">
        <f t="shared" si="224"/>
        <v/>
      </c>
      <c r="AH404" s="118" t="str">
        <f t="shared" si="225"/>
        <v/>
      </c>
      <c r="AI404" s="118" t="str">
        <f t="shared" si="226"/>
        <v/>
      </c>
      <c r="AJ404" s="118" t="str">
        <f t="shared" si="227"/>
        <v/>
      </c>
      <c r="AK404" s="113" t="str">
        <f t="shared" si="228"/>
        <v/>
      </c>
      <c r="AL404" s="118" t="str">
        <f t="shared" si="229"/>
        <v/>
      </c>
      <c r="AN404" s="117" t="str">
        <f t="shared" si="200"/>
        <v/>
      </c>
      <c r="AO404" s="118" t="str">
        <f t="shared" si="201"/>
        <v/>
      </c>
      <c r="AP404" s="99" t="str">
        <f t="shared" si="202"/>
        <v/>
      </c>
      <c r="AQ404" s="99" t="str">
        <f t="shared" si="203"/>
        <v/>
      </c>
      <c r="AR404" s="99" t="str">
        <f t="shared" si="204"/>
        <v/>
      </c>
      <c r="AS404" s="99" t="str">
        <f t="shared" si="205"/>
        <v/>
      </c>
      <c r="AT404" s="118" t="str">
        <f t="shared" si="206"/>
        <v/>
      </c>
      <c r="AU404" s="118" t="str">
        <f t="shared" si="207"/>
        <v/>
      </c>
      <c r="AV404" s="118" t="str">
        <f t="shared" si="208"/>
        <v/>
      </c>
      <c r="AW404" s="118" t="str">
        <f t="shared" si="209"/>
        <v/>
      </c>
      <c r="AY404" s="117" t="str">
        <f t="shared" si="213"/>
        <v/>
      </c>
      <c r="AZ404" s="118" t="str">
        <f t="shared" si="214"/>
        <v/>
      </c>
      <c r="BA404" s="99" t="str">
        <f t="shared" si="215"/>
        <v/>
      </c>
      <c r="BB404" s="99" t="str">
        <f t="shared" si="216"/>
        <v/>
      </c>
      <c r="BC404" s="99" t="str">
        <f t="shared" si="217"/>
        <v/>
      </c>
      <c r="BD404" s="99" t="str">
        <f t="shared" si="218"/>
        <v/>
      </c>
      <c r="BE404" s="84" t="str">
        <f t="shared" si="219"/>
        <v/>
      </c>
      <c r="BF404" s="84" t="str">
        <f t="shared" si="212"/>
        <v/>
      </c>
      <c r="BI404" s="117" t="str">
        <f t="shared" si="220"/>
        <v/>
      </c>
      <c r="BJ404" s="118" t="str">
        <f t="shared" si="221"/>
        <v/>
      </c>
      <c r="BK404" s="118" t="str">
        <f t="shared" si="222"/>
        <v/>
      </c>
      <c r="BL404" s="118" t="s">
        <v>152</v>
      </c>
      <c r="BM404" s="118" t="s">
        <v>152</v>
      </c>
      <c r="BN404" s="118" t="s">
        <v>152</v>
      </c>
      <c r="BO404" s="118"/>
      <c r="EX404" s="81" t="str">
        <f t="shared" ref="EX404:EX416" si="230">IF(AND(ISNUMBER(AA403),ISNUMBER(AA404),ISNUMBER(AA405),F404=2,F405=3),DEGREES(ACOS(((AA403-AA404)*(AA405-AA404)+(AB403-AB404)*(AB405-AB404))/(SQRT((AA403-AA404)^2+(AB403-AB404)^2)*SQRT((AA405-AA404)^2+(AB405-AB404)^2)))),"")</f>
        <v/>
      </c>
      <c r="EY404" s="81" t="str">
        <f t="shared" si="199"/>
        <v/>
      </c>
      <c r="FA404" s="81" t="str">
        <f t="shared" si="198"/>
        <v/>
      </c>
    </row>
    <row r="405" spans="1:157" s="82" customFormat="1" x14ac:dyDescent="0.15">
      <c r="A405" s="15">
        <v>0.22195601851851851</v>
      </c>
      <c r="B405" s="30"/>
      <c r="C405" s="24" t="s">
        <v>39</v>
      </c>
      <c r="D405" s="13" t="s">
        <v>11</v>
      </c>
      <c r="E405" s="16">
        <v>91</v>
      </c>
      <c r="F405" s="82">
        <v>1</v>
      </c>
      <c r="G405" s="16">
        <v>1</v>
      </c>
      <c r="K405" s="16">
        <v>1</v>
      </c>
      <c r="M405" s="16"/>
      <c r="N405" s="82">
        <v>1</v>
      </c>
      <c r="O405" s="20" t="s">
        <v>91</v>
      </c>
      <c r="P405" s="16"/>
      <c r="Q405" s="32"/>
      <c r="R405" s="10"/>
      <c r="S405" s="32"/>
      <c r="T405" s="10"/>
      <c r="U405" s="32"/>
      <c r="V405" s="10"/>
      <c r="W405" s="32"/>
      <c r="X405" s="10"/>
      <c r="Y405" s="32"/>
      <c r="Z405" s="10"/>
      <c r="AA405" s="57">
        <v>-1.1200000047683716</v>
      </c>
      <c r="AB405" s="58">
        <v>-12.140000343322754</v>
      </c>
      <c r="AC405" s="57">
        <v>3.4100000858306885</v>
      </c>
      <c r="AD405" s="58">
        <v>11.989999771118164</v>
      </c>
      <c r="AE405" s="16"/>
      <c r="AF405" s="112"/>
      <c r="AG405" s="117">
        <f t="shared" si="224"/>
        <v>2.1970689067586973</v>
      </c>
      <c r="AH405" s="118">
        <f t="shared" si="225"/>
        <v>0.29000020027160645</v>
      </c>
      <c r="AI405" s="118">
        <f t="shared" si="226"/>
        <v>0.77999973297119141</v>
      </c>
      <c r="AJ405" s="118">
        <f t="shared" si="227"/>
        <v>0.83216566835739014</v>
      </c>
      <c r="AK405" s="113">
        <f t="shared" si="228"/>
        <v>0</v>
      </c>
      <c r="AL405" s="118">
        <f t="shared" si="229"/>
        <v>4.9200000762939453</v>
      </c>
      <c r="AM405" s="99"/>
      <c r="AN405" s="117" t="str">
        <f t="shared" si="200"/>
        <v/>
      </c>
      <c r="AO405" s="118" t="str">
        <f t="shared" si="201"/>
        <v/>
      </c>
      <c r="AP405" s="99" t="str">
        <f t="shared" si="202"/>
        <v/>
      </c>
      <c r="AQ405" s="99" t="str">
        <f t="shared" si="203"/>
        <v/>
      </c>
      <c r="AR405" s="99" t="str">
        <f t="shared" si="204"/>
        <v/>
      </c>
      <c r="AS405" s="99" t="str">
        <f t="shared" si="205"/>
        <v/>
      </c>
      <c r="AT405" s="118" t="str">
        <f t="shared" si="206"/>
        <v/>
      </c>
      <c r="AU405" s="118" t="str">
        <f t="shared" si="207"/>
        <v/>
      </c>
      <c r="AV405" s="118" t="str">
        <f t="shared" si="208"/>
        <v/>
      </c>
      <c r="AW405" s="118" t="str">
        <f t="shared" si="209"/>
        <v/>
      </c>
      <c r="AX405" s="99"/>
      <c r="AY405" s="117" t="str">
        <f t="shared" si="213"/>
        <v/>
      </c>
      <c r="AZ405" s="118" t="str">
        <f t="shared" si="214"/>
        <v/>
      </c>
      <c r="BA405" s="99" t="str">
        <f t="shared" si="215"/>
        <v/>
      </c>
      <c r="BB405" s="99" t="str">
        <f t="shared" si="216"/>
        <v/>
      </c>
      <c r="BC405" s="99" t="str">
        <f t="shared" si="217"/>
        <v/>
      </c>
      <c r="BD405" s="99" t="str">
        <f t="shared" si="218"/>
        <v/>
      </c>
      <c r="BE405" s="84" t="str">
        <f t="shared" si="219"/>
        <v/>
      </c>
      <c r="BF405" s="84" t="str">
        <f t="shared" si="212"/>
        <v/>
      </c>
      <c r="BG405" s="89"/>
      <c r="BH405" s="89"/>
      <c r="BI405" s="117" t="str">
        <f t="shared" si="220"/>
        <v/>
      </c>
      <c r="BJ405" s="118" t="str">
        <f t="shared" si="221"/>
        <v/>
      </c>
      <c r="BK405" s="118" t="str">
        <f t="shared" si="222"/>
        <v/>
      </c>
      <c r="BL405" s="118" t="s">
        <v>152</v>
      </c>
      <c r="BM405" s="118" t="s">
        <v>152</v>
      </c>
      <c r="BN405" s="118" t="s">
        <v>152</v>
      </c>
      <c r="BO405" s="118"/>
      <c r="BP405" s="121"/>
      <c r="BX405" s="94"/>
      <c r="CE405" s="95"/>
      <c r="CF405" s="95"/>
      <c r="CG405" s="95"/>
      <c r="CH405" s="95"/>
      <c r="CI405" s="95"/>
      <c r="CJ405" s="95"/>
      <c r="CK405" s="95"/>
      <c r="CL405" s="95"/>
      <c r="CM405" s="95"/>
      <c r="CN405" s="95"/>
      <c r="CO405" s="95"/>
      <c r="CP405" s="95"/>
      <c r="CQ405" s="95"/>
      <c r="EX405" s="81" t="str">
        <f t="shared" si="230"/>
        <v/>
      </c>
      <c r="EY405" s="81" t="str">
        <f t="shared" si="199"/>
        <v/>
      </c>
      <c r="FA405" s="81">
        <f t="shared" si="198"/>
        <v>2.1970689067586973</v>
      </c>
    </row>
    <row r="406" spans="1:157" x14ac:dyDescent="0.15">
      <c r="E406" s="1" t="s">
        <v>152</v>
      </c>
      <c r="F406" s="81">
        <v>2</v>
      </c>
      <c r="H406" s="81">
        <v>1</v>
      </c>
      <c r="O406" s="31"/>
      <c r="Q406" s="31">
        <v>1.4099999666213989</v>
      </c>
      <c r="R406" s="40">
        <v>4.9200000762939453</v>
      </c>
      <c r="S406" s="31"/>
      <c r="T406" s="40"/>
      <c r="U406" s="31"/>
      <c r="V406" s="40"/>
      <c r="W406" s="31"/>
      <c r="X406" s="40"/>
      <c r="Y406" s="31"/>
      <c r="Z406" s="40"/>
      <c r="AA406" s="59">
        <v>3.119999885559082</v>
      </c>
      <c r="AB406" s="60">
        <v>11.210000038146973</v>
      </c>
      <c r="AC406" s="59">
        <v>-0.28999999165534973</v>
      </c>
      <c r="AD406" s="60">
        <v>-11.850000381469727</v>
      </c>
      <c r="AE406" s="19" t="s">
        <v>88</v>
      </c>
      <c r="AF406" s="114"/>
      <c r="AG406" s="117" t="str">
        <f t="shared" si="224"/>
        <v/>
      </c>
      <c r="AH406" s="118" t="str">
        <f t="shared" si="225"/>
        <v/>
      </c>
      <c r="AI406" s="118" t="str">
        <f t="shared" si="226"/>
        <v/>
      </c>
      <c r="AJ406" s="118" t="str">
        <f t="shared" si="227"/>
        <v/>
      </c>
      <c r="AK406" s="113" t="str">
        <f t="shared" si="228"/>
        <v/>
      </c>
      <c r="AL406" s="118" t="str">
        <f t="shared" si="229"/>
        <v/>
      </c>
      <c r="AM406" s="118"/>
      <c r="AN406" s="117">
        <f t="shared" si="200"/>
        <v>2.4980223294961146</v>
      </c>
      <c r="AO406" s="118">
        <f t="shared" si="201"/>
        <v>0.61779270145390219</v>
      </c>
      <c r="AP406" s="99">
        <f t="shared" si="202"/>
        <v>12.089449129275264</v>
      </c>
      <c r="AQ406" s="99">
        <f t="shared" si="203"/>
        <v>7.0175355671326543</v>
      </c>
      <c r="AR406" s="99">
        <f t="shared" si="204"/>
        <v>2.937698963801596</v>
      </c>
      <c r="AS406" s="99">
        <f t="shared" si="205"/>
        <v>1.7052395641489655</v>
      </c>
      <c r="AT406" s="118">
        <f t="shared" si="206"/>
        <v>0.29000020027160645</v>
      </c>
      <c r="AU406" s="118">
        <f t="shared" si="207"/>
        <v>0.77999973297119141</v>
      </c>
      <c r="AV406" s="118">
        <f t="shared" si="208"/>
        <v>0.83216566835739014</v>
      </c>
      <c r="AW406" s="118">
        <f t="shared" si="209"/>
        <v>6.5799999237060547</v>
      </c>
      <c r="AX406" s="118"/>
      <c r="AY406" s="117" t="str">
        <f t="shared" si="213"/>
        <v/>
      </c>
      <c r="AZ406" s="118" t="str">
        <f t="shared" si="214"/>
        <v/>
      </c>
      <c r="BA406" s="99" t="str">
        <f t="shared" si="215"/>
        <v/>
      </c>
      <c r="BB406" s="99" t="str">
        <f t="shared" si="216"/>
        <v/>
      </c>
      <c r="BC406" s="99" t="str">
        <f t="shared" si="217"/>
        <v/>
      </c>
      <c r="BD406" s="99" t="str">
        <f t="shared" si="218"/>
        <v/>
      </c>
      <c r="BE406" s="84" t="str">
        <f t="shared" si="219"/>
        <v/>
      </c>
      <c r="BF406" s="84" t="str">
        <f t="shared" si="212"/>
        <v/>
      </c>
      <c r="BI406" s="117">
        <f t="shared" si="220"/>
        <v>0.29000020027160645</v>
      </c>
      <c r="BJ406" s="118">
        <f t="shared" si="221"/>
        <v>0.77999973297119141</v>
      </c>
      <c r="BK406" s="118">
        <f t="shared" si="222"/>
        <v>0.83216566835739014</v>
      </c>
      <c r="BL406" s="118">
        <v>0.29000020027160645</v>
      </c>
      <c r="BM406" s="118">
        <v>0.77999973297119141</v>
      </c>
      <c r="BN406" s="118">
        <v>0.83216566835739014</v>
      </c>
      <c r="BO406" s="118"/>
      <c r="BP406" s="119"/>
      <c r="BX406" s="117"/>
      <c r="EX406" s="81">
        <f t="shared" si="230"/>
        <v>2.4980223294961146</v>
      </c>
      <c r="EY406" s="81">
        <f t="shared" si="199"/>
        <v>2.4980223294961146</v>
      </c>
      <c r="FA406" s="81" t="str">
        <f t="shared" si="198"/>
        <v/>
      </c>
    </row>
    <row r="407" spans="1:157" x14ac:dyDescent="0.15">
      <c r="E407" s="1" t="s">
        <v>152</v>
      </c>
      <c r="F407" s="81">
        <v>3</v>
      </c>
      <c r="I407" s="81">
        <v>1</v>
      </c>
      <c r="O407" s="31"/>
      <c r="Q407" s="31">
        <v>1.1200000047683716</v>
      </c>
      <c r="R407" s="40">
        <v>-6.5799999237060547</v>
      </c>
      <c r="S407" s="31"/>
      <c r="T407" s="40"/>
      <c r="U407" s="31"/>
      <c r="V407" s="40"/>
      <c r="W407" s="31"/>
      <c r="X407" s="40"/>
      <c r="Y407" s="31"/>
      <c r="Z407" s="40"/>
      <c r="AA407" s="59">
        <v>-5.000000074505806E-2</v>
      </c>
      <c r="AB407" s="60">
        <v>-11.949999809265137</v>
      </c>
      <c r="AC407" s="59">
        <v>0.93000000715255737</v>
      </c>
      <c r="AD407" s="60">
        <v>11.600000381469727</v>
      </c>
      <c r="AE407" s="19" t="s">
        <v>78</v>
      </c>
      <c r="AF407" s="114"/>
      <c r="AG407" s="117" t="str">
        <f t="shared" si="224"/>
        <v/>
      </c>
      <c r="AH407" s="118" t="str">
        <f t="shared" si="225"/>
        <v/>
      </c>
      <c r="AI407" s="118" t="str">
        <f t="shared" si="226"/>
        <v/>
      </c>
      <c r="AJ407" s="118" t="str">
        <f t="shared" si="227"/>
        <v/>
      </c>
      <c r="AK407" s="113" t="str">
        <f t="shared" si="228"/>
        <v/>
      </c>
      <c r="AL407" s="118" t="str">
        <f t="shared" si="229"/>
        <v/>
      </c>
      <c r="AM407" s="118"/>
      <c r="AN407" s="117" t="str">
        <f t="shared" si="200"/>
        <v/>
      </c>
      <c r="AO407" s="118" t="str">
        <f t="shared" si="201"/>
        <v/>
      </c>
      <c r="AP407" s="99" t="str">
        <f t="shared" si="202"/>
        <v/>
      </c>
      <c r="AQ407" s="99" t="str">
        <f t="shared" si="203"/>
        <v/>
      </c>
      <c r="AR407" s="99" t="str">
        <f t="shared" si="204"/>
        <v/>
      </c>
      <c r="AS407" s="99" t="str">
        <f t="shared" si="205"/>
        <v/>
      </c>
      <c r="AT407" s="118" t="str">
        <f t="shared" si="206"/>
        <v/>
      </c>
      <c r="AU407" s="118" t="str">
        <f t="shared" si="207"/>
        <v/>
      </c>
      <c r="AV407" s="118" t="str">
        <f t="shared" si="208"/>
        <v/>
      </c>
      <c r="AW407" s="118" t="str">
        <f t="shared" si="209"/>
        <v/>
      </c>
      <c r="AX407" s="118"/>
      <c r="AY407" s="117">
        <f t="shared" si="213"/>
        <v>2.4980223294961146</v>
      </c>
      <c r="AZ407" s="118">
        <f t="shared" si="214"/>
        <v>0.61779270145390219</v>
      </c>
      <c r="BA407" s="99">
        <f t="shared" si="215"/>
        <v>12.089449129275264</v>
      </c>
      <c r="BB407" s="99">
        <f t="shared" si="216"/>
        <v>7.0175355671326543</v>
      </c>
      <c r="BC407" s="99">
        <f t="shared" si="217"/>
        <v>2.937698963801596</v>
      </c>
      <c r="BD407" s="99">
        <f t="shared" si="218"/>
        <v>1.7052395641489655</v>
      </c>
      <c r="BE407" s="84">
        <f t="shared" si="219"/>
        <v>6.5799999237060547</v>
      </c>
      <c r="BF407" s="84" t="str">
        <f t="shared" si="212"/>
        <v/>
      </c>
      <c r="BI407" s="117">
        <f t="shared" si="220"/>
        <v>0.23999999091029167</v>
      </c>
      <c r="BJ407" s="118">
        <f t="shared" si="221"/>
        <v>9.9999427795410156E-2</v>
      </c>
      <c r="BK407" s="118">
        <f t="shared" si="222"/>
        <v>0.25999977153134102</v>
      </c>
      <c r="BL407" s="118">
        <v>0.23999999091029167</v>
      </c>
      <c r="BM407" s="118">
        <v>9.9999427795410156E-2</v>
      </c>
      <c r="BN407" s="118">
        <v>0.25999977153134102</v>
      </c>
      <c r="BO407" s="118"/>
      <c r="BP407" s="119"/>
      <c r="BX407" s="117"/>
      <c r="EX407" s="81" t="str">
        <f t="shared" si="230"/>
        <v/>
      </c>
      <c r="EY407" s="81">
        <f t="shared" si="199"/>
        <v>16.289565494126869</v>
      </c>
      <c r="FA407" s="81" t="str">
        <f t="shared" si="198"/>
        <v/>
      </c>
    </row>
    <row r="408" spans="1:157" x14ac:dyDescent="0.15">
      <c r="E408" s="1" t="s">
        <v>152</v>
      </c>
      <c r="F408" s="81">
        <v>4</v>
      </c>
      <c r="I408" s="81">
        <v>1</v>
      </c>
      <c r="O408" s="31"/>
      <c r="Q408" s="31">
        <v>-3.1700000762939453</v>
      </c>
      <c r="R408" s="40">
        <v>7.9499998092651367</v>
      </c>
      <c r="S408" s="31"/>
      <c r="T408" s="40"/>
      <c r="U408" s="31"/>
      <c r="V408" s="40"/>
      <c r="W408" s="31"/>
      <c r="X408" s="40"/>
      <c r="Y408" s="31"/>
      <c r="Z408" s="40"/>
      <c r="AA408" s="59">
        <v>-3.75</v>
      </c>
      <c r="AB408" s="60">
        <v>12.819999694824219</v>
      </c>
      <c r="AC408" s="59">
        <v>0.77999997138977051</v>
      </c>
      <c r="AD408" s="60">
        <v>-12.289999961853027</v>
      </c>
      <c r="AE408" s="19" t="s">
        <v>83</v>
      </c>
      <c r="AF408" s="114"/>
      <c r="AG408" s="117" t="str">
        <f t="shared" si="224"/>
        <v/>
      </c>
      <c r="AH408" s="118" t="str">
        <f t="shared" si="225"/>
        <v/>
      </c>
      <c r="AI408" s="118" t="str">
        <f t="shared" si="226"/>
        <v/>
      </c>
      <c r="AJ408" s="118" t="str">
        <f t="shared" si="227"/>
        <v/>
      </c>
      <c r="AK408" s="113" t="str">
        <f t="shared" si="228"/>
        <v/>
      </c>
      <c r="AL408" s="118" t="str">
        <f t="shared" si="229"/>
        <v/>
      </c>
      <c r="AM408" s="118"/>
      <c r="AN408" s="117" t="str">
        <f t="shared" si="200"/>
        <v/>
      </c>
      <c r="AO408" s="118" t="str">
        <f t="shared" si="201"/>
        <v/>
      </c>
      <c r="AP408" s="99" t="str">
        <f t="shared" si="202"/>
        <v/>
      </c>
      <c r="AQ408" s="99" t="str">
        <f t="shared" si="203"/>
        <v/>
      </c>
      <c r="AR408" s="99" t="str">
        <f t="shared" si="204"/>
        <v/>
      </c>
      <c r="AS408" s="99" t="str">
        <f t="shared" si="205"/>
        <v/>
      </c>
      <c r="AT408" s="118" t="str">
        <f t="shared" si="206"/>
        <v/>
      </c>
      <c r="AU408" s="118" t="str">
        <f t="shared" si="207"/>
        <v/>
      </c>
      <c r="AV408" s="118" t="str">
        <f t="shared" si="208"/>
        <v/>
      </c>
      <c r="AW408" s="118" t="str">
        <f t="shared" si="209"/>
        <v/>
      </c>
      <c r="AX408" s="118"/>
      <c r="AY408" s="117">
        <f t="shared" si="213"/>
        <v>16.289565494126869</v>
      </c>
      <c r="AZ408" s="118">
        <f t="shared" si="214"/>
        <v>10.878606391531962</v>
      </c>
      <c r="BA408" s="99">
        <f t="shared" si="215"/>
        <v>82.106447514943056</v>
      </c>
      <c r="BB408" s="99">
        <f t="shared" si="216"/>
        <v>60.618654680992016</v>
      </c>
      <c r="BC408" s="99">
        <f t="shared" si="217"/>
        <v>55.704800198902191</v>
      </c>
      <c r="BD408" s="99">
        <f t="shared" si="218"/>
        <v>41.126490665868253</v>
      </c>
      <c r="BE408" s="84">
        <f t="shared" si="219"/>
        <v>7.9499998092651367</v>
      </c>
      <c r="BF408" s="84" t="str">
        <f t="shared" si="212"/>
        <v/>
      </c>
      <c r="BI408" s="117">
        <f t="shared" si="220"/>
        <v>4.6800000071525574</v>
      </c>
      <c r="BJ408" s="118">
        <f t="shared" si="221"/>
        <v>1.2199993133544922</v>
      </c>
      <c r="BK408" s="118">
        <f t="shared" si="222"/>
        <v>4.8364034562403262</v>
      </c>
      <c r="BL408" s="118">
        <v>4.6800000071525574</v>
      </c>
      <c r="BM408" s="118">
        <v>1.2199993133544922</v>
      </c>
      <c r="BN408" s="118">
        <v>4.8364034562403262</v>
      </c>
      <c r="BO408" s="118"/>
      <c r="BP408" s="119"/>
      <c r="BX408" s="117"/>
      <c r="EX408" s="81" t="str">
        <f t="shared" si="230"/>
        <v/>
      </c>
      <c r="EY408" s="81">
        <f t="shared" si="199"/>
        <v>8.6889325685524135</v>
      </c>
      <c r="FA408" s="81" t="str">
        <f t="shared" si="198"/>
        <v/>
      </c>
    </row>
    <row r="409" spans="1:157" x14ac:dyDescent="0.15">
      <c r="E409" s="1" t="s">
        <v>152</v>
      </c>
      <c r="F409" s="81">
        <v>5</v>
      </c>
      <c r="I409" s="81">
        <v>1</v>
      </c>
      <c r="J409" s="81">
        <v>1</v>
      </c>
      <c r="O409" s="31"/>
      <c r="Q409" s="31">
        <v>2.0999999046325684</v>
      </c>
      <c r="R409" s="40">
        <v>-11.119999885559082</v>
      </c>
      <c r="S409" s="31"/>
      <c r="T409" s="40"/>
      <c r="U409" s="31"/>
      <c r="V409" s="40"/>
      <c r="W409" s="31" t="s">
        <v>90</v>
      </c>
      <c r="X409" s="40"/>
      <c r="Y409" s="31"/>
      <c r="Z409" s="40">
        <v>1</v>
      </c>
      <c r="AA409" s="59">
        <v>4</v>
      </c>
      <c r="AB409" s="60">
        <v>-12.239999771118164</v>
      </c>
      <c r="AC409" s="59">
        <v>-1.2200000286102295</v>
      </c>
      <c r="AD409" s="60">
        <v>13.550000190734863</v>
      </c>
      <c r="AE409" s="19" t="s">
        <v>96</v>
      </c>
      <c r="AF409" s="114">
        <v>1</v>
      </c>
      <c r="AG409" s="117" t="str">
        <f t="shared" si="224"/>
        <v/>
      </c>
      <c r="AH409" s="118" t="str">
        <f t="shared" si="225"/>
        <v/>
      </c>
      <c r="AI409" s="118" t="str">
        <f t="shared" si="226"/>
        <v/>
      </c>
      <c r="AJ409" s="118" t="str">
        <f t="shared" si="227"/>
        <v/>
      </c>
      <c r="AK409" s="113" t="str">
        <f t="shared" si="228"/>
        <v/>
      </c>
      <c r="AL409" s="118" t="str">
        <f t="shared" si="229"/>
        <v/>
      </c>
      <c r="AM409" s="118"/>
      <c r="AN409" s="117" t="str">
        <f t="shared" si="200"/>
        <v/>
      </c>
      <c r="AO409" s="118" t="str">
        <f t="shared" si="201"/>
        <v/>
      </c>
      <c r="AP409" s="99" t="str">
        <f t="shared" si="202"/>
        <v/>
      </c>
      <c r="AQ409" s="99" t="str">
        <f t="shared" si="203"/>
        <v/>
      </c>
      <c r="AR409" s="99" t="str">
        <f t="shared" si="204"/>
        <v/>
      </c>
      <c r="AS409" s="99" t="str">
        <f t="shared" si="205"/>
        <v/>
      </c>
      <c r="AT409" s="118" t="str">
        <f t="shared" si="206"/>
        <v/>
      </c>
      <c r="AU409" s="118" t="str">
        <f t="shared" si="207"/>
        <v/>
      </c>
      <c r="AV409" s="118" t="str">
        <f t="shared" si="208"/>
        <v/>
      </c>
      <c r="AW409" s="118" t="str">
        <f t="shared" si="209"/>
        <v/>
      </c>
      <c r="AX409" s="118"/>
      <c r="AY409" s="117">
        <f t="shared" si="213"/>
        <v>8.6889325685524135</v>
      </c>
      <c r="AZ409" s="118">
        <f t="shared" si="214"/>
        <v>6.9581147948907116</v>
      </c>
      <c r="BA409" s="99">
        <f t="shared" si="215"/>
        <v>49.622749075688418</v>
      </c>
      <c r="BB409" s="99">
        <f t="shared" si="216"/>
        <v>46.352920398458934</v>
      </c>
      <c r="BC409" s="99">
        <f t="shared" si="217"/>
        <v>40.540350237750999</v>
      </c>
      <c r="BD409" s="99">
        <f t="shared" si="218"/>
        <v>37.868994815863054</v>
      </c>
      <c r="BE409" s="84">
        <f t="shared" si="219"/>
        <v>11.119999885559082</v>
      </c>
      <c r="BF409" s="84">
        <f t="shared" si="212"/>
        <v>4.5399999618530273</v>
      </c>
      <c r="BI409" s="117">
        <f t="shared" si="220"/>
        <v>3.2200000286102295</v>
      </c>
      <c r="BJ409" s="118">
        <f t="shared" si="221"/>
        <v>5.0000190734863281E-2</v>
      </c>
      <c r="BK409" s="118">
        <f t="shared" si="222"/>
        <v>3.2203882069283822</v>
      </c>
      <c r="BL409" s="118"/>
      <c r="BM409" s="118"/>
      <c r="BN409" s="118"/>
      <c r="BO409" s="118"/>
      <c r="BP409" s="119" t="s">
        <v>184</v>
      </c>
      <c r="BX409" s="117"/>
      <c r="EX409" s="81" t="str">
        <f t="shared" si="230"/>
        <v/>
      </c>
      <c r="EY409" s="81">
        <f t="shared" si="199"/>
        <v>69.147584595309212</v>
      </c>
      <c r="FA409" s="81" t="str">
        <f t="shared" ref="FA409:FA472" si="231">IF(OR(ISNUMBER(K409),ISNUMBER(L409),ISNUMBER(G409)),DEGREES(ACOS((((AC409-AA409)*(Q410-AA409))+((AD409-AB409)*(R410-AB409)))/(SQRT((AC409-AA409)^2+(AD409-AB409)^2)*SQRT((Q410-AA409)^2+(R410-AB409)^2)))),"")</f>
        <v/>
      </c>
    </row>
    <row r="410" spans="1:157" s="82" customFormat="1" x14ac:dyDescent="0.15">
      <c r="B410" s="30"/>
      <c r="C410" s="16"/>
      <c r="D410" s="13" t="s">
        <v>12</v>
      </c>
      <c r="E410" s="16">
        <v>92</v>
      </c>
      <c r="F410" s="10">
        <v>1</v>
      </c>
      <c r="G410" s="16">
        <v>1</v>
      </c>
      <c r="K410" s="16">
        <v>1</v>
      </c>
      <c r="M410" s="16">
        <v>1</v>
      </c>
      <c r="O410" s="20" t="s">
        <v>87</v>
      </c>
      <c r="P410" s="16"/>
      <c r="Q410" s="32"/>
      <c r="R410" s="10"/>
      <c r="S410" s="32"/>
      <c r="T410" s="10"/>
      <c r="U410" s="32"/>
      <c r="V410" s="10"/>
      <c r="W410" s="32"/>
      <c r="X410" s="10"/>
      <c r="Y410" s="32"/>
      <c r="Z410" s="10"/>
      <c r="AA410" s="57">
        <v>0.87999999523162842</v>
      </c>
      <c r="AB410" s="58">
        <v>-12.039999961853027</v>
      </c>
      <c r="AC410" s="57">
        <v>-3.559999942779541</v>
      </c>
      <c r="AD410" s="58">
        <v>12.680000305175781</v>
      </c>
      <c r="AE410" s="16"/>
      <c r="AF410" s="112"/>
      <c r="AG410" s="117">
        <f t="shared" si="224"/>
        <v>4.455664976106247</v>
      </c>
      <c r="AH410" s="118">
        <f t="shared" si="225"/>
        <v>1.1699998378753662</v>
      </c>
      <c r="AI410" s="118">
        <f t="shared" si="226"/>
        <v>0.59000015258789063</v>
      </c>
      <c r="AJ410" s="118">
        <f t="shared" si="227"/>
        <v>1.3103433903683863</v>
      </c>
      <c r="AK410" s="113">
        <f t="shared" si="228"/>
        <v>0</v>
      </c>
      <c r="AL410" s="118">
        <f t="shared" si="229"/>
        <v>5.5100002288818359</v>
      </c>
      <c r="AM410" s="99"/>
      <c r="AN410" s="117" t="str">
        <f t="shared" si="200"/>
        <v/>
      </c>
      <c r="AO410" s="118" t="str">
        <f t="shared" si="201"/>
        <v/>
      </c>
      <c r="AP410" s="99" t="str">
        <f t="shared" si="202"/>
        <v/>
      </c>
      <c r="AQ410" s="99" t="str">
        <f t="shared" si="203"/>
        <v/>
      </c>
      <c r="AR410" s="99" t="str">
        <f t="shared" si="204"/>
        <v/>
      </c>
      <c r="AS410" s="99" t="str">
        <f t="shared" si="205"/>
        <v/>
      </c>
      <c r="AT410" s="118" t="str">
        <f t="shared" si="206"/>
        <v/>
      </c>
      <c r="AU410" s="118" t="str">
        <f t="shared" si="207"/>
        <v/>
      </c>
      <c r="AV410" s="118" t="str">
        <f t="shared" si="208"/>
        <v/>
      </c>
      <c r="AW410" s="118" t="str">
        <f t="shared" si="209"/>
        <v/>
      </c>
      <c r="AX410" s="99"/>
      <c r="AY410" s="117" t="str">
        <f t="shared" si="213"/>
        <v/>
      </c>
      <c r="AZ410" s="118" t="str">
        <f t="shared" si="214"/>
        <v/>
      </c>
      <c r="BA410" s="99" t="str">
        <f t="shared" si="215"/>
        <v/>
      </c>
      <c r="BB410" s="99" t="str">
        <f t="shared" si="216"/>
        <v/>
      </c>
      <c r="BC410" s="99" t="str">
        <f t="shared" si="217"/>
        <v/>
      </c>
      <c r="BD410" s="99" t="str">
        <f t="shared" si="218"/>
        <v/>
      </c>
      <c r="BE410" s="84" t="str">
        <f t="shared" si="219"/>
        <v/>
      </c>
      <c r="BF410" s="84" t="str">
        <f t="shared" si="212"/>
        <v/>
      </c>
      <c r="BG410" s="89"/>
      <c r="BH410" s="89"/>
      <c r="BI410" s="117" t="str">
        <f t="shared" si="220"/>
        <v/>
      </c>
      <c r="BJ410" s="118" t="str">
        <f t="shared" si="221"/>
        <v/>
      </c>
      <c r="BK410" s="118" t="str">
        <f t="shared" si="222"/>
        <v/>
      </c>
      <c r="BL410" s="118" t="s">
        <v>152</v>
      </c>
      <c r="BM410" s="118" t="s">
        <v>152</v>
      </c>
      <c r="BN410" s="118" t="s">
        <v>152</v>
      </c>
      <c r="BO410" s="118"/>
      <c r="BP410" s="121"/>
      <c r="BX410" s="94"/>
      <c r="CE410" s="95"/>
      <c r="CF410" s="95"/>
      <c r="CG410" s="95"/>
      <c r="CH410" s="95"/>
      <c r="CI410" s="95"/>
      <c r="CJ410" s="95"/>
      <c r="CK410" s="95"/>
      <c r="CL410" s="95"/>
      <c r="CM410" s="95"/>
      <c r="CN410" s="95"/>
      <c r="CO410" s="95"/>
      <c r="CP410" s="95"/>
      <c r="CQ410" s="95"/>
      <c r="EX410" s="81" t="str">
        <f t="shared" si="230"/>
        <v/>
      </c>
      <c r="EY410" s="81">
        <f t="shared" ref="EY410:EY473" si="232">IF(AND(ISNUMBER(AA409),ISNUMBER(AA410),ISNUMBER(AA411)),DEGREES(ACOS(((AA409-AA410)*(AA411-AA410)+(AB409-AB410)*(AB411-AB410))/(SQRT((AA409-AA410)^2+(AB409-AB410)^2)*SQRT((AA411-AA410)^2+(AB411-AB410)^2)))),"")</f>
        <v>101.38526347303865</v>
      </c>
      <c r="FA410" s="81">
        <f t="shared" si="231"/>
        <v>4.455664976106247</v>
      </c>
    </row>
    <row r="411" spans="1:157" x14ac:dyDescent="0.15">
      <c r="E411" s="1" t="s">
        <v>152</v>
      </c>
      <c r="F411" s="6">
        <v>2</v>
      </c>
      <c r="H411" s="81">
        <v>1</v>
      </c>
      <c r="O411" s="31"/>
      <c r="Q411" s="31">
        <v>-0.87999999523162842</v>
      </c>
      <c r="R411" s="40">
        <v>5.5100002288818359</v>
      </c>
      <c r="S411" s="31"/>
      <c r="T411" s="40"/>
      <c r="U411" s="31"/>
      <c r="V411" s="40"/>
      <c r="W411" s="31"/>
      <c r="X411" s="40"/>
      <c r="Y411" s="31"/>
      <c r="Z411" s="40"/>
      <c r="AA411" s="59">
        <v>-2.3900001049041748</v>
      </c>
      <c r="AB411" s="60">
        <v>12.090000152587891</v>
      </c>
      <c r="AC411" s="59">
        <v>0.43999999761581421</v>
      </c>
      <c r="AD411" s="60">
        <v>-11.800000190734863</v>
      </c>
      <c r="AE411" s="19" t="s">
        <v>81</v>
      </c>
      <c r="AF411" s="114"/>
      <c r="AG411" s="117" t="str">
        <f t="shared" si="224"/>
        <v/>
      </c>
      <c r="AH411" s="118" t="str">
        <f t="shared" si="225"/>
        <v/>
      </c>
      <c r="AI411" s="118" t="str">
        <f t="shared" si="226"/>
        <v/>
      </c>
      <c r="AJ411" s="118" t="str">
        <f t="shared" si="227"/>
        <v/>
      </c>
      <c r="AK411" s="113" t="str">
        <f t="shared" si="228"/>
        <v/>
      </c>
      <c r="AL411" s="118" t="str">
        <f t="shared" si="229"/>
        <v/>
      </c>
      <c r="AM411" s="118"/>
      <c r="AN411" s="117">
        <f t="shared" si="200"/>
        <v>5.8739660108815794</v>
      </c>
      <c r="AO411" s="118">
        <f t="shared" si="201"/>
        <v>6.8356923239038929</v>
      </c>
      <c r="AP411" s="99">
        <f t="shared" si="202"/>
        <v>30.753351806187652</v>
      </c>
      <c r="AQ411" s="99">
        <f t="shared" si="203"/>
        <v>18.90688906968224</v>
      </c>
      <c r="AR411" s="99">
        <f t="shared" si="204"/>
        <v>35.335152368104502</v>
      </c>
      <c r="AS411" s="99">
        <f t="shared" si="205"/>
        <v>21.723739587619605</v>
      </c>
      <c r="AT411" s="118">
        <f t="shared" si="206"/>
        <v>1.1699998378753662</v>
      </c>
      <c r="AU411" s="118">
        <f t="shared" si="207"/>
        <v>0.59000015258789063</v>
      </c>
      <c r="AV411" s="118">
        <f t="shared" si="208"/>
        <v>1.3103433903683863</v>
      </c>
      <c r="AW411" s="118">
        <f t="shared" si="209"/>
        <v>6.8299999237060547</v>
      </c>
      <c r="AX411" s="118"/>
      <c r="AY411" s="117"/>
      <c r="AZ411" s="118" t="str">
        <f t="shared" si="214"/>
        <v/>
      </c>
      <c r="BA411" s="99" t="str">
        <f t="shared" si="215"/>
        <v/>
      </c>
      <c r="BB411" s="99" t="str">
        <f t="shared" si="216"/>
        <v/>
      </c>
      <c r="BC411" s="99" t="str">
        <f t="shared" si="217"/>
        <v/>
      </c>
      <c r="BD411" s="99" t="str">
        <f t="shared" si="218"/>
        <v/>
      </c>
      <c r="BE411" s="84" t="str">
        <f t="shared" si="219"/>
        <v/>
      </c>
      <c r="BF411" s="84" t="str">
        <f t="shared" si="212"/>
        <v/>
      </c>
      <c r="BI411" s="117">
        <f t="shared" si="220"/>
        <v>1.1699998378753662</v>
      </c>
      <c r="BJ411" s="118">
        <f t="shared" si="221"/>
        <v>0.59000015258789063</v>
      </c>
      <c r="BK411" s="118">
        <f t="shared" si="222"/>
        <v>1.3103433903683863</v>
      </c>
      <c r="BL411" s="118">
        <v>1.1699998378753662</v>
      </c>
      <c r="BM411" s="118">
        <v>0.59000015258789063</v>
      </c>
      <c r="BN411" s="118">
        <v>1.3103433903683863</v>
      </c>
      <c r="BO411" s="118"/>
      <c r="BP411" s="119"/>
      <c r="BX411" s="117"/>
      <c r="EX411" s="81">
        <f t="shared" si="230"/>
        <v>5.8739660108815794</v>
      </c>
      <c r="EY411" s="81">
        <f t="shared" si="232"/>
        <v>5.8739660108815794</v>
      </c>
      <c r="FA411" s="81" t="str">
        <f t="shared" si="231"/>
        <v/>
      </c>
    </row>
    <row r="412" spans="1:157" x14ac:dyDescent="0.15">
      <c r="E412" s="1" t="s">
        <v>152</v>
      </c>
      <c r="F412" s="6">
        <v>3</v>
      </c>
      <c r="I412" s="6">
        <v>1</v>
      </c>
      <c r="O412" s="31"/>
      <c r="Q412" s="31">
        <v>3.119999885559082</v>
      </c>
      <c r="R412" s="40">
        <v>-6.8299999237060547</v>
      </c>
      <c r="S412" s="31"/>
      <c r="T412" s="40"/>
      <c r="U412" s="31"/>
      <c r="V412" s="40"/>
      <c r="W412" s="31"/>
      <c r="X412" s="40"/>
      <c r="Y412" s="31"/>
      <c r="Z412" s="40"/>
      <c r="AA412" s="59">
        <v>3.4100000858306885</v>
      </c>
      <c r="AB412" s="60">
        <v>-11.899999618530273</v>
      </c>
      <c r="AC412" s="59">
        <v>-0.54000002145767212</v>
      </c>
      <c r="AD412" s="60">
        <v>11.989999771118164</v>
      </c>
      <c r="AE412" s="19" t="s">
        <v>78</v>
      </c>
      <c r="AF412" s="114"/>
      <c r="AG412" s="117" t="str">
        <f t="shared" si="224"/>
        <v/>
      </c>
      <c r="AH412" s="118" t="str">
        <f t="shared" si="225"/>
        <v/>
      </c>
      <c r="AI412" s="118" t="str">
        <f t="shared" si="226"/>
        <v/>
      </c>
      <c r="AJ412" s="118" t="str">
        <f t="shared" si="227"/>
        <v/>
      </c>
      <c r="AK412" s="113" t="str">
        <f t="shared" si="228"/>
        <v/>
      </c>
      <c r="AL412" s="118" t="str">
        <f t="shared" si="229"/>
        <v/>
      </c>
      <c r="AM412" s="118"/>
      <c r="AN412" s="117" t="str">
        <f t="shared" si="200"/>
        <v/>
      </c>
      <c r="AO412" s="118" t="str">
        <f t="shared" si="201"/>
        <v/>
      </c>
      <c r="AP412" s="99" t="str">
        <f t="shared" si="202"/>
        <v/>
      </c>
      <c r="AQ412" s="99" t="str">
        <f t="shared" si="203"/>
        <v/>
      </c>
      <c r="AR412" s="99" t="str">
        <f t="shared" si="204"/>
        <v/>
      </c>
      <c r="AS412" s="99" t="str">
        <f t="shared" si="205"/>
        <v/>
      </c>
      <c r="AT412" s="118" t="str">
        <f t="shared" si="206"/>
        <v/>
      </c>
      <c r="AU412" s="118" t="str">
        <f t="shared" si="207"/>
        <v/>
      </c>
      <c r="AV412" s="118" t="str">
        <f t="shared" si="208"/>
        <v/>
      </c>
      <c r="AW412" s="118" t="str">
        <f t="shared" si="209"/>
        <v/>
      </c>
      <c r="AX412" s="118"/>
      <c r="AY412" s="117">
        <f t="shared" si="213"/>
        <v>5.8739660108815794</v>
      </c>
      <c r="AZ412" s="118">
        <f t="shared" si="214"/>
        <v>6.8356923239038929</v>
      </c>
      <c r="BA412" s="99">
        <f t="shared" si="215"/>
        <v>30.753351806187652</v>
      </c>
      <c r="BB412" s="99">
        <f t="shared" si="216"/>
        <v>18.90688906968224</v>
      </c>
      <c r="BC412" s="99">
        <f t="shared" si="217"/>
        <v>35.335152368104502</v>
      </c>
      <c r="BD412" s="99">
        <f t="shared" si="218"/>
        <v>21.723739587619605</v>
      </c>
      <c r="BE412" s="84">
        <f t="shared" si="219"/>
        <v>6.8299999237060547</v>
      </c>
      <c r="BF412" s="84" t="str">
        <f t="shared" si="212"/>
        <v/>
      </c>
      <c r="BI412" s="117">
        <f t="shared" si="220"/>
        <v>2.9700000882148743</v>
      </c>
      <c r="BJ412" s="118">
        <f t="shared" si="221"/>
        <v>9.9999427795410156E-2</v>
      </c>
      <c r="BK412" s="118">
        <f t="shared" si="222"/>
        <v>2.9716830937291698</v>
      </c>
      <c r="BL412" s="118">
        <v>2.9700000882148743</v>
      </c>
      <c r="BM412" s="118">
        <v>9.9999427795410156E-2</v>
      </c>
      <c r="BN412" s="118">
        <v>2.9716830937291698</v>
      </c>
      <c r="BO412" s="118"/>
      <c r="BP412" s="119"/>
      <c r="BX412" s="117"/>
      <c r="EX412" s="81" t="str">
        <f t="shared" si="230"/>
        <v/>
      </c>
      <c r="EY412" s="81">
        <f t="shared" si="232"/>
        <v>1.0711408088791254</v>
      </c>
      <c r="FA412" s="81" t="str">
        <f t="shared" si="231"/>
        <v/>
      </c>
    </row>
    <row r="413" spans="1:157" x14ac:dyDescent="0.15">
      <c r="E413" s="1" t="s">
        <v>152</v>
      </c>
      <c r="F413" s="6">
        <v>4</v>
      </c>
      <c r="I413" s="6">
        <v>1</v>
      </c>
      <c r="O413" s="31"/>
      <c r="Q413" s="31">
        <v>-3.1700000762939453</v>
      </c>
      <c r="R413" s="40">
        <v>11.119999885559082</v>
      </c>
      <c r="S413" s="31"/>
      <c r="T413" s="40"/>
      <c r="U413" s="31"/>
      <c r="V413" s="40"/>
      <c r="W413" s="31"/>
      <c r="X413" s="40"/>
      <c r="Y413" s="31"/>
      <c r="Z413" s="40"/>
      <c r="AA413" s="59">
        <v>-2.880000114440918</v>
      </c>
      <c r="AB413" s="60">
        <v>12.140000343322754</v>
      </c>
      <c r="AC413" s="59">
        <v>2.0999999046325684</v>
      </c>
      <c r="AD413" s="60">
        <v>-12.090000152587891</v>
      </c>
      <c r="AE413" s="19" t="s">
        <v>78</v>
      </c>
      <c r="AF413" s="114"/>
      <c r="AG413" s="117" t="str">
        <f t="shared" si="224"/>
        <v/>
      </c>
      <c r="AH413" s="118" t="str">
        <f t="shared" si="225"/>
        <v/>
      </c>
      <c r="AI413" s="118" t="str">
        <f t="shared" si="226"/>
        <v/>
      </c>
      <c r="AJ413" s="118" t="str">
        <f t="shared" si="227"/>
        <v/>
      </c>
      <c r="AK413" s="113" t="str">
        <f t="shared" si="228"/>
        <v/>
      </c>
      <c r="AL413" s="118" t="str">
        <f t="shared" si="229"/>
        <v/>
      </c>
      <c r="AM413" s="118"/>
      <c r="AN413" s="117" t="str">
        <f t="shared" si="200"/>
        <v/>
      </c>
      <c r="AO413" s="118" t="str">
        <f t="shared" si="201"/>
        <v/>
      </c>
      <c r="AP413" s="99" t="str">
        <f t="shared" si="202"/>
        <v/>
      </c>
      <c r="AQ413" s="99" t="str">
        <f t="shared" si="203"/>
        <v/>
      </c>
      <c r="AR413" s="99" t="str">
        <f t="shared" si="204"/>
        <v/>
      </c>
      <c r="AS413" s="99" t="str">
        <f t="shared" si="205"/>
        <v/>
      </c>
      <c r="AT413" s="118" t="str">
        <f t="shared" si="206"/>
        <v/>
      </c>
      <c r="AU413" s="118" t="str">
        <f t="shared" si="207"/>
        <v/>
      </c>
      <c r="AV413" s="118" t="str">
        <f t="shared" si="208"/>
        <v/>
      </c>
      <c r="AW413" s="118" t="str">
        <f t="shared" si="209"/>
        <v/>
      </c>
      <c r="AX413" s="118"/>
      <c r="AY413" s="117">
        <f t="shared" si="213"/>
        <v>1.0711408088791254</v>
      </c>
      <c r="AZ413" s="118">
        <f t="shared" si="214"/>
        <v>5.2741729567838593</v>
      </c>
      <c r="BA413" s="99">
        <f t="shared" si="215"/>
        <v>5.7325495004176901</v>
      </c>
      <c r="BB413" s="99">
        <f t="shared" si="216"/>
        <v>5.2783471009311995</v>
      </c>
      <c r="BC413" s="99">
        <f t="shared" si="217"/>
        <v>27.655049258422792</v>
      </c>
      <c r="BD413" s="99">
        <f t="shared" si="218"/>
        <v>25.463879390604383</v>
      </c>
      <c r="BE413" s="84">
        <f t="shared" si="219"/>
        <v>11.119999885559082</v>
      </c>
      <c r="BF413" s="84" t="str">
        <f t="shared" si="212"/>
        <v/>
      </c>
      <c r="BI413" s="117">
        <f t="shared" si="220"/>
        <v>2.3400000929832458</v>
      </c>
      <c r="BJ413" s="118">
        <f t="shared" si="221"/>
        <v>0.15000057220458984</v>
      </c>
      <c r="BK413" s="118">
        <f t="shared" si="222"/>
        <v>2.3448028929578077</v>
      </c>
      <c r="BL413" s="118">
        <v>2.3400000929832458</v>
      </c>
      <c r="BM413" s="118">
        <v>0.15000057220458984</v>
      </c>
      <c r="BN413" s="118">
        <v>2.3448028929578077</v>
      </c>
      <c r="BO413" s="118"/>
      <c r="BP413" s="119"/>
      <c r="BX413" s="117"/>
      <c r="EX413" s="81" t="str">
        <f t="shared" si="230"/>
        <v/>
      </c>
      <c r="EY413" s="81">
        <f t="shared" si="232"/>
        <v>6.287281672055558</v>
      </c>
      <c r="FA413" s="81" t="str">
        <f t="shared" si="231"/>
        <v/>
      </c>
    </row>
    <row r="414" spans="1:157" x14ac:dyDescent="0.15">
      <c r="E414" s="1" t="s">
        <v>152</v>
      </c>
      <c r="F414" s="6">
        <v>5</v>
      </c>
      <c r="I414" s="6">
        <v>1</v>
      </c>
      <c r="O414" s="31"/>
      <c r="Q414" s="31">
        <v>-0.5899999737739563</v>
      </c>
      <c r="R414" s="40">
        <v>-10.680000305175781</v>
      </c>
      <c r="S414" s="31"/>
      <c r="T414" s="40"/>
      <c r="U414" s="31"/>
      <c r="V414" s="40"/>
      <c r="W414" s="31"/>
      <c r="X414" s="40"/>
      <c r="Y414" s="31"/>
      <c r="Z414" s="40"/>
      <c r="AA414" s="59">
        <v>0.73000001907348633</v>
      </c>
      <c r="AB414" s="60">
        <v>-12.380000114440918</v>
      </c>
      <c r="AC414" s="59">
        <v>-0.93000000715255737</v>
      </c>
      <c r="AD414" s="60">
        <v>12.970000267028809</v>
      </c>
      <c r="AE414" s="19" t="s">
        <v>93</v>
      </c>
      <c r="AF414" s="114"/>
      <c r="AG414" s="117" t="str">
        <f t="shared" si="224"/>
        <v/>
      </c>
      <c r="AH414" s="118" t="str">
        <f t="shared" si="225"/>
        <v/>
      </c>
      <c r="AI414" s="118" t="str">
        <f t="shared" si="226"/>
        <v/>
      </c>
      <c r="AJ414" s="118" t="str">
        <f t="shared" si="227"/>
        <v/>
      </c>
      <c r="AK414" s="113" t="str">
        <f t="shared" si="228"/>
        <v/>
      </c>
      <c r="AL414" s="118" t="str">
        <f t="shared" si="229"/>
        <v/>
      </c>
      <c r="AM414" s="118"/>
      <c r="AN414" s="117" t="str">
        <f t="shared" si="200"/>
        <v/>
      </c>
      <c r="AO414" s="118" t="str">
        <f t="shared" si="201"/>
        <v/>
      </c>
      <c r="AP414" s="99" t="str">
        <f t="shared" si="202"/>
        <v/>
      </c>
      <c r="AQ414" s="99" t="str">
        <f t="shared" si="203"/>
        <v/>
      </c>
      <c r="AR414" s="99" t="str">
        <f t="shared" si="204"/>
        <v/>
      </c>
      <c r="AS414" s="99" t="str">
        <f t="shared" si="205"/>
        <v/>
      </c>
      <c r="AT414" s="118" t="str">
        <f t="shared" si="206"/>
        <v/>
      </c>
      <c r="AU414" s="118" t="str">
        <f t="shared" si="207"/>
        <v/>
      </c>
      <c r="AV414" s="118" t="str">
        <f t="shared" si="208"/>
        <v/>
      </c>
      <c r="AW414" s="118" t="str">
        <f t="shared" si="209"/>
        <v/>
      </c>
      <c r="AX414" s="118"/>
      <c r="AY414" s="117">
        <f t="shared" si="213"/>
        <v>6.287281672055558</v>
      </c>
      <c r="AZ414" s="118">
        <f t="shared" si="214"/>
        <v>3.238979382167039</v>
      </c>
      <c r="BA414" s="99">
        <f t="shared" si="215"/>
        <v>33.723202359008837</v>
      </c>
      <c r="BB414" s="99">
        <f t="shared" si="216"/>
        <v>30.387235254737888</v>
      </c>
      <c r="BC414" s="99">
        <f t="shared" si="217"/>
        <v>17.319648861026735</v>
      </c>
      <c r="BD414" s="99">
        <f t="shared" si="218"/>
        <v>15.60635430961311</v>
      </c>
      <c r="BE414" s="84">
        <f t="shared" si="219"/>
        <v>10.680000305175781</v>
      </c>
      <c r="BF414" s="84">
        <f t="shared" si="212"/>
        <v>3.8500003814697266</v>
      </c>
      <c r="BI414" s="117">
        <f t="shared" si="220"/>
        <v>1.369999885559082</v>
      </c>
      <c r="BJ414" s="118">
        <f t="shared" si="221"/>
        <v>0.28999996185302734</v>
      </c>
      <c r="BK414" s="118">
        <f t="shared" si="222"/>
        <v>1.4003569774549114</v>
      </c>
      <c r="BL414" s="118">
        <v>1.369999885559082</v>
      </c>
      <c r="BM414" s="118">
        <v>0.28999996185302734</v>
      </c>
      <c r="BN414" s="118">
        <v>1.4003569774549114</v>
      </c>
      <c r="BO414" s="118"/>
      <c r="BP414" s="119"/>
      <c r="BX414" s="117"/>
      <c r="EX414" s="81" t="str">
        <f t="shared" si="230"/>
        <v/>
      </c>
      <c r="EY414" s="81">
        <f t="shared" si="232"/>
        <v>1.5243051992301049</v>
      </c>
      <c r="FA414" s="81" t="str">
        <f t="shared" si="231"/>
        <v/>
      </c>
    </row>
    <row r="415" spans="1:157" x14ac:dyDescent="0.15">
      <c r="E415" s="1" t="s">
        <v>152</v>
      </c>
      <c r="F415" s="6">
        <v>6</v>
      </c>
      <c r="I415" s="6">
        <v>1</v>
      </c>
      <c r="J415" s="81">
        <v>1</v>
      </c>
      <c r="O415" s="31"/>
      <c r="Q415" s="31">
        <v>-2.5799999237060547</v>
      </c>
      <c r="R415" s="40">
        <v>7.070000171661377</v>
      </c>
      <c r="S415" s="31"/>
      <c r="T415" s="40"/>
      <c r="U415" s="31"/>
      <c r="V415" s="40"/>
      <c r="W415" s="31"/>
      <c r="X415" s="40" t="s">
        <v>60</v>
      </c>
      <c r="Y415" s="31">
        <v>1</v>
      </c>
      <c r="Z415" s="40"/>
      <c r="AA415" s="59">
        <v>-2.2400000095367432</v>
      </c>
      <c r="AB415" s="60">
        <v>12.340000152587891</v>
      </c>
      <c r="AC415" s="59">
        <v>0.77999997138977051</v>
      </c>
      <c r="AD415" s="60">
        <v>-12.729999542236328</v>
      </c>
      <c r="AE415" s="19" t="s">
        <v>95</v>
      </c>
      <c r="AF415" s="114">
        <v>1</v>
      </c>
      <c r="AG415" s="117" t="str">
        <f t="shared" si="224"/>
        <v/>
      </c>
      <c r="AH415" s="118" t="str">
        <f t="shared" si="225"/>
        <v/>
      </c>
      <c r="AI415" s="118" t="str">
        <f t="shared" si="226"/>
        <v/>
      </c>
      <c r="AJ415" s="118" t="str">
        <f t="shared" si="227"/>
        <v/>
      </c>
      <c r="AK415" s="113" t="str">
        <f t="shared" si="228"/>
        <v/>
      </c>
      <c r="AL415" s="118" t="str">
        <f t="shared" si="229"/>
        <v/>
      </c>
      <c r="AM415" s="118"/>
      <c r="AN415" s="117" t="str">
        <f t="shared" si="200"/>
        <v/>
      </c>
      <c r="AO415" s="118" t="str">
        <f t="shared" si="201"/>
        <v/>
      </c>
      <c r="AP415" s="99" t="str">
        <f t="shared" si="202"/>
        <v/>
      </c>
      <c r="AQ415" s="99" t="str">
        <f t="shared" si="203"/>
        <v/>
      </c>
      <c r="AR415" s="99" t="str">
        <f t="shared" si="204"/>
        <v/>
      </c>
      <c r="AS415" s="99" t="str">
        <f t="shared" si="205"/>
        <v/>
      </c>
      <c r="AT415" s="118" t="str">
        <f t="shared" si="206"/>
        <v/>
      </c>
      <c r="AU415" s="118" t="str">
        <f t="shared" si="207"/>
        <v/>
      </c>
      <c r="AV415" s="118" t="str">
        <f t="shared" si="208"/>
        <v/>
      </c>
      <c r="AW415" s="118" t="str">
        <f t="shared" si="209"/>
        <v/>
      </c>
      <c r="AX415" s="118"/>
      <c r="AY415" s="117">
        <f t="shared" si="213"/>
        <v>1.5243051992301049</v>
      </c>
      <c r="AZ415" s="118">
        <f t="shared" si="214"/>
        <v>3.1044349255013617</v>
      </c>
      <c r="BA415" s="99">
        <f t="shared" si="215"/>
        <v>8.2074011016845816</v>
      </c>
      <c r="BB415" s="99">
        <f t="shared" si="216"/>
        <v>5.1642104768543664</v>
      </c>
      <c r="BC415" s="99">
        <f t="shared" si="217"/>
        <v>17.127150383329393</v>
      </c>
      <c r="BD415" s="99">
        <f t="shared" si="218"/>
        <v>10.776640297267281</v>
      </c>
      <c r="BE415" s="84">
        <f t="shared" si="219"/>
        <v>7.070000171661377</v>
      </c>
      <c r="BF415" s="84">
        <f t="shared" si="212"/>
        <v>4.0499997138977051</v>
      </c>
      <c r="BI415" s="117">
        <f t="shared" si="220"/>
        <v>1.3100000023841858</v>
      </c>
      <c r="BJ415" s="118">
        <f t="shared" si="221"/>
        <v>0.63000011444091797</v>
      </c>
      <c r="BK415" s="118">
        <f t="shared" si="222"/>
        <v>1.4536162321748256</v>
      </c>
      <c r="BL415" s="118"/>
      <c r="BM415" s="118"/>
      <c r="BN415" s="118"/>
      <c r="BO415" s="118"/>
      <c r="BP415" s="119" t="s">
        <v>184</v>
      </c>
      <c r="BX415" s="117"/>
      <c r="EX415" s="81" t="str">
        <f t="shared" si="230"/>
        <v/>
      </c>
      <c r="EY415" s="81" t="str">
        <f t="shared" si="232"/>
        <v/>
      </c>
      <c r="FA415" s="81" t="str">
        <f t="shared" si="231"/>
        <v/>
      </c>
    </row>
    <row r="416" spans="1:157" x14ac:dyDescent="0.15">
      <c r="E416" s="1" t="s">
        <v>152</v>
      </c>
      <c r="O416" s="31"/>
      <c r="Q416" s="31"/>
      <c r="R416" s="40"/>
      <c r="S416" s="31"/>
      <c r="T416" s="40"/>
      <c r="U416" s="31">
        <v>0.73000001907348633</v>
      </c>
      <c r="V416" s="40">
        <v>-13.409999847412109</v>
      </c>
      <c r="W416" s="31"/>
      <c r="X416" s="40"/>
      <c r="Y416" s="31"/>
      <c r="Z416" s="40"/>
      <c r="AG416" s="117" t="str">
        <f t="shared" si="224"/>
        <v/>
      </c>
      <c r="AH416" s="118" t="str">
        <f t="shared" si="225"/>
        <v/>
      </c>
      <c r="AI416" s="118" t="str">
        <f t="shared" si="226"/>
        <v/>
      </c>
      <c r="AJ416" s="118" t="str">
        <f t="shared" si="227"/>
        <v/>
      </c>
      <c r="AK416" s="113" t="str">
        <f t="shared" si="228"/>
        <v/>
      </c>
      <c r="AL416" s="118" t="str">
        <f t="shared" si="229"/>
        <v/>
      </c>
      <c r="AN416" s="117" t="str">
        <f t="shared" si="200"/>
        <v/>
      </c>
      <c r="AO416" s="118" t="str">
        <f t="shared" si="201"/>
        <v/>
      </c>
      <c r="AP416" s="99" t="str">
        <f t="shared" si="202"/>
        <v/>
      </c>
      <c r="AQ416" s="99" t="str">
        <f t="shared" si="203"/>
        <v/>
      </c>
      <c r="AR416" s="99" t="str">
        <f t="shared" si="204"/>
        <v/>
      </c>
      <c r="AS416" s="99" t="str">
        <f t="shared" si="205"/>
        <v/>
      </c>
      <c r="AT416" s="118" t="str">
        <f t="shared" si="206"/>
        <v/>
      </c>
      <c r="AU416" s="118" t="str">
        <f t="shared" si="207"/>
        <v/>
      </c>
      <c r="AV416" s="118" t="str">
        <f t="shared" si="208"/>
        <v/>
      </c>
      <c r="AW416" s="118" t="str">
        <f t="shared" si="209"/>
        <v/>
      </c>
      <c r="AY416" s="117" t="str">
        <f t="shared" si="213"/>
        <v/>
      </c>
      <c r="AZ416" s="118" t="str">
        <f t="shared" si="214"/>
        <v/>
      </c>
      <c r="BA416" s="99" t="str">
        <f t="shared" si="215"/>
        <v/>
      </c>
      <c r="BB416" s="99" t="str">
        <f t="shared" si="216"/>
        <v/>
      </c>
      <c r="BC416" s="99" t="str">
        <f t="shared" si="217"/>
        <v/>
      </c>
      <c r="BD416" s="99" t="str">
        <f t="shared" si="218"/>
        <v/>
      </c>
      <c r="BE416" s="84" t="str">
        <f t="shared" si="219"/>
        <v/>
      </c>
      <c r="BF416" s="84" t="str">
        <f t="shared" si="212"/>
        <v/>
      </c>
      <c r="BI416" s="117" t="str">
        <f t="shared" si="220"/>
        <v/>
      </c>
      <c r="BJ416" s="118" t="str">
        <f t="shared" si="221"/>
        <v/>
      </c>
      <c r="BK416" s="118" t="str">
        <f t="shared" si="222"/>
        <v/>
      </c>
      <c r="BL416" s="118" t="s">
        <v>152</v>
      </c>
      <c r="BM416" s="118" t="s">
        <v>152</v>
      </c>
      <c r="BN416" s="118" t="s">
        <v>152</v>
      </c>
      <c r="BO416" s="118"/>
      <c r="EX416" s="81" t="str">
        <f t="shared" si="230"/>
        <v/>
      </c>
      <c r="EY416" s="81" t="str">
        <f t="shared" si="232"/>
        <v/>
      </c>
      <c r="FA416" s="81" t="str">
        <f t="shared" si="231"/>
        <v/>
      </c>
    </row>
    <row r="417" spans="2:157" s="82" customFormat="1" x14ac:dyDescent="0.15">
      <c r="B417" s="30"/>
      <c r="C417" s="16"/>
      <c r="D417" s="13" t="s">
        <v>22</v>
      </c>
      <c r="E417" s="16">
        <v>93</v>
      </c>
      <c r="F417" s="10">
        <v>1</v>
      </c>
      <c r="G417" s="16">
        <v>1</v>
      </c>
      <c r="K417" s="16">
        <v>1</v>
      </c>
      <c r="M417" s="16">
        <v>1</v>
      </c>
      <c r="O417" s="20" t="s">
        <v>87</v>
      </c>
      <c r="P417" s="16">
        <v>132</v>
      </c>
      <c r="Q417" s="32"/>
      <c r="R417" s="10"/>
      <c r="S417" s="32"/>
      <c r="T417" s="10"/>
      <c r="U417" s="32"/>
      <c r="V417" s="10"/>
      <c r="W417" s="32"/>
      <c r="X417" s="10"/>
      <c r="Y417" s="32"/>
      <c r="Z417" s="10"/>
      <c r="AA417" s="57">
        <v>-0.93000000715255737</v>
      </c>
      <c r="AB417" s="58">
        <v>-12.039999961853027</v>
      </c>
      <c r="AC417" s="57">
        <v>3.7999999523162842</v>
      </c>
      <c r="AD417" s="58">
        <v>12.529999732971191</v>
      </c>
      <c r="AE417" s="16"/>
      <c r="AF417" s="114">
        <v>1</v>
      </c>
      <c r="AG417" s="117">
        <f t="shared" si="224"/>
        <v>6.6107339670542986</v>
      </c>
      <c r="AH417" s="118">
        <f t="shared" si="225"/>
        <v>2.1899999380111694</v>
      </c>
      <c r="AI417" s="118">
        <f t="shared" si="226"/>
        <v>0.18999958038330078</v>
      </c>
      <c r="AJ417" s="118">
        <f t="shared" si="227"/>
        <v>2.198226459906885</v>
      </c>
      <c r="AK417" s="113">
        <f t="shared" si="228"/>
        <v>132</v>
      </c>
      <c r="AL417" s="118">
        <f t="shared" si="229"/>
        <v>6.2399997711181641</v>
      </c>
      <c r="AM417" s="99"/>
      <c r="AN417" s="117"/>
      <c r="AO417" s="118"/>
      <c r="AP417" s="99"/>
      <c r="AQ417" s="99"/>
      <c r="AR417" s="99"/>
      <c r="AS417" s="99"/>
      <c r="AT417" s="118"/>
      <c r="AU417" s="118"/>
      <c r="AV417" s="118"/>
      <c r="AW417" s="118"/>
      <c r="AX417" s="99"/>
      <c r="AY417" s="117" t="str">
        <f t="shared" si="213"/>
        <v/>
      </c>
      <c r="AZ417" s="118" t="str">
        <f t="shared" si="214"/>
        <v/>
      </c>
      <c r="BA417" s="99" t="str">
        <f t="shared" si="215"/>
        <v/>
      </c>
      <c r="BB417" s="99" t="str">
        <f t="shared" si="216"/>
        <v/>
      </c>
      <c r="BC417" s="99" t="str">
        <f t="shared" si="217"/>
        <v/>
      </c>
      <c r="BD417" s="99" t="str">
        <f t="shared" si="218"/>
        <v/>
      </c>
      <c r="BE417" s="84" t="str">
        <f t="shared" si="219"/>
        <v/>
      </c>
      <c r="BF417" s="84" t="str">
        <f t="shared" si="212"/>
        <v/>
      </c>
      <c r="BG417" s="89"/>
      <c r="BH417" s="89"/>
      <c r="BI417" s="117" t="str">
        <f t="shared" si="220"/>
        <v/>
      </c>
      <c r="BJ417" s="118" t="str">
        <f t="shared" si="221"/>
        <v/>
      </c>
      <c r="BK417" s="118" t="str">
        <f t="shared" si="222"/>
        <v/>
      </c>
      <c r="BL417" s="118" t="s">
        <v>152</v>
      </c>
      <c r="BM417" s="118" t="s">
        <v>152</v>
      </c>
      <c r="BN417" s="118" t="s">
        <v>152</v>
      </c>
      <c r="BO417" s="118"/>
      <c r="BP417" s="121"/>
      <c r="BX417" s="94"/>
      <c r="CE417" s="95"/>
      <c r="CF417" s="95"/>
      <c r="CG417" s="95"/>
      <c r="CH417" s="95"/>
      <c r="CI417" s="95"/>
      <c r="CJ417" s="95"/>
      <c r="CK417" s="95"/>
      <c r="CL417" s="95"/>
      <c r="CM417" s="95"/>
      <c r="CN417" s="95"/>
      <c r="CO417" s="95"/>
      <c r="CP417" s="95"/>
      <c r="CQ417" s="95"/>
      <c r="EX417" s="81" t="s">
        <v>139</v>
      </c>
      <c r="EY417" s="81" t="str">
        <f t="shared" si="232"/>
        <v/>
      </c>
      <c r="FA417" s="81">
        <f t="shared" si="231"/>
        <v>6.6107339670542986</v>
      </c>
    </row>
    <row r="418" spans="2:157" x14ac:dyDescent="0.15">
      <c r="E418" s="1" t="s">
        <v>152</v>
      </c>
      <c r="F418" s="6">
        <v>2</v>
      </c>
      <c r="H418" s="81">
        <v>1</v>
      </c>
      <c r="J418" s="81">
        <v>1</v>
      </c>
      <c r="O418" s="31"/>
      <c r="Q418" s="31">
        <v>0.43999999761581421</v>
      </c>
      <c r="R418" s="40">
        <v>6.2399997711181641</v>
      </c>
      <c r="S418" s="31"/>
      <c r="T418" s="40"/>
      <c r="U418" s="31"/>
      <c r="V418" s="40"/>
      <c r="W418" s="31" t="s">
        <v>62</v>
      </c>
      <c r="X418" s="40"/>
      <c r="Y418" s="31">
        <v>1</v>
      </c>
      <c r="Z418" s="40"/>
      <c r="AA418" s="59">
        <v>1.6100000143051147</v>
      </c>
      <c r="AB418" s="60">
        <v>12.340000152587891</v>
      </c>
      <c r="AC418" s="59">
        <v>-0.15000000596046448</v>
      </c>
      <c r="AD418" s="60">
        <v>-10.970000267028809</v>
      </c>
      <c r="AE418" s="19" t="s">
        <v>125</v>
      </c>
      <c r="AF418" s="114"/>
      <c r="AG418" s="117" t="str">
        <f t="shared" si="224"/>
        <v/>
      </c>
      <c r="AH418" s="118" t="str">
        <f t="shared" si="225"/>
        <v/>
      </c>
      <c r="AI418" s="118" t="str">
        <f t="shared" si="226"/>
        <v/>
      </c>
      <c r="AJ418" s="118" t="str">
        <f t="shared" si="227"/>
        <v/>
      </c>
      <c r="AK418" s="113" t="str">
        <f t="shared" si="228"/>
        <v/>
      </c>
      <c r="AL418" s="118" t="str">
        <f t="shared" si="229"/>
        <v/>
      </c>
      <c r="AM418" s="118"/>
      <c r="AN418" s="117"/>
      <c r="AO418" s="118"/>
      <c r="AT418" s="118"/>
      <c r="AU418" s="118"/>
      <c r="AV418" s="118"/>
      <c r="AW418" s="118"/>
      <c r="AX418" s="118"/>
      <c r="AY418" s="117" t="str">
        <f t="shared" si="213"/>
        <v/>
      </c>
      <c r="AZ418" s="118" t="str">
        <f t="shared" si="214"/>
        <v/>
      </c>
      <c r="BA418" s="99" t="str">
        <f t="shared" si="215"/>
        <v/>
      </c>
      <c r="BB418" s="99" t="str">
        <f t="shared" si="216"/>
        <v/>
      </c>
      <c r="BC418" s="99" t="str">
        <f t="shared" si="217"/>
        <v/>
      </c>
      <c r="BD418" s="99" t="str">
        <f t="shared" si="218"/>
        <v/>
      </c>
      <c r="BE418" s="84" t="str">
        <f t="shared" si="219"/>
        <v/>
      </c>
      <c r="BF418" s="84" t="str">
        <f t="shared" si="212"/>
        <v/>
      </c>
      <c r="BI418" s="142"/>
      <c r="BJ418" s="148"/>
      <c r="BK418" s="148"/>
      <c r="BL418" s="148"/>
      <c r="BM418" s="148"/>
      <c r="BN418" s="148"/>
      <c r="BO418" s="148"/>
      <c r="BP418" s="119"/>
      <c r="BX418" s="117"/>
      <c r="EX418" s="81" t="str">
        <f>IF(AND(ISNUMBER(AA417),ISNUMBER(AA418),ISNUMBER(AA419),F418=2,F419=3),DEGREES(ACOS(((AA417-AA418)*(AA419-AA418)+(AB417-AB418)*(AB419-AB418))/(SQRT((AA417-AA418)^2+(AB417-AB418)^2)*SQRT((AA419-AA418)^2+(AB419-AB418)^2)))),"")</f>
        <v/>
      </c>
      <c r="EY418" s="81">
        <f t="shared" si="232"/>
        <v>4.2327609458936175</v>
      </c>
      <c r="FA418" s="81" t="str">
        <f t="shared" si="231"/>
        <v/>
      </c>
    </row>
    <row r="419" spans="2:157" s="82" customFormat="1" x14ac:dyDescent="0.15">
      <c r="B419" s="30"/>
      <c r="C419" s="16"/>
      <c r="D419" s="13" t="s">
        <v>19</v>
      </c>
      <c r="E419" s="16">
        <v>94</v>
      </c>
      <c r="F419" s="82">
        <v>1</v>
      </c>
      <c r="G419" s="16">
        <v>1</v>
      </c>
      <c r="K419" s="16">
        <v>1</v>
      </c>
      <c r="M419" s="16">
        <v>1</v>
      </c>
      <c r="O419" s="20" t="s">
        <v>91</v>
      </c>
      <c r="P419" s="16"/>
      <c r="Q419" s="32"/>
      <c r="R419" s="10"/>
      <c r="S419" s="32"/>
      <c r="T419" s="10"/>
      <c r="U419" s="32"/>
      <c r="V419" s="10"/>
      <c r="W419" s="32"/>
      <c r="X419" s="10"/>
      <c r="Y419" s="32"/>
      <c r="Z419" s="10"/>
      <c r="AA419" s="57">
        <v>0.87999999523162842</v>
      </c>
      <c r="AB419" s="58">
        <v>-12.039999961853027</v>
      </c>
      <c r="AC419" s="57">
        <v>-3.75</v>
      </c>
      <c r="AD419" s="58">
        <v>12.340000152587891</v>
      </c>
      <c r="AE419" s="16"/>
      <c r="AF419" s="114">
        <v>1</v>
      </c>
      <c r="AG419" s="117">
        <f t="shared" si="224"/>
        <v>2.4680812638443324</v>
      </c>
      <c r="AH419" s="118">
        <f t="shared" si="225"/>
        <v>1.0699999332427979</v>
      </c>
      <c r="AI419" s="118">
        <f t="shared" si="226"/>
        <v>0.30000019073486328</v>
      </c>
      <c r="AJ419" s="118">
        <f t="shared" si="227"/>
        <v>1.1112605327197336</v>
      </c>
      <c r="AK419" s="113">
        <f t="shared" si="228"/>
        <v>0</v>
      </c>
      <c r="AL419" s="118">
        <f t="shared" si="229"/>
        <v>6.0900001525878906</v>
      </c>
      <c r="AM419" s="99"/>
      <c r="AN419" s="117"/>
      <c r="AO419" s="118"/>
      <c r="AP419" s="99"/>
      <c r="AQ419" s="99"/>
      <c r="AR419" s="99"/>
      <c r="AS419" s="99"/>
      <c r="AT419" s="118"/>
      <c r="AU419" s="118"/>
      <c r="AV419" s="118"/>
      <c r="AW419" s="118"/>
      <c r="AX419" s="99"/>
      <c r="AY419" s="117" t="str">
        <f t="shared" si="213"/>
        <v/>
      </c>
      <c r="AZ419" s="118" t="str">
        <f t="shared" si="214"/>
        <v/>
      </c>
      <c r="BA419" s="99" t="str">
        <f t="shared" si="215"/>
        <v/>
      </c>
      <c r="BB419" s="99" t="str">
        <f t="shared" si="216"/>
        <v/>
      </c>
      <c r="BC419" s="99" t="str">
        <f t="shared" si="217"/>
        <v/>
      </c>
      <c r="BD419" s="99" t="str">
        <f t="shared" si="218"/>
        <v/>
      </c>
      <c r="BE419" s="84" t="str">
        <f t="shared" si="219"/>
        <v/>
      </c>
      <c r="BF419" s="84" t="str">
        <f t="shared" si="212"/>
        <v/>
      </c>
      <c r="BG419" s="89"/>
      <c r="BH419" s="89"/>
      <c r="BI419" s="117" t="str">
        <f t="shared" si="220"/>
        <v/>
      </c>
      <c r="BJ419" s="118" t="str">
        <f t="shared" si="221"/>
        <v/>
      </c>
      <c r="BK419" s="118" t="str">
        <f t="shared" si="222"/>
        <v/>
      </c>
      <c r="BL419" s="118" t="s">
        <v>152</v>
      </c>
      <c r="BM419" s="118" t="s">
        <v>152</v>
      </c>
      <c r="BN419" s="118" t="s">
        <v>152</v>
      </c>
      <c r="BO419" s="118"/>
      <c r="BP419" s="121"/>
      <c r="BX419" s="94"/>
      <c r="CE419" s="95"/>
      <c r="CF419" s="95"/>
      <c r="CG419" s="95"/>
      <c r="CH419" s="95"/>
      <c r="CI419" s="95"/>
      <c r="CJ419" s="95"/>
      <c r="CK419" s="95"/>
      <c r="CL419" s="95"/>
      <c r="CM419" s="95"/>
      <c r="CN419" s="95"/>
      <c r="CO419" s="95"/>
      <c r="CP419" s="95"/>
      <c r="CQ419" s="95"/>
      <c r="EX419" s="81" t="s">
        <v>139</v>
      </c>
      <c r="EY419" s="81">
        <f t="shared" si="232"/>
        <v>10.124792649287819</v>
      </c>
      <c r="FA419" s="81">
        <f t="shared" si="231"/>
        <v>2.4680812638443324</v>
      </c>
    </row>
    <row r="420" spans="2:157" x14ac:dyDescent="0.15">
      <c r="E420" s="1" t="s">
        <v>152</v>
      </c>
      <c r="F420" s="6">
        <v>2</v>
      </c>
      <c r="H420" s="81">
        <v>1</v>
      </c>
      <c r="J420" s="81">
        <v>1</v>
      </c>
      <c r="O420" s="31"/>
      <c r="Q420" s="31">
        <v>-1.7599999904632568</v>
      </c>
      <c r="R420" s="40">
        <v>6.0900001525878906</v>
      </c>
      <c r="S420" s="31"/>
      <c r="T420" s="40"/>
      <c r="U420" s="31"/>
      <c r="V420" s="40"/>
      <c r="W420" s="31" t="s">
        <v>62</v>
      </c>
      <c r="X420" s="40"/>
      <c r="Y420" s="31">
        <v>1</v>
      </c>
      <c r="Z420" s="40"/>
      <c r="AA420" s="59">
        <v>-2.6800000667572021</v>
      </c>
      <c r="AB420" s="60">
        <v>12.039999961853027</v>
      </c>
      <c r="AC420" s="59">
        <v>0.73000001907348633</v>
      </c>
      <c r="AD420" s="60">
        <v>-11.800000190734863</v>
      </c>
      <c r="AE420" s="19" t="s">
        <v>106</v>
      </c>
      <c r="AF420" s="114"/>
      <c r="AG420" s="117" t="str">
        <f t="shared" si="224"/>
        <v/>
      </c>
      <c r="AH420" s="118" t="str">
        <f t="shared" si="225"/>
        <v/>
      </c>
      <c r="AI420" s="118" t="str">
        <f t="shared" si="226"/>
        <v/>
      </c>
      <c r="AJ420" s="118" t="str">
        <f t="shared" si="227"/>
        <v/>
      </c>
      <c r="AK420" s="113" t="str">
        <f t="shared" si="228"/>
        <v/>
      </c>
      <c r="AL420" s="118" t="str">
        <f t="shared" si="229"/>
        <v/>
      </c>
      <c r="AM420" s="118"/>
      <c r="AN420" s="117"/>
      <c r="AO420" s="118"/>
      <c r="AT420" s="118"/>
      <c r="AU420" s="118"/>
      <c r="AV420" s="118"/>
      <c r="AW420" s="118"/>
      <c r="AX420" s="118"/>
      <c r="AY420" s="117"/>
      <c r="AZ420" s="118" t="str">
        <f t="shared" si="214"/>
        <v/>
      </c>
      <c r="BA420" s="99" t="str">
        <f t="shared" si="215"/>
        <v/>
      </c>
      <c r="BB420" s="99" t="str">
        <f t="shared" si="216"/>
        <v/>
      </c>
      <c r="BC420" s="99" t="str">
        <f t="shared" si="217"/>
        <v/>
      </c>
      <c r="BD420" s="99" t="str">
        <f t="shared" si="218"/>
        <v/>
      </c>
      <c r="BE420" s="84" t="str">
        <f t="shared" si="219"/>
        <v/>
      </c>
      <c r="BF420" s="84" t="str">
        <f t="shared" si="212"/>
        <v/>
      </c>
      <c r="BI420" s="142"/>
      <c r="BJ420" s="148"/>
      <c r="BK420" s="148"/>
      <c r="BL420" s="148"/>
      <c r="BM420" s="148"/>
      <c r="BN420" s="148"/>
      <c r="BO420" s="148"/>
      <c r="BP420" s="119"/>
      <c r="BX420" s="117"/>
      <c r="EX420" s="81" t="str">
        <f t="shared" ref="EX420:EX442" si="233">IF(AND(ISNUMBER(AA419),ISNUMBER(AA420),ISNUMBER(AA421),F420=2,F421=3),DEGREES(ACOS(((AA419-AA420)*(AA421-AA420)+(AB419-AB420)*(AB421-AB420))/(SQRT((AA419-AA420)^2+(AB419-AB420)^2)*SQRT((AA421-AA420)^2+(AB421-AB420)^2)))),"")</f>
        <v/>
      </c>
      <c r="EY420" s="81">
        <f t="shared" si="232"/>
        <v>4.0345732043635074</v>
      </c>
      <c r="FA420" s="81" t="str">
        <f t="shared" si="231"/>
        <v/>
      </c>
    </row>
    <row r="421" spans="2:157" s="82" customFormat="1" x14ac:dyDescent="0.15">
      <c r="B421" s="30"/>
      <c r="C421" s="16"/>
      <c r="D421" s="13" t="s">
        <v>20</v>
      </c>
      <c r="E421" s="16">
        <v>95</v>
      </c>
      <c r="F421" s="10">
        <v>1</v>
      </c>
      <c r="G421" s="16">
        <v>1</v>
      </c>
      <c r="K421" s="16">
        <v>1</v>
      </c>
      <c r="M421" s="16"/>
      <c r="N421" s="82">
        <v>1</v>
      </c>
      <c r="O421" s="20" t="s">
        <v>87</v>
      </c>
      <c r="P421" s="16"/>
      <c r="Q421" s="32"/>
      <c r="R421" s="10"/>
      <c r="S421" s="32"/>
      <c r="T421" s="10"/>
      <c r="U421" s="32"/>
      <c r="V421" s="10"/>
      <c r="W421" s="32"/>
      <c r="X421" s="10"/>
      <c r="Y421" s="32"/>
      <c r="Z421" s="10"/>
      <c r="AA421" s="57">
        <v>-0.82999998331069946</v>
      </c>
      <c r="AB421" s="58">
        <v>-12.140000343322754</v>
      </c>
      <c r="AC421" s="57">
        <v>3.9000000953674316</v>
      </c>
      <c r="AD421" s="58">
        <v>13.699999809265137</v>
      </c>
      <c r="AE421" s="16"/>
      <c r="AF421" s="112"/>
      <c r="AG421" s="117">
        <f t="shared" si="224"/>
        <v>4.5509241466494723</v>
      </c>
      <c r="AH421" s="118">
        <f t="shared" si="225"/>
        <v>1.1200001239776611</v>
      </c>
      <c r="AI421" s="118">
        <f t="shared" si="226"/>
        <v>5.0000190734863281E-2</v>
      </c>
      <c r="AJ421" s="118">
        <f t="shared" si="227"/>
        <v>1.1211156482644862</v>
      </c>
      <c r="AK421" s="113">
        <f t="shared" si="228"/>
        <v>0</v>
      </c>
      <c r="AL421" s="118">
        <f t="shared" si="229"/>
        <v>4.630000114440918</v>
      </c>
      <c r="AM421" s="99"/>
      <c r="AN421" s="117" t="str">
        <f t="shared" si="200"/>
        <v/>
      </c>
      <c r="AO421" s="118" t="str">
        <f t="shared" si="201"/>
        <v/>
      </c>
      <c r="AP421" s="99" t="str">
        <f t="shared" si="202"/>
        <v/>
      </c>
      <c r="AQ421" s="99" t="str">
        <f t="shared" si="203"/>
        <v/>
      </c>
      <c r="AR421" s="99" t="str">
        <f t="shared" si="204"/>
        <v/>
      </c>
      <c r="AS421" s="99" t="str">
        <f t="shared" si="205"/>
        <v/>
      </c>
      <c r="AT421" s="118" t="str">
        <f t="shared" si="206"/>
        <v/>
      </c>
      <c r="AU421" s="118" t="str">
        <f t="shared" si="207"/>
        <v/>
      </c>
      <c r="AV421" s="118" t="str">
        <f t="shared" si="208"/>
        <v/>
      </c>
      <c r="AW421" s="118" t="str">
        <f t="shared" si="209"/>
        <v/>
      </c>
      <c r="AX421" s="99"/>
      <c r="AY421" s="117" t="str">
        <f t="shared" si="213"/>
        <v/>
      </c>
      <c r="AZ421" s="118" t="str">
        <f t="shared" si="214"/>
        <v/>
      </c>
      <c r="BA421" s="99" t="str">
        <f t="shared" si="215"/>
        <v/>
      </c>
      <c r="BB421" s="99" t="str">
        <f t="shared" si="216"/>
        <v/>
      </c>
      <c r="BC421" s="99" t="str">
        <f t="shared" si="217"/>
        <v/>
      </c>
      <c r="BD421" s="99" t="str">
        <f t="shared" si="218"/>
        <v/>
      </c>
      <c r="BE421" s="84" t="str">
        <f t="shared" si="219"/>
        <v/>
      </c>
      <c r="BF421" s="84" t="str">
        <f t="shared" si="212"/>
        <v/>
      </c>
      <c r="BG421" s="89"/>
      <c r="BH421" s="89"/>
      <c r="BI421" s="117" t="str">
        <f t="shared" si="220"/>
        <v/>
      </c>
      <c r="BJ421" s="118" t="str">
        <f t="shared" si="221"/>
        <v/>
      </c>
      <c r="BK421" s="118" t="str">
        <f t="shared" si="222"/>
        <v/>
      </c>
      <c r="BL421" s="118" t="s">
        <v>152</v>
      </c>
      <c r="BM421" s="118" t="s">
        <v>152</v>
      </c>
      <c r="BN421" s="118" t="s">
        <v>152</v>
      </c>
      <c r="BO421" s="118"/>
      <c r="BP421" s="121"/>
      <c r="BX421" s="94"/>
      <c r="CE421" s="95"/>
      <c r="CF421" s="95"/>
      <c r="CG421" s="95"/>
      <c r="CH421" s="95"/>
      <c r="CI421" s="95"/>
      <c r="CJ421" s="95"/>
      <c r="CK421" s="95"/>
      <c r="CL421" s="95"/>
      <c r="CM421" s="95"/>
      <c r="CN421" s="95"/>
      <c r="CO421" s="95"/>
      <c r="CP421" s="95"/>
      <c r="CQ421" s="95"/>
      <c r="EX421" s="81" t="str">
        <f t="shared" si="233"/>
        <v/>
      </c>
      <c r="EY421" s="81">
        <f t="shared" si="232"/>
        <v>12.34345156385324</v>
      </c>
      <c r="FA421" s="81">
        <f t="shared" si="231"/>
        <v>4.5509241466494723</v>
      </c>
    </row>
    <row r="422" spans="2:157" x14ac:dyDescent="0.15">
      <c r="E422" s="1" t="s">
        <v>152</v>
      </c>
      <c r="F422" s="6">
        <v>2</v>
      </c>
      <c r="H422" s="81">
        <v>1</v>
      </c>
      <c r="O422" s="31"/>
      <c r="Q422" s="31">
        <v>0.87999999523162842</v>
      </c>
      <c r="R422" s="40">
        <v>4.630000114440918</v>
      </c>
      <c r="S422" s="31"/>
      <c r="T422" s="40"/>
      <c r="U422" s="31"/>
      <c r="V422" s="40"/>
      <c r="W422" s="31"/>
      <c r="X422" s="40"/>
      <c r="Y422" s="31"/>
      <c r="Z422" s="40"/>
      <c r="AA422" s="59">
        <v>2.7799999713897705</v>
      </c>
      <c r="AB422" s="60">
        <v>13.649999618530273</v>
      </c>
      <c r="AC422" s="59">
        <v>-0.10000000149011612</v>
      </c>
      <c r="AD422" s="60">
        <v>-11.949999809265137</v>
      </c>
      <c r="AE422" s="19" t="s">
        <v>88</v>
      </c>
      <c r="AF422" s="138">
        <v>1</v>
      </c>
      <c r="AG422" s="117" t="str">
        <f t="shared" si="224"/>
        <v/>
      </c>
      <c r="AH422" s="118" t="str">
        <f t="shared" si="225"/>
        <v/>
      </c>
      <c r="AI422" s="118" t="str">
        <f t="shared" si="226"/>
        <v/>
      </c>
      <c r="AJ422" s="118" t="str">
        <f t="shared" si="227"/>
        <v/>
      </c>
      <c r="AK422" s="113" t="str">
        <f t="shared" si="228"/>
        <v/>
      </c>
      <c r="AL422" s="118" t="str">
        <f t="shared" si="229"/>
        <v/>
      </c>
      <c r="AM422" s="118"/>
      <c r="AN422" s="117">
        <f t="shared" si="200"/>
        <v>2.2555102511480154</v>
      </c>
      <c r="AO422" s="118">
        <f t="shared" si="201"/>
        <v>0.70599411318318683</v>
      </c>
      <c r="AP422" s="99">
        <f t="shared" si="202"/>
        <v>13.281849803575874</v>
      </c>
      <c r="AQ422" s="99">
        <f t="shared" si="203"/>
        <v>7.9397379976470726</v>
      </c>
      <c r="AR422" s="99">
        <f t="shared" si="204"/>
        <v>4.11360073785632</v>
      </c>
      <c r="AS422" s="99">
        <f t="shared" si="205"/>
        <v>2.4590635015849642</v>
      </c>
      <c r="AT422" s="118">
        <f t="shared" si="206"/>
        <v>1.1200001239776611</v>
      </c>
      <c r="AU422" s="118">
        <f t="shared" si="207"/>
        <v>5.0000190734863281E-2</v>
      </c>
      <c r="AV422" s="118">
        <f t="shared" si="208"/>
        <v>1.1211156482644862</v>
      </c>
      <c r="AW422" s="118">
        <f t="shared" si="209"/>
        <v>6.2899999618530273</v>
      </c>
      <c r="AX422" s="118"/>
      <c r="AY422" s="117"/>
      <c r="AZ422" s="118" t="str">
        <f t="shared" si="214"/>
        <v/>
      </c>
      <c r="BA422" s="99" t="str">
        <f t="shared" si="215"/>
        <v/>
      </c>
      <c r="BB422" s="99" t="str">
        <f t="shared" si="216"/>
        <v/>
      </c>
      <c r="BC422" s="99" t="str">
        <f t="shared" si="217"/>
        <v/>
      </c>
      <c r="BD422" s="99" t="str">
        <f t="shared" si="218"/>
        <v/>
      </c>
      <c r="BE422" s="84" t="str">
        <f t="shared" si="219"/>
        <v/>
      </c>
      <c r="BF422" s="84" t="str">
        <f t="shared" si="212"/>
        <v/>
      </c>
      <c r="BI422" s="117">
        <f t="shared" si="220"/>
        <v>1.1200001239776611</v>
      </c>
      <c r="BJ422" s="118">
        <f t="shared" si="221"/>
        <v>5.0000190734863281E-2</v>
      </c>
      <c r="BK422" s="118">
        <f t="shared" si="222"/>
        <v>1.1211156482644862</v>
      </c>
      <c r="BL422" s="118">
        <v>1.1200001239776611</v>
      </c>
      <c r="BM422" s="118">
        <v>5.0000190734863281E-2</v>
      </c>
      <c r="BN422" s="118">
        <v>1.1211156482644862</v>
      </c>
      <c r="BO422" s="118"/>
      <c r="BP422" s="119"/>
      <c r="BX422" s="117"/>
      <c r="EX422" s="81">
        <f t="shared" si="233"/>
        <v>2.2555102511480154</v>
      </c>
      <c r="EY422" s="81">
        <f t="shared" si="232"/>
        <v>2.2555102511480154</v>
      </c>
      <c r="FA422" s="81" t="str">
        <f t="shared" si="231"/>
        <v/>
      </c>
    </row>
    <row r="423" spans="2:157" x14ac:dyDescent="0.15">
      <c r="E423" s="1" t="s">
        <v>152</v>
      </c>
      <c r="F423" s="6">
        <v>3</v>
      </c>
      <c r="I423" s="81">
        <v>1</v>
      </c>
      <c r="J423" s="81">
        <v>1</v>
      </c>
      <c r="O423" s="31"/>
      <c r="Q423" s="31">
        <v>0.10000000149011612</v>
      </c>
      <c r="R423" s="40">
        <v>-6.2899999618530273</v>
      </c>
      <c r="S423" s="31"/>
      <c r="T423" s="40"/>
      <c r="U423" s="31"/>
      <c r="V423" s="40"/>
      <c r="W423" s="31" t="s">
        <v>63</v>
      </c>
      <c r="X423" s="40"/>
      <c r="Y423" s="31"/>
      <c r="Z423" s="40">
        <v>1</v>
      </c>
      <c r="AA423" s="59">
        <v>0.20000000298023224</v>
      </c>
      <c r="AB423" s="60">
        <v>-12.140000343322754</v>
      </c>
      <c r="AC423" s="59">
        <v>0</v>
      </c>
      <c r="AD423" s="60">
        <v>13.939999580383301</v>
      </c>
      <c r="AE423" s="19" t="s">
        <v>93</v>
      </c>
      <c r="AF423" s="114"/>
      <c r="AG423" s="117" t="str">
        <f t="shared" si="224"/>
        <v/>
      </c>
      <c r="AH423" s="118" t="str">
        <f t="shared" si="225"/>
        <v/>
      </c>
      <c r="AI423" s="118" t="str">
        <f t="shared" si="226"/>
        <v/>
      </c>
      <c r="AJ423" s="118" t="str">
        <f t="shared" si="227"/>
        <v/>
      </c>
      <c r="AK423" s="113" t="str">
        <f t="shared" si="228"/>
        <v/>
      </c>
      <c r="AL423" s="118" t="str">
        <f t="shared" si="229"/>
        <v/>
      </c>
      <c r="AM423" s="118"/>
      <c r="AN423" s="117" t="str">
        <f t="shared" si="200"/>
        <v/>
      </c>
      <c r="AO423" s="118" t="str">
        <f t="shared" si="201"/>
        <v/>
      </c>
      <c r="AP423" s="99" t="str">
        <f t="shared" si="202"/>
        <v/>
      </c>
      <c r="AQ423" s="99" t="str">
        <f t="shared" si="203"/>
        <v/>
      </c>
      <c r="AR423" s="99" t="str">
        <f t="shared" si="204"/>
        <v/>
      </c>
      <c r="AS423" s="99" t="str">
        <f t="shared" si="205"/>
        <v/>
      </c>
      <c r="AT423" s="118" t="str">
        <f t="shared" si="206"/>
        <v/>
      </c>
      <c r="AU423" s="118" t="str">
        <f t="shared" si="207"/>
        <v/>
      </c>
      <c r="AV423" s="118" t="str">
        <f t="shared" si="208"/>
        <v/>
      </c>
      <c r="AW423" s="118" t="str">
        <f t="shared" si="209"/>
        <v/>
      </c>
      <c r="AX423" s="118"/>
      <c r="AY423" s="117">
        <f t="shared" si="213"/>
        <v>2.2555102511480154</v>
      </c>
      <c r="AZ423" s="118">
        <f t="shared" si="214"/>
        <v>0.70599411318318683</v>
      </c>
      <c r="BA423" s="99">
        <f t="shared" si="215"/>
        <v>13.281849803575874</v>
      </c>
      <c r="BB423" s="99">
        <f t="shared" si="216"/>
        <v>7.9397379976470726</v>
      </c>
      <c r="BC423" s="99">
        <f t="shared" si="217"/>
        <v>4.11360073785632</v>
      </c>
      <c r="BD423" s="99">
        <f t="shared" si="218"/>
        <v>2.4590635015849642</v>
      </c>
      <c r="BE423" s="84">
        <f t="shared" si="219"/>
        <v>6.2899999618530273</v>
      </c>
      <c r="BF423" s="84" t="str">
        <f t="shared" si="212"/>
        <v/>
      </c>
      <c r="BI423" s="117">
        <f t="shared" si="220"/>
        <v>0.30000000447034836</v>
      </c>
      <c r="BJ423" s="118">
        <f t="shared" si="221"/>
        <v>0.19000053405761719</v>
      </c>
      <c r="BK423" s="118">
        <f t="shared" si="222"/>
        <v>0.35510590761685279</v>
      </c>
      <c r="BL423" s="118"/>
      <c r="BM423" s="118"/>
      <c r="BN423" s="118"/>
      <c r="BO423" s="118"/>
      <c r="BP423" s="119" t="s">
        <v>184</v>
      </c>
      <c r="BX423" s="117"/>
      <c r="EX423" s="81" t="str">
        <f t="shared" si="233"/>
        <v/>
      </c>
      <c r="EY423" s="81" t="str">
        <f t="shared" si="232"/>
        <v/>
      </c>
      <c r="FA423" s="81" t="str">
        <f t="shared" si="231"/>
        <v/>
      </c>
    </row>
    <row r="424" spans="2:157" x14ac:dyDescent="0.15">
      <c r="E424" s="1" t="s">
        <v>152</v>
      </c>
      <c r="O424" s="31"/>
      <c r="Q424" s="31"/>
      <c r="R424" s="40"/>
      <c r="S424" s="31"/>
      <c r="T424" s="40"/>
      <c r="U424" s="31">
        <v>-4.3400001525878906</v>
      </c>
      <c r="V424" s="40">
        <v>7.3600001335144043</v>
      </c>
      <c r="W424" s="31"/>
      <c r="X424" s="40"/>
      <c r="Y424" s="31"/>
      <c r="Z424" s="40"/>
      <c r="AG424" s="117" t="str">
        <f t="shared" si="224"/>
        <v/>
      </c>
      <c r="AH424" s="118" t="str">
        <f t="shared" si="225"/>
        <v/>
      </c>
      <c r="AI424" s="118" t="str">
        <f t="shared" si="226"/>
        <v/>
      </c>
      <c r="AJ424" s="118" t="str">
        <f t="shared" si="227"/>
        <v/>
      </c>
      <c r="AK424" s="113" t="str">
        <f t="shared" si="228"/>
        <v/>
      </c>
      <c r="AL424" s="118" t="str">
        <f t="shared" si="229"/>
        <v/>
      </c>
      <c r="AN424" s="117" t="str">
        <f t="shared" ref="AN424:AN487" si="234">IF(H424=1,DEGREES(ACOS(((AA423-AA424)*(AA425-AA424)+(AB423-AB424)*(AB425-AB424))/(SQRT((AA423-AA424)^2+(AB423-AB424)^2)*SQRT((AA425-AA424)^2+(AB425-AB424)^2)))),"")</f>
        <v/>
      </c>
      <c r="AO424" s="118" t="str">
        <f t="shared" ref="AO424:AO487" si="235">IF(H424=1,DEGREES(ACOS((((AA425-AA424)*(AC424-AA424)+(AB425-AB424)*(AD424-AB424))/(SQRT((AA425-AA424)^2+(AB425-AB424)^2)*SQRT((AC424-AA424)^2+(AD424-AB424)^2))))),"")</f>
        <v/>
      </c>
      <c r="AP424" s="99" t="str">
        <f t="shared" ref="AP424:AP487" si="236">IF(AND(ISNUMBER(AA423),ISNUMBER(AA424),ISNUMBER(AA425),H424=1),ABS((AA423*AB424+AA424*AB425+AA425*AB423-AB423*AA424-AB424*AA425-AB425*AA423)/2),"")</f>
        <v/>
      </c>
      <c r="AQ424" s="99" t="str">
        <f t="shared" ref="AQ424:AQ487" si="237">IF(ISNUMBER(AP424),AP424*(((ABS(AB424-R425))/(ABS(AB423-AB424))))^2,"")</f>
        <v/>
      </c>
      <c r="AR424" s="99" t="str">
        <f t="shared" ref="AR424:AR487" si="238">IF(AND(ISNUMBER(AC424),ISNUMBER(AA424),ISNUMBER(AA425),H424=1),ABS((AC424*AB424+AA424*AB425+AA425*AD424-AD424*AA424-AB424*AA425-AB425*AC424)/2),"")</f>
        <v/>
      </c>
      <c r="AS424" s="99" t="str">
        <f t="shared" ref="AS424:AS487" si="239">IF(ISNUMBER(AR424),AR424*(((ABS(AB424-R425))/(ABS(AB423-AB424))))^2,"")</f>
        <v/>
      </c>
      <c r="AT424" s="118" t="str">
        <f t="shared" ref="AT424:AT487" si="240">IF(AND(ISNUMBER(AC423),ISNUMBER(AA424),$G423=1),ABS(AC423-AA424),"")</f>
        <v/>
      </c>
      <c r="AU424" s="118" t="str">
        <f t="shared" ref="AU424:AU487" si="241">IF(AND(ISNUMBER(AD423),ISNUMBER(AB424),$G423=1),ABS(AD423-AB424),"")</f>
        <v/>
      </c>
      <c r="AV424" s="118" t="str">
        <f t="shared" ref="AV424:AV487" si="242">IF(AND(ISNUMBER(AT424),ISNUMBER(AU424)),SQRT(AT424^2+AU424^2),"")</f>
        <v/>
      </c>
      <c r="AW424" s="118" t="str">
        <f t="shared" ref="AW424:AW487" si="243">IF(H424=1,ABS(R425),"")</f>
        <v/>
      </c>
      <c r="AY424" s="117" t="str">
        <f t="shared" si="213"/>
        <v/>
      </c>
      <c r="AZ424" s="118" t="str">
        <f t="shared" si="214"/>
        <v/>
      </c>
      <c r="BA424" s="99" t="str">
        <f t="shared" si="215"/>
        <v/>
      </c>
      <c r="BB424" s="99" t="str">
        <f t="shared" si="216"/>
        <v/>
      </c>
      <c r="BC424" s="99" t="str">
        <f t="shared" si="217"/>
        <v/>
      </c>
      <c r="BD424" s="99" t="str">
        <f t="shared" si="218"/>
        <v/>
      </c>
      <c r="BE424" s="84" t="str">
        <f t="shared" si="219"/>
        <v/>
      </c>
      <c r="BF424" s="84" t="str">
        <f t="shared" si="212"/>
        <v/>
      </c>
      <c r="BI424" s="117" t="str">
        <f t="shared" si="220"/>
        <v/>
      </c>
      <c r="BJ424" s="118" t="str">
        <f t="shared" si="221"/>
        <v/>
      </c>
      <c r="BK424" s="118" t="str">
        <f t="shared" si="222"/>
        <v/>
      </c>
      <c r="BL424" s="118" t="s">
        <v>152</v>
      </c>
      <c r="BM424" s="118" t="s">
        <v>152</v>
      </c>
      <c r="BN424" s="118" t="s">
        <v>152</v>
      </c>
      <c r="BO424" s="118"/>
      <c r="EX424" s="81" t="str">
        <f t="shared" si="233"/>
        <v/>
      </c>
      <c r="EY424" s="81" t="str">
        <f t="shared" si="232"/>
        <v/>
      </c>
      <c r="FA424" s="81" t="str">
        <f t="shared" si="231"/>
        <v/>
      </c>
    </row>
    <row r="425" spans="2:157" s="82" customFormat="1" x14ac:dyDescent="0.15">
      <c r="B425" s="30"/>
      <c r="C425" s="16"/>
      <c r="D425" s="13" t="s">
        <v>29</v>
      </c>
      <c r="E425" s="16">
        <v>96</v>
      </c>
      <c r="F425" s="10">
        <v>1</v>
      </c>
      <c r="G425" s="16">
        <v>1</v>
      </c>
      <c r="K425" s="16">
        <v>1</v>
      </c>
      <c r="M425" s="16">
        <v>1</v>
      </c>
      <c r="O425" s="20" t="s">
        <v>91</v>
      </c>
      <c r="P425" s="16"/>
      <c r="Q425" s="32"/>
      <c r="R425" s="10"/>
      <c r="S425" s="32"/>
      <c r="T425" s="10"/>
      <c r="U425" s="32"/>
      <c r="V425" s="10"/>
      <c r="W425" s="32"/>
      <c r="X425" s="10"/>
      <c r="Y425" s="32"/>
      <c r="Z425" s="10"/>
      <c r="AA425" s="57">
        <v>0.82999998331069946</v>
      </c>
      <c r="AB425" s="58">
        <v>-12.039999961853027</v>
      </c>
      <c r="AC425" s="57">
        <v>-3.3599998950958252</v>
      </c>
      <c r="AD425" s="58">
        <v>12.680000305175781</v>
      </c>
      <c r="AE425" s="16"/>
      <c r="AF425" s="112"/>
      <c r="AG425" s="117">
        <f t="shared" si="224"/>
        <v>1.5638435201202896</v>
      </c>
      <c r="AH425" s="118">
        <f t="shared" si="225"/>
        <v>0.28999996185302734</v>
      </c>
      <c r="AI425" s="118">
        <f t="shared" si="226"/>
        <v>0.69000053405761719</v>
      </c>
      <c r="AJ425" s="118">
        <f t="shared" si="227"/>
        <v>0.74846557360679877</v>
      </c>
      <c r="AK425" s="113">
        <f t="shared" si="228"/>
        <v>0</v>
      </c>
      <c r="AL425" s="118">
        <f t="shared" si="229"/>
        <v>5.4600000381469727</v>
      </c>
      <c r="AM425" s="99"/>
      <c r="AN425" s="117" t="str">
        <f t="shared" si="234"/>
        <v/>
      </c>
      <c r="AO425" s="118" t="str">
        <f t="shared" si="235"/>
        <v/>
      </c>
      <c r="AP425" s="99" t="str">
        <f t="shared" si="236"/>
        <v/>
      </c>
      <c r="AQ425" s="99" t="str">
        <f t="shared" si="237"/>
        <v/>
      </c>
      <c r="AR425" s="99" t="str">
        <f t="shared" si="238"/>
        <v/>
      </c>
      <c r="AS425" s="99" t="str">
        <f t="shared" si="239"/>
        <v/>
      </c>
      <c r="AT425" s="118" t="str">
        <f t="shared" si="240"/>
        <v/>
      </c>
      <c r="AU425" s="118" t="str">
        <f t="shared" si="241"/>
        <v/>
      </c>
      <c r="AV425" s="118" t="str">
        <f t="shared" si="242"/>
        <v/>
      </c>
      <c r="AW425" s="118" t="str">
        <f t="shared" si="243"/>
        <v/>
      </c>
      <c r="AX425" s="99"/>
      <c r="AY425" s="117" t="str">
        <f t="shared" si="213"/>
        <v/>
      </c>
      <c r="AZ425" s="118" t="str">
        <f t="shared" si="214"/>
        <v/>
      </c>
      <c r="BA425" s="99" t="str">
        <f t="shared" si="215"/>
        <v/>
      </c>
      <c r="BB425" s="99" t="str">
        <f t="shared" si="216"/>
        <v/>
      </c>
      <c r="BC425" s="99" t="str">
        <f t="shared" si="217"/>
        <v/>
      </c>
      <c r="BD425" s="99" t="str">
        <f t="shared" si="218"/>
        <v/>
      </c>
      <c r="BE425" s="84" t="str">
        <f t="shared" si="219"/>
        <v/>
      </c>
      <c r="BF425" s="84" t="str">
        <f t="shared" si="212"/>
        <v/>
      </c>
      <c r="BG425" s="89"/>
      <c r="BH425" s="89"/>
      <c r="BI425" s="117" t="str">
        <f t="shared" si="220"/>
        <v/>
      </c>
      <c r="BJ425" s="118" t="str">
        <f t="shared" si="221"/>
        <v/>
      </c>
      <c r="BK425" s="118" t="str">
        <f t="shared" si="222"/>
        <v/>
      </c>
      <c r="BL425" s="118" t="s">
        <v>152</v>
      </c>
      <c r="BM425" s="118" t="s">
        <v>152</v>
      </c>
      <c r="BN425" s="118" t="s">
        <v>152</v>
      </c>
      <c r="BO425" s="118"/>
      <c r="BP425" s="121"/>
      <c r="BX425" s="94"/>
      <c r="CE425" s="95"/>
      <c r="CF425" s="95"/>
      <c r="CG425" s="95"/>
      <c r="CH425" s="95"/>
      <c r="CI425" s="95"/>
      <c r="CJ425" s="95"/>
      <c r="CK425" s="95"/>
      <c r="CL425" s="95"/>
      <c r="CM425" s="95"/>
      <c r="CN425" s="95"/>
      <c r="CO425" s="95"/>
      <c r="CP425" s="95"/>
      <c r="CQ425" s="95"/>
      <c r="EX425" s="81" t="str">
        <f t="shared" si="233"/>
        <v/>
      </c>
      <c r="EY425" s="81" t="str">
        <f t="shared" si="232"/>
        <v/>
      </c>
      <c r="FA425" s="81">
        <f t="shared" si="231"/>
        <v>1.5638435201202896</v>
      </c>
    </row>
    <row r="426" spans="2:157" x14ac:dyDescent="0.15">
      <c r="E426" s="1" t="s">
        <v>152</v>
      </c>
      <c r="F426" s="6">
        <v>2</v>
      </c>
      <c r="H426" s="81">
        <v>1</v>
      </c>
      <c r="O426" s="31"/>
      <c r="Q426" s="31">
        <v>-2.630000114440918</v>
      </c>
      <c r="R426" s="40">
        <v>5.4600000381469727</v>
      </c>
      <c r="S426" s="31"/>
      <c r="T426" s="40"/>
      <c r="U426" s="31"/>
      <c r="V426" s="40"/>
      <c r="W426" s="31"/>
      <c r="X426" s="40"/>
      <c r="Y426" s="31"/>
      <c r="Z426" s="40"/>
      <c r="AA426" s="59">
        <v>-3.0699999332427979</v>
      </c>
      <c r="AB426" s="60">
        <v>11.989999771118164</v>
      </c>
      <c r="AC426" s="59">
        <v>0.73000001907348633</v>
      </c>
      <c r="AD426" s="60">
        <v>-11.949999809265137</v>
      </c>
      <c r="AE426" s="19" t="s">
        <v>83</v>
      </c>
      <c r="AF426" s="114"/>
      <c r="AG426" s="117" t="str">
        <f t="shared" si="224"/>
        <v/>
      </c>
      <c r="AH426" s="118" t="str">
        <f t="shared" si="225"/>
        <v/>
      </c>
      <c r="AI426" s="118" t="str">
        <f t="shared" si="226"/>
        <v/>
      </c>
      <c r="AJ426" s="118" t="str">
        <f t="shared" si="227"/>
        <v/>
      </c>
      <c r="AK426" s="113" t="str">
        <f t="shared" si="228"/>
        <v/>
      </c>
      <c r="AL426" s="118" t="str">
        <f t="shared" si="229"/>
        <v/>
      </c>
      <c r="AM426" s="118"/>
      <c r="AN426" s="117">
        <f t="shared" si="234"/>
        <v>6.6736228806996509</v>
      </c>
      <c r="AO426" s="118">
        <f t="shared" si="235"/>
        <v>6.8728615576103511</v>
      </c>
      <c r="AP426" s="99">
        <f t="shared" si="236"/>
        <v>33.475199867296226</v>
      </c>
      <c r="AQ426" s="99">
        <f t="shared" si="237"/>
        <v>19.991226509687337</v>
      </c>
      <c r="AR426" s="99">
        <f t="shared" si="238"/>
        <v>34.321598976516725</v>
      </c>
      <c r="AS426" s="99">
        <f t="shared" si="239"/>
        <v>20.496691940128432</v>
      </c>
      <c r="AT426" s="118">
        <f t="shared" si="240"/>
        <v>0.28999996185302734</v>
      </c>
      <c r="AU426" s="118">
        <f t="shared" si="241"/>
        <v>0.69000053405761719</v>
      </c>
      <c r="AV426" s="118">
        <f t="shared" si="242"/>
        <v>0.74846557360679877</v>
      </c>
      <c r="AW426" s="118">
        <f t="shared" si="243"/>
        <v>6.5799999237060547</v>
      </c>
      <c r="AX426" s="118"/>
      <c r="AY426" s="117" t="str">
        <f t="shared" si="213"/>
        <v/>
      </c>
      <c r="AZ426" s="118" t="str">
        <f t="shared" si="214"/>
        <v/>
      </c>
      <c r="BA426" s="99" t="str">
        <f t="shared" si="215"/>
        <v/>
      </c>
      <c r="BB426" s="99" t="str">
        <f t="shared" si="216"/>
        <v/>
      </c>
      <c r="BC426" s="99" t="str">
        <f t="shared" si="217"/>
        <v/>
      </c>
      <c r="BD426" s="99" t="str">
        <f t="shared" si="218"/>
        <v/>
      </c>
      <c r="BE426" s="84" t="str">
        <f t="shared" si="219"/>
        <v/>
      </c>
      <c r="BF426" s="84" t="str">
        <f t="shared" si="212"/>
        <v/>
      </c>
      <c r="BI426" s="117">
        <f t="shared" si="220"/>
        <v>0.28999996185302734</v>
      </c>
      <c r="BJ426" s="118">
        <f t="shared" si="221"/>
        <v>0.69000053405761719</v>
      </c>
      <c r="BK426" s="118">
        <f t="shared" si="222"/>
        <v>0.74846557360679877</v>
      </c>
      <c r="BL426" s="118">
        <v>0.28999996185302734</v>
      </c>
      <c r="BM426" s="118">
        <v>0.69000053405761719</v>
      </c>
      <c r="BN426" s="118">
        <v>0.74846557360679877</v>
      </c>
      <c r="BO426" s="118"/>
      <c r="BP426" s="119"/>
      <c r="BX426" s="117"/>
      <c r="EX426" s="81">
        <f t="shared" si="233"/>
        <v>6.6736228806996509</v>
      </c>
      <c r="EY426" s="81">
        <f t="shared" si="232"/>
        <v>6.6736228806996509</v>
      </c>
      <c r="FA426" s="81" t="str">
        <f t="shared" si="231"/>
        <v/>
      </c>
    </row>
    <row r="427" spans="2:157" x14ac:dyDescent="0.15">
      <c r="E427" s="1" t="s">
        <v>152</v>
      </c>
      <c r="F427" s="6">
        <v>3</v>
      </c>
      <c r="I427" s="81">
        <v>1</v>
      </c>
      <c r="O427" s="31"/>
      <c r="Q427" s="31">
        <v>3.0699999332427979</v>
      </c>
      <c r="R427" s="40">
        <v>-6.5799999237060547</v>
      </c>
      <c r="S427" s="31"/>
      <c r="T427" s="40"/>
      <c r="U427" s="31"/>
      <c r="V427" s="40"/>
      <c r="W427" s="31"/>
      <c r="X427" s="40"/>
      <c r="Y427" s="31"/>
      <c r="Z427" s="40"/>
      <c r="AA427" s="59">
        <v>3.4100000858306885</v>
      </c>
      <c r="AB427" s="60">
        <v>-10.770000457763672</v>
      </c>
      <c r="AC427" s="59">
        <v>-1.1699999570846558</v>
      </c>
      <c r="AD427" s="60">
        <v>12.630000114440918</v>
      </c>
      <c r="AE427" s="19" t="s">
        <v>88</v>
      </c>
      <c r="AF427" s="114"/>
      <c r="AG427" s="117" t="str">
        <f t="shared" si="224"/>
        <v/>
      </c>
      <c r="AH427" s="118" t="str">
        <f t="shared" si="225"/>
        <v/>
      </c>
      <c r="AI427" s="118" t="str">
        <f t="shared" si="226"/>
        <v/>
      </c>
      <c r="AJ427" s="118" t="str">
        <f t="shared" si="227"/>
        <v/>
      </c>
      <c r="AK427" s="113" t="str">
        <f t="shared" si="228"/>
        <v/>
      </c>
      <c r="AL427" s="118" t="str">
        <f t="shared" si="229"/>
        <v/>
      </c>
      <c r="AM427" s="118"/>
      <c r="AN427" s="117" t="str">
        <f t="shared" si="234"/>
        <v/>
      </c>
      <c r="AO427" s="118" t="str">
        <f t="shared" si="235"/>
        <v/>
      </c>
      <c r="AP427" s="99" t="str">
        <f t="shared" si="236"/>
        <v/>
      </c>
      <c r="AQ427" s="99" t="str">
        <f t="shared" si="237"/>
        <v/>
      </c>
      <c r="AR427" s="99" t="str">
        <f t="shared" si="238"/>
        <v/>
      </c>
      <c r="AS427" s="99" t="str">
        <f t="shared" si="239"/>
        <v/>
      </c>
      <c r="AT427" s="118" t="str">
        <f t="shared" si="240"/>
        <v/>
      </c>
      <c r="AU427" s="118" t="str">
        <f t="shared" si="241"/>
        <v/>
      </c>
      <c r="AV427" s="118" t="str">
        <f t="shared" si="242"/>
        <v/>
      </c>
      <c r="AW427" s="118" t="str">
        <f t="shared" si="243"/>
        <v/>
      </c>
      <c r="AX427" s="118"/>
      <c r="AY427" s="117">
        <f t="shared" si="213"/>
        <v>6.6736228806996509</v>
      </c>
      <c r="AZ427" s="118">
        <f t="shared" si="214"/>
        <v>6.8728615576103511</v>
      </c>
      <c r="BA427" s="99">
        <f t="shared" si="215"/>
        <v>33.475199867296226</v>
      </c>
      <c r="BB427" s="99">
        <f t="shared" si="216"/>
        <v>19.991226509687337</v>
      </c>
      <c r="BC427" s="99">
        <f t="shared" si="217"/>
        <v>34.321598976516725</v>
      </c>
      <c r="BD427" s="99">
        <f t="shared" si="218"/>
        <v>20.496691940128432</v>
      </c>
      <c r="BE427" s="84">
        <f t="shared" si="219"/>
        <v>6.5799999237060547</v>
      </c>
      <c r="BF427" s="84" t="str">
        <f t="shared" si="212"/>
        <v/>
      </c>
      <c r="BI427" s="117">
        <f t="shared" si="220"/>
        <v>2.6800000667572021</v>
      </c>
      <c r="BJ427" s="118">
        <f t="shared" si="221"/>
        <v>1.1799993515014648</v>
      </c>
      <c r="BK427" s="118">
        <f t="shared" si="222"/>
        <v>2.9282757430546882</v>
      </c>
      <c r="BL427" s="118">
        <v>2.6800000667572021</v>
      </c>
      <c r="BM427" s="118">
        <v>1.1799993515014648</v>
      </c>
      <c r="BN427" s="118">
        <v>2.9282757430546882</v>
      </c>
      <c r="BO427" s="118"/>
      <c r="BP427" s="119"/>
      <c r="BX427" s="117"/>
      <c r="EX427" s="81" t="str">
        <f t="shared" si="233"/>
        <v/>
      </c>
      <c r="EY427" s="81">
        <f t="shared" si="232"/>
        <v>8.8627368942521711E-2</v>
      </c>
      <c r="FA427" s="81" t="str">
        <f t="shared" si="231"/>
        <v/>
      </c>
    </row>
    <row r="428" spans="2:157" x14ac:dyDescent="0.15">
      <c r="B428" s="26"/>
      <c r="C428" s="22"/>
      <c r="D428" s="12"/>
      <c r="E428" s="1" t="s">
        <v>152</v>
      </c>
      <c r="F428" s="81">
        <v>4</v>
      </c>
      <c r="I428" s="81">
        <v>1</v>
      </c>
      <c r="J428" s="81">
        <v>1</v>
      </c>
      <c r="O428" s="31"/>
      <c r="Q428" s="31">
        <v>-0.93000000715255737</v>
      </c>
      <c r="R428" s="40">
        <v>9.8500003814697266</v>
      </c>
      <c r="S428" s="31"/>
      <c r="T428" s="40"/>
      <c r="U428" s="31"/>
      <c r="V428" s="40"/>
      <c r="W428" s="31"/>
      <c r="X428" s="40" t="s">
        <v>90</v>
      </c>
      <c r="Y428" s="31">
        <v>1</v>
      </c>
      <c r="Z428" s="40"/>
      <c r="AA428" s="59">
        <v>-3.3199999332427979</v>
      </c>
      <c r="AB428" s="60">
        <v>12.729999542236328</v>
      </c>
      <c r="AC428" s="59">
        <v>2.3900001049041748</v>
      </c>
      <c r="AD428" s="60">
        <v>-11.899999618530273</v>
      </c>
      <c r="AE428" s="19" t="s">
        <v>96</v>
      </c>
      <c r="AF428" s="114">
        <v>1</v>
      </c>
      <c r="AG428" s="117" t="str">
        <f t="shared" si="224"/>
        <v/>
      </c>
      <c r="AH428" s="118" t="str">
        <f t="shared" si="225"/>
        <v/>
      </c>
      <c r="AI428" s="118" t="str">
        <f t="shared" si="226"/>
        <v/>
      </c>
      <c r="AJ428" s="118" t="str">
        <f t="shared" si="227"/>
        <v/>
      </c>
      <c r="AK428" s="113" t="str">
        <f t="shared" si="228"/>
        <v/>
      </c>
      <c r="AL428" s="118" t="str">
        <f t="shared" si="229"/>
        <v/>
      </c>
      <c r="AM428" s="118"/>
      <c r="AN428" s="117" t="str">
        <f t="shared" si="234"/>
        <v/>
      </c>
      <c r="AO428" s="118" t="str">
        <f t="shared" si="235"/>
        <v/>
      </c>
      <c r="AP428" s="99" t="str">
        <f t="shared" si="236"/>
        <v/>
      </c>
      <c r="AQ428" s="99" t="str">
        <f t="shared" si="237"/>
        <v/>
      </c>
      <c r="AR428" s="99" t="str">
        <f t="shared" si="238"/>
        <v/>
      </c>
      <c r="AS428" s="99" t="str">
        <f t="shared" si="239"/>
        <v/>
      </c>
      <c r="AT428" s="118" t="str">
        <f t="shared" si="240"/>
        <v/>
      </c>
      <c r="AU428" s="118" t="str">
        <f t="shared" si="241"/>
        <v/>
      </c>
      <c r="AV428" s="118" t="str">
        <f t="shared" si="242"/>
        <v/>
      </c>
      <c r="AW428" s="118" t="str">
        <f t="shared" si="243"/>
        <v/>
      </c>
      <c r="AX428" s="118"/>
      <c r="AY428" s="117">
        <f t="shared" si="213"/>
        <v>8.8627368942521711E-2</v>
      </c>
      <c r="AZ428" s="118">
        <f t="shared" si="214"/>
        <v>4.9065077162078419</v>
      </c>
      <c r="BA428" s="99">
        <f t="shared" si="215"/>
        <v>0.44740076313019017</v>
      </c>
      <c r="BB428" s="99">
        <f t="shared" si="216"/>
        <v>0.36722272889879087</v>
      </c>
      <c r="BC428" s="99">
        <f t="shared" si="217"/>
        <v>24.926001644372946</v>
      </c>
      <c r="BD428" s="99">
        <f t="shared" si="218"/>
        <v>20.459049466839677</v>
      </c>
      <c r="BE428" s="84">
        <f t="shared" si="219"/>
        <v>9.8500003814697266</v>
      </c>
      <c r="BF428" s="84" t="str">
        <f t="shared" si="212"/>
        <v/>
      </c>
      <c r="BI428" s="117">
        <f t="shared" si="220"/>
        <v>2.1499999761581421</v>
      </c>
      <c r="BJ428" s="118">
        <f t="shared" si="221"/>
        <v>9.9999427795410156E-2</v>
      </c>
      <c r="BK428" s="118">
        <f t="shared" si="222"/>
        <v>2.1523242746016273</v>
      </c>
      <c r="BL428" s="118"/>
      <c r="BM428" s="118"/>
      <c r="BN428" s="118"/>
      <c r="BO428" s="118"/>
      <c r="BP428" s="119" t="s">
        <v>184</v>
      </c>
      <c r="BX428" s="117"/>
      <c r="EX428" s="81" t="str">
        <f t="shared" si="233"/>
        <v/>
      </c>
      <c r="EY428" s="81">
        <f t="shared" si="232"/>
        <v>65.086784264360759</v>
      </c>
      <c r="FA428" s="81" t="str">
        <f t="shared" si="231"/>
        <v/>
      </c>
    </row>
    <row r="429" spans="2:157" s="82" customFormat="1" x14ac:dyDescent="0.15">
      <c r="B429" s="30"/>
      <c r="C429" s="24" t="s">
        <v>70</v>
      </c>
      <c r="D429" s="13" t="s">
        <v>11</v>
      </c>
      <c r="E429" s="16">
        <v>97</v>
      </c>
      <c r="F429" s="10">
        <v>1</v>
      </c>
      <c r="G429" s="16">
        <v>1</v>
      </c>
      <c r="L429" s="16">
        <v>1</v>
      </c>
      <c r="M429" s="16">
        <v>1</v>
      </c>
      <c r="O429" s="20" t="s">
        <v>87</v>
      </c>
      <c r="P429" s="16"/>
      <c r="Q429" s="32"/>
      <c r="R429" s="10"/>
      <c r="S429" s="32"/>
      <c r="T429" s="10"/>
      <c r="U429" s="32"/>
      <c r="V429" s="10"/>
      <c r="W429" s="32"/>
      <c r="X429" s="10"/>
      <c r="Y429" s="32"/>
      <c r="Z429" s="10"/>
      <c r="AA429" s="57">
        <v>1.0700000524520874</v>
      </c>
      <c r="AB429" s="58">
        <v>12.039999961853027</v>
      </c>
      <c r="AC429" s="57">
        <v>-3.3599998950958252</v>
      </c>
      <c r="AD429" s="58">
        <v>-12.970000267028809</v>
      </c>
      <c r="AE429" s="16"/>
      <c r="AF429" s="112"/>
      <c r="AG429" s="117">
        <f t="shared" si="224"/>
        <v>5.1387884325837332</v>
      </c>
      <c r="AH429" s="118">
        <f t="shared" si="225"/>
        <v>1.3599998950958252</v>
      </c>
      <c r="AI429" s="118">
        <f t="shared" si="226"/>
        <v>0.10000038146972656</v>
      </c>
      <c r="AJ429" s="118">
        <f t="shared" si="227"/>
        <v>1.3636714380505102</v>
      </c>
      <c r="AK429" s="113">
        <f t="shared" si="228"/>
        <v>0</v>
      </c>
      <c r="AL429" s="118">
        <f t="shared" si="229"/>
        <v>4.9699997901916504</v>
      </c>
      <c r="AM429" s="99"/>
      <c r="AN429" s="117" t="str">
        <f t="shared" si="234"/>
        <v/>
      </c>
      <c r="AO429" s="118" t="str">
        <f t="shared" si="235"/>
        <v/>
      </c>
      <c r="AP429" s="99" t="str">
        <f t="shared" si="236"/>
        <v/>
      </c>
      <c r="AQ429" s="99" t="str">
        <f t="shared" si="237"/>
        <v/>
      </c>
      <c r="AR429" s="99" t="str">
        <f t="shared" si="238"/>
        <v/>
      </c>
      <c r="AS429" s="99" t="str">
        <f t="shared" si="239"/>
        <v/>
      </c>
      <c r="AT429" s="118" t="str">
        <f t="shared" si="240"/>
        <v/>
      </c>
      <c r="AU429" s="118" t="str">
        <f t="shared" si="241"/>
        <v/>
      </c>
      <c r="AV429" s="118" t="str">
        <f t="shared" si="242"/>
        <v/>
      </c>
      <c r="AW429" s="118" t="str">
        <f t="shared" si="243"/>
        <v/>
      </c>
      <c r="AX429" s="99"/>
      <c r="AY429" s="117" t="str">
        <f t="shared" si="213"/>
        <v/>
      </c>
      <c r="AZ429" s="118" t="str">
        <f t="shared" si="214"/>
        <v/>
      </c>
      <c r="BA429" s="99" t="str">
        <f t="shared" si="215"/>
        <v/>
      </c>
      <c r="BB429" s="99" t="str">
        <f t="shared" si="216"/>
        <v/>
      </c>
      <c r="BC429" s="99" t="str">
        <f t="shared" si="217"/>
        <v/>
      </c>
      <c r="BD429" s="99" t="str">
        <f t="shared" si="218"/>
        <v/>
      </c>
      <c r="BE429" s="84" t="str">
        <f t="shared" si="219"/>
        <v/>
      </c>
      <c r="BF429" s="84" t="str">
        <f t="shared" si="212"/>
        <v/>
      </c>
      <c r="BG429" s="89"/>
      <c r="BH429" s="89"/>
      <c r="BI429" s="117" t="str">
        <f t="shared" si="220"/>
        <v/>
      </c>
      <c r="BJ429" s="118" t="str">
        <f t="shared" si="221"/>
        <v/>
      </c>
      <c r="BK429" s="118" t="str">
        <f t="shared" si="222"/>
        <v/>
      </c>
      <c r="BL429" s="118" t="s">
        <v>152</v>
      </c>
      <c r="BM429" s="118" t="s">
        <v>152</v>
      </c>
      <c r="BN429" s="118" t="s">
        <v>152</v>
      </c>
      <c r="BO429" s="118"/>
      <c r="BP429" s="121"/>
      <c r="BX429" s="94"/>
      <c r="CE429" s="95"/>
      <c r="CF429" s="95"/>
      <c r="CG429" s="95"/>
      <c r="CH429" s="95"/>
      <c r="CI429" s="95"/>
      <c r="CJ429" s="95"/>
      <c r="CK429" s="95"/>
      <c r="CL429" s="95"/>
      <c r="CM429" s="95"/>
      <c r="CN429" s="95"/>
      <c r="CO429" s="95"/>
      <c r="CP429" s="95"/>
      <c r="CQ429" s="95"/>
      <c r="EX429" s="81" t="str">
        <f t="shared" si="233"/>
        <v/>
      </c>
      <c r="EY429" s="81">
        <f t="shared" si="232"/>
        <v>91.906490876452992</v>
      </c>
      <c r="FA429" s="81">
        <f t="shared" si="231"/>
        <v>5.1387884325837332</v>
      </c>
    </row>
    <row r="430" spans="2:157" x14ac:dyDescent="0.15">
      <c r="E430" s="1" t="s">
        <v>152</v>
      </c>
      <c r="F430" s="6">
        <v>2</v>
      </c>
      <c r="H430" s="81">
        <v>1</v>
      </c>
      <c r="O430" s="31"/>
      <c r="Q430" s="31">
        <v>-0.38999998569488525</v>
      </c>
      <c r="R430" s="40">
        <v>-4.9699997901916504</v>
      </c>
      <c r="S430" s="31"/>
      <c r="T430" s="40"/>
      <c r="U430" s="31"/>
      <c r="V430" s="40"/>
      <c r="W430" s="31"/>
      <c r="X430" s="40"/>
      <c r="Y430" s="31"/>
      <c r="Z430" s="40"/>
      <c r="AA430" s="59">
        <v>-2</v>
      </c>
      <c r="AB430" s="60">
        <v>-12.869999885559082</v>
      </c>
      <c r="AC430" s="59">
        <v>0.15000000596046448</v>
      </c>
      <c r="AD430" s="60">
        <v>11.310000419616699</v>
      </c>
      <c r="AE430" s="19" t="s">
        <v>83</v>
      </c>
      <c r="AF430" s="114"/>
      <c r="AG430" s="117" t="str">
        <f t="shared" si="224"/>
        <v/>
      </c>
      <c r="AH430" s="118" t="str">
        <f t="shared" si="225"/>
        <v/>
      </c>
      <c r="AI430" s="118" t="str">
        <f t="shared" si="226"/>
        <v/>
      </c>
      <c r="AJ430" s="118" t="str">
        <f t="shared" si="227"/>
        <v/>
      </c>
      <c r="AK430" s="113" t="str">
        <f t="shared" si="228"/>
        <v/>
      </c>
      <c r="AL430" s="118" t="str">
        <f t="shared" si="229"/>
        <v/>
      </c>
      <c r="AM430" s="118"/>
      <c r="AN430" s="117">
        <f t="shared" si="234"/>
        <v>13.9856618758047</v>
      </c>
      <c r="AO430" s="118">
        <f t="shared" si="235"/>
        <v>12.04092354307797</v>
      </c>
      <c r="AP430" s="99">
        <f t="shared" si="236"/>
        <v>74.337897681212439</v>
      </c>
      <c r="AQ430" s="99">
        <f t="shared" si="237"/>
        <v>55.121040931817838</v>
      </c>
      <c r="AR430" s="99">
        <f t="shared" si="238"/>
        <v>62.062047907096115</v>
      </c>
      <c r="AS430" s="99">
        <f t="shared" si="239"/>
        <v>46.018582576408555</v>
      </c>
      <c r="AT430" s="118">
        <f t="shared" si="240"/>
        <v>1.3599998950958252</v>
      </c>
      <c r="AU430" s="118">
        <f t="shared" si="241"/>
        <v>0.10000038146972656</v>
      </c>
      <c r="AV430" s="118">
        <f t="shared" si="242"/>
        <v>1.3636714380505102</v>
      </c>
      <c r="AW430" s="118">
        <f t="shared" si="243"/>
        <v>8.5799999237060547</v>
      </c>
      <c r="AX430" s="118"/>
      <c r="AY430" s="117"/>
      <c r="AZ430" s="118" t="str">
        <f t="shared" si="214"/>
        <v/>
      </c>
      <c r="BA430" s="99" t="str">
        <f t="shared" si="215"/>
        <v/>
      </c>
      <c r="BB430" s="99" t="str">
        <f t="shared" si="216"/>
        <v/>
      </c>
      <c r="BC430" s="99" t="str">
        <f t="shared" si="217"/>
        <v/>
      </c>
      <c r="BD430" s="99" t="str">
        <f t="shared" si="218"/>
        <v/>
      </c>
      <c r="BE430" s="84" t="str">
        <f t="shared" si="219"/>
        <v/>
      </c>
      <c r="BF430" s="84" t="str">
        <f t="shared" si="212"/>
        <v/>
      </c>
      <c r="BI430" s="117">
        <f t="shared" si="220"/>
        <v>1.3599998950958252</v>
      </c>
      <c r="BJ430" s="118">
        <f t="shared" si="221"/>
        <v>0.10000038146972656</v>
      </c>
      <c r="BK430" s="118">
        <f t="shared" si="222"/>
        <v>1.3636714380505102</v>
      </c>
      <c r="BL430" s="118">
        <v>1.3599998950958252</v>
      </c>
      <c r="BM430" s="118">
        <v>0.10000038146972656</v>
      </c>
      <c r="BN430" s="118">
        <v>1.3636714380505102</v>
      </c>
      <c r="BO430" s="118"/>
      <c r="BP430" s="119"/>
      <c r="BX430" s="117"/>
      <c r="EX430" s="81">
        <f t="shared" si="233"/>
        <v>13.9856618758047</v>
      </c>
      <c r="EY430" s="81">
        <f t="shared" si="232"/>
        <v>13.9856618758047</v>
      </c>
      <c r="FA430" s="81" t="str">
        <f t="shared" si="231"/>
        <v/>
      </c>
    </row>
    <row r="431" spans="2:157" x14ac:dyDescent="0.15">
      <c r="E431" s="1" t="s">
        <v>152</v>
      </c>
      <c r="F431" s="6">
        <v>3</v>
      </c>
      <c r="H431" s="81">
        <v>1</v>
      </c>
      <c r="O431" s="31"/>
      <c r="Q431" s="31">
        <v>-2.6800000667572021</v>
      </c>
      <c r="R431" s="40">
        <v>8.5799999237060547</v>
      </c>
      <c r="S431" s="31"/>
      <c r="T431" s="40"/>
      <c r="U431" s="31"/>
      <c r="V431" s="40"/>
      <c r="W431" s="31"/>
      <c r="X431" s="40"/>
      <c r="Y431" s="31"/>
      <c r="Z431" s="40"/>
      <c r="AA431" s="59">
        <v>-4.9699997901916504</v>
      </c>
      <c r="AB431" s="60">
        <v>11.460000038146973</v>
      </c>
      <c r="AC431" s="59">
        <v>0.15000000596046448</v>
      </c>
      <c r="AD431" s="60">
        <v>-13.409999847412109</v>
      </c>
      <c r="AE431" s="19" t="s">
        <v>96</v>
      </c>
      <c r="AF431" s="114"/>
      <c r="AG431" s="117" t="str">
        <f t="shared" si="224"/>
        <v/>
      </c>
      <c r="AH431" s="118" t="str">
        <f t="shared" si="225"/>
        <v/>
      </c>
      <c r="AI431" s="118" t="str">
        <f t="shared" si="226"/>
        <v/>
      </c>
      <c r="AJ431" s="118" t="str">
        <f t="shared" si="227"/>
        <v/>
      </c>
      <c r="AK431" s="113" t="str">
        <f t="shared" si="228"/>
        <v/>
      </c>
      <c r="AL431" s="118" t="str">
        <f t="shared" si="229"/>
        <v/>
      </c>
      <c r="AM431" s="118"/>
      <c r="AN431" s="117">
        <f t="shared" si="234"/>
        <v>13.410271827075697</v>
      </c>
      <c r="AO431" s="118">
        <f t="shared" si="235"/>
        <v>8.7370366848067302</v>
      </c>
      <c r="AP431" s="99">
        <f t="shared" si="236"/>
        <v>74.796450269031538</v>
      </c>
      <c r="AQ431" s="99">
        <f t="shared" si="237"/>
        <v>50.239702834203584</v>
      </c>
      <c r="AR431" s="99">
        <f t="shared" si="238"/>
        <v>50.749399897581355</v>
      </c>
      <c r="AS431" s="99">
        <f t="shared" si="239"/>
        <v>34.087644008478982</v>
      </c>
      <c r="AT431" s="118" t="str">
        <f t="shared" si="240"/>
        <v/>
      </c>
      <c r="AU431" s="118" t="str">
        <f t="shared" si="241"/>
        <v/>
      </c>
      <c r="AV431" s="118" t="str">
        <f t="shared" si="242"/>
        <v/>
      </c>
      <c r="AW431" s="118">
        <f t="shared" si="243"/>
        <v>8.4799995422363281</v>
      </c>
      <c r="AX431" s="118"/>
      <c r="AY431" s="117">
        <f t="shared" si="213"/>
        <v>13.9856618758047</v>
      </c>
      <c r="AZ431" s="118" t="str">
        <f t="shared" si="214"/>
        <v/>
      </c>
      <c r="BA431" s="99" t="str">
        <f t="shared" si="215"/>
        <v/>
      </c>
      <c r="BB431" s="99" t="str">
        <f t="shared" si="216"/>
        <v/>
      </c>
      <c r="BC431" s="99" t="str">
        <f t="shared" si="217"/>
        <v/>
      </c>
      <c r="BD431" s="99" t="str">
        <f t="shared" si="218"/>
        <v/>
      </c>
      <c r="BE431" s="84" t="str">
        <f t="shared" si="219"/>
        <v/>
      </c>
      <c r="BF431" s="84" t="str">
        <f t="shared" si="212"/>
        <v/>
      </c>
      <c r="BI431" s="117">
        <f>IF(OR($H431=1,$I431=1),ABS(AC430-AA431),"")</f>
        <v>5.1199997961521149</v>
      </c>
      <c r="BJ431" s="118">
        <f>IF(OR($H431=1,$I431=1),ABS(AD430-AB431),"")</f>
        <v>0.14999961853027344</v>
      </c>
      <c r="BK431" s="118">
        <f>IF(AND(ISNUMBER(BI431),ISNUMBER(BJ431)),SQRT(BI431^2+BJ431^2),"")</f>
        <v>5.1221965794136528</v>
      </c>
      <c r="BL431" s="118">
        <v>5.1199997961521149</v>
      </c>
      <c r="BM431" s="118">
        <v>0.14999961853027344</v>
      </c>
      <c r="BN431" s="118">
        <v>5.1221965794136528</v>
      </c>
      <c r="BO431" s="118"/>
      <c r="BP431" s="119"/>
      <c r="BX431" s="117"/>
      <c r="EX431" s="81" t="str">
        <f t="shared" si="233"/>
        <v/>
      </c>
      <c r="EY431" s="81">
        <f t="shared" si="232"/>
        <v>13.410271827075697</v>
      </c>
      <c r="FA431" s="81" t="str">
        <f t="shared" si="231"/>
        <v/>
      </c>
    </row>
    <row r="432" spans="2:157" x14ac:dyDescent="0.15">
      <c r="E432" s="1" t="s">
        <v>152</v>
      </c>
      <c r="F432" s="6">
        <v>4</v>
      </c>
      <c r="H432" s="81">
        <v>1</v>
      </c>
      <c r="J432" s="81">
        <v>1</v>
      </c>
      <c r="O432" s="31"/>
      <c r="Q432" s="31">
        <v>2.880000114440918</v>
      </c>
      <c r="R432" s="40">
        <v>-8.4799995422363281</v>
      </c>
      <c r="S432" s="31"/>
      <c r="T432" s="40"/>
      <c r="U432" s="31"/>
      <c r="V432" s="40"/>
      <c r="W432" s="31" t="s">
        <v>90</v>
      </c>
      <c r="X432" s="40"/>
      <c r="Y432" s="31"/>
      <c r="Z432" s="40">
        <v>1</v>
      </c>
      <c r="AA432" s="59">
        <v>4.190000057220459</v>
      </c>
      <c r="AB432" s="60">
        <v>-13.210000038146973</v>
      </c>
      <c r="AC432" s="59">
        <v>-3.6600000858306885</v>
      </c>
      <c r="AD432" s="60">
        <v>11.75</v>
      </c>
      <c r="AE432" s="19" t="s">
        <v>78</v>
      </c>
      <c r="AF432" s="114"/>
      <c r="AG432" s="117" t="str">
        <f t="shared" si="224"/>
        <v/>
      </c>
      <c r="AH432" s="118" t="str">
        <f t="shared" si="225"/>
        <v/>
      </c>
      <c r="AI432" s="118" t="str">
        <f t="shared" si="226"/>
        <v/>
      </c>
      <c r="AJ432" s="118" t="str">
        <f t="shared" si="227"/>
        <v/>
      </c>
      <c r="AK432" s="113" t="str">
        <f t="shared" si="228"/>
        <v/>
      </c>
      <c r="AL432" s="118" t="str">
        <f t="shared" si="229"/>
        <v/>
      </c>
      <c r="AM432" s="118"/>
      <c r="AN432" s="117">
        <f t="shared" si="234"/>
        <v>8.8207583411261101</v>
      </c>
      <c r="AO432" s="118">
        <f t="shared" si="235"/>
        <v>5.9092671725472963</v>
      </c>
      <c r="AP432" s="99">
        <f t="shared" si="236"/>
        <v>52.102047805023176</v>
      </c>
      <c r="AQ432" s="99">
        <f t="shared" si="237"/>
        <v>14.939020702207328</v>
      </c>
      <c r="AR432" s="99">
        <f t="shared" si="238"/>
        <v>34.780901507473004</v>
      </c>
      <c r="AS432" s="99">
        <f t="shared" si="239"/>
        <v>9.972594735738566</v>
      </c>
      <c r="AT432" s="118" t="str">
        <f t="shared" si="240"/>
        <v/>
      </c>
      <c r="AU432" s="118" t="str">
        <f t="shared" si="241"/>
        <v/>
      </c>
      <c r="AV432" s="118" t="str">
        <f t="shared" si="242"/>
        <v/>
      </c>
      <c r="AW432" s="118">
        <f t="shared" si="243"/>
        <v>0</v>
      </c>
      <c r="AX432" s="118"/>
      <c r="AY432" s="117">
        <f t="shared" si="213"/>
        <v>13.410271827075697</v>
      </c>
      <c r="AZ432" s="118" t="str">
        <f t="shared" si="214"/>
        <v/>
      </c>
      <c r="BA432" s="99" t="str">
        <f t="shared" si="215"/>
        <v/>
      </c>
      <c r="BB432" s="99" t="str">
        <f t="shared" si="216"/>
        <v/>
      </c>
      <c r="BC432" s="99" t="str">
        <f t="shared" si="217"/>
        <v/>
      </c>
      <c r="BD432" s="99" t="str">
        <f t="shared" si="218"/>
        <v/>
      </c>
      <c r="BE432" s="84" t="str">
        <f t="shared" si="219"/>
        <v/>
      </c>
      <c r="BF432" s="84" t="str">
        <f t="shared" si="212"/>
        <v/>
      </c>
      <c r="BI432" s="117">
        <f t="shared" si="220"/>
        <v>4.0400000512599945</v>
      </c>
      <c r="BJ432" s="118">
        <f t="shared" si="221"/>
        <v>0.19999980926513672</v>
      </c>
      <c r="BK432" s="118">
        <f t="shared" si="222"/>
        <v>4.044947507432803</v>
      </c>
      <c r="BL432" s="118"/>
      <c r="BM432" s="118"/>
      <c r="BN432" s="118"/>
      <c r="BO432" s="118"/>
      <c r="BP432" s="119" t="s">
        <v>184</v>
      </c>
      <c r="BX432" s="117"/>
      <c r="EX432" s="81" t="str">
        <f t="shared" si="233"/>
        <v/>
      </c>
      <c r="EY432" s="81">
        <f t="shared" si="232"/>
        <v>8.8207583411261101</v>
      </c>
      <c r="FA432" s="81" t="str">
        <f t="shared" si="231"/>
        <v/>
      </c>
    </row>
    <row r="433" spans="2:157" s="82" customFormat="1" x14ac:dyDescent="0.15">
      <c r="B433" s="30"/>
      <c r="C433" s="16"/>
      <c r="D433" s="13" t="s">
        <v>12</v>
      </c>
      <c r="E433" s="16">
        <v>98</v>
      </c>
      <c r="F433" s="10">
        <v>1</v>
      </c>
      <c r="G433" s="16">
        <v>1</v>
      </c>
      <c r="L433" s="16">
        <v>1</v>
      </c>
      <c r="M433" s="16"/>
      <c r="N433" s="82">
        <v>1</v>
      </c>
      <c r="O433" s="20" t="s">
        <v>87</v>
      </c>
      <c r="P433" s="16"/>
      <c r="Q433" s="32"/>
      <c r="R433" s="10"/>
      <c r="S433" s="32"/>
      <c r="T433" s="10"/>
      <c r="U433" s="32"/>
      <c r="V433" s="10"/>
      <c r="W433" s="32"/>
      <c r="X433" s="10"/>
      <c r="Y433" s="32"/>
      <c r="Z433" s="10"/>
      <c r="AA433" s="57">
        <v>-0.98000001907348633</v>
      </c>
      <c r="AB433" s="58">
        <v>12.090000152587891</v>
      </c>
      <c r="AC433" s="57">
        <v>3.4100000858306885</v>
      </c>
      <c r="AD433" s="58">
        <v>-11.989999771118164</v>
      </c>
      <c r="AE433" s="16"/>
      <c r="AF433" s="112"/>
      <c r="AG433" s="117">
        <f t="shared" si="224"/>
        <v>5.6966011967181815</v>
      </c>
      <c r="AH433" s="118">
        <f t="shared" si="225"/>
        <v>1.8500001430511475</v>
      </c>
      <c r="AI433" s="118">
        <f t="shared" si="226"/>
        <v>0</v>
      </c>
      <c r="AJ433" s="118">
        <f t="shared" si="227"/>
        <v>1.8500001430511475</v>
      </c>
      <c r="AK433" s="113">
        <f t="shared" si="228"/>
        <v>0</v>
      </c>
      <c r="AL433" s="118">
        <f t="shared" si="229"/>
        <v>4.190000057220459</v>
      </c>
      <c r="AM433" s="99"/>
      <c r="AN433" s="117" t="str">
        <f t="shared" si="234"/>
        <v/>
      </c>
      <c r="AO433" s="118" t="str">
        <f t="shared" si="235"/>
        <v/>
      </c>
      <c r="AP433" s="99" t="str">
        <f t="shared" si="236"/>
        <v/>
      </c>
      <c r="AQ433" s="99" t="str">
        <f t="shared" si="237"/>
        <v/>
      </c>
      <c r="AR433" s="99" t="str">
        <f t="shared" si="238"/>
        <v/>
      </c>
      <c r="AS433" s="99" t="str">
        <f t="shared" si="239"/>
        <v/>
      </c>
      <c r="AT433" s="118" t="str">
        <f t="shared" si="240"/>
        <v/>
      </c>
      <c r="AU433" s="118" t="str">
        <f t="shared" si="241"/>
        <v/>
      </c>
      <c r="AV433" s="118" t="str">
        <f t="shared" si="242"/>
        <v/>
      </c>
      <c r="AW433" s="118" t="str">
        <f t="shared" si="243"/>
        <v/>
      </c>
      <c r="AX433" s="99"/>
      <c r="AY433" s="117" t="str">
        <f t="shared" si="213"/>
        <v/>
      </c>
      <c r="AZ433" s="118" t="str">
        <f t="shared" si="214"/>
        <v/>
      </c>
      <c r="BA433" s="99" t="str">
        <f t="shared" si="215"/>
        <v/>
      </c>
      <c r="BB433" s="99" t="str">
        <f t="shared" si="216"/>
        <v/>
      </c>
      <c r="BC433" s="99" t="str">
        <f t="shared" si="217"/>
        <v/>
      </c>
      <c r="BD433" s="99" t="str">
        <f t="shared" si="218"/>
        <v/>
      </c>
      <c r="BE433" s="84" t="str">
        <f t="shared" si="219"/>
        <v/>
      </c>
      <c r="BF433" s="84" t="str">
        <f t="shared" si="212"/>
        <v/>
      </c>
      <c r="BG433" s="89"/>
      <c r="BH433" s="89"/>
      <c r="BI433" s="117" t="str">
        <f t="shared" si="220"/>
        <v/>
      </c>
      <c r="BJ433" s="118" t="str">
        <f t="shared" si="221"/>
        <v/>
      </c>
      <c r="BK433" s="118" t="str">
        <f t="shared" si="222"/>
        <v/>
      </c>
      <c r="BL433" s="118" t="s">
        <v>152</v>
      </c>
      <c r="BM433" s="118" t="s">
        <v>152</v>
      </c>
      <c r="BN433" s="118" t="s">
        <v>152</v>
      </c>
      <c r="BO433" s="118"/>
      <c r="BP433" s="121"/>
      <c r="BX433" s="94"/>
      <c r="CE433" s="95"/>
      <c r="CF433" s="95"/>
      <c r="CG433" s="95"/>
      <c r="CH433" s="95"/>
      <c r="CI433" s="95"/>
      <c r="CJ433" s="95"/>
      <c r="CK433" s="95"/>
      <c r="CL433" s="95"/>
      <c r="CM433" s="95"/>
      <c r="CN433" s="95"/>
      <c r="CO433" s="95"/>
      <c r="CP433" s="95"/>
      <c r="CQ433" s="95"/>
      <c r="EX433" s="81" t="str">
        <f t="shared" si="233"/>
        <v/>
      </c>
      <c r="EY433" s="81">
        <f t="shared" si="232"/>
        <v>5.5278704195277824</v>
      </c>
      <c r="FA433" s="81">
        <f t="shared" si="231"/>
        <v>5.6966011967181815</v>
      </c>
    </row>
    <row r="434" spans="2:157" x14ac:dyDescent="0.15">
      <c r="E434" s="1" t="s">
        <v>152</v>
      </c>
      <c r="F434" s="6">
        <v>2</v>
      </c>
      <c r="H434" s="81">
        <v>1</v>
      </c>
      <c r="O434" s="31"/>
      <c r="Q434" s="31">
        <v>0.34000000357627869</v>
      </c>
      <c r="R434" s="40">
        <v>-4.190000057220459</v>
      </c>
      <c r="S434" s="31"/>
      <c r="T434" s="40"/>
      <c r="U434" s="31"/>
      <c r="V434" s="40"/>
      <c r="W434" s="31"/>
      <c r="X434" s="40"/>
      <c r="Y434" s="31"/>
      <c r="Z434" s="40"/>
      <c r="AA434" s="59">
        <v>1.559999942779541</v>
      </c>
      <c r="AB434" s="60">
        <v>-11.989999771118164</v>
      </c>
      <c r="AC434" s="59">
        <v>-1.0700000524520874</v>
      </c>
      <c r="AD434" s="60">
        <v>11.600000381469727</v>
      </c>
      <c r="AE434" s="19" t="s">
        <v>123</v>
      </c>
      <c r="AF434" s="114"/>
      <c r="AG434" s="117" t="str">
        <f t="shared" si="224"/>
        <v/>
      </c>
      <c r="AH434" s="118" t="str">
        <f t="shared" si="225"/>
        <v/>
      </c>
      <c r="AI434" s="118" t="str">
        <f t="shared" si="226"/>
        <v/>
      </c>
      <c r="AJ434" s="118" t="str">
        <f t="shared" si="227"/>
        <v/>
      </c>
      <c r="AK434" s="113" t="str">
        <f t="shared" si="228"/>
        <v/>
      </c>
      <c r="AL434" s="118" t="str">
        <f t="shared" si="229"/>
        <v/>
      </c>
      <c r="AM434" s="118"/>
      <c r="AN434" s="117">
        <f t="shared" si="234"/>
        <v>3.3639009718434778</v>
      </c>
      <c r="AO434" s="118">
        <f t="shared" si="235"/>
        <v>3.704026490431191</v>
      </c>
      <c r="AP434" s="99">
        <f t="shared" si="236"/>
        <v>17.160300388050075</v>
      </c>
      <c r="AQ434" s="99">
        <f t="shared" si="237"/>
        <v>15.330504522256128</v>
      </c>
      <c r="AR434" s="99">
        <f t="shared" si="238"/>
        <v>18.520550654304031</v>
      </c>
      <c r="AS434" s="99">
        <f t="shared" si="239"/>
        <v>16.545711854683013</v>
      </c>
      <c r="AT434" s="118">
        <f t="shared" si="240"/>
        <v>1.8500001430511475</v>
      </c>
      <c r="AU434" s="118">
        <f t="shared" si="241"/>
        <v>0</v>
      </c>
      <c r="AV434" s="118">
        <f t="shared" si="242"/>
        <v>1.8500001430511475</v>
      </c>
      <c r="AW434" s="118">
        <f t="shared" si="243"/>
        <v>10.770000457763672</v>
      </c>
      <c r="AX434" s="118"/>
      <c r="AY434" s="117"/>
      <c r="AZ434" s="118" t="str">
        <f t="shared" si="214"/>
        <v/>
      </c>
      <c r="BA434" s="99" t="str">
        <f t="shared" si="215"/>
        <v/>
      </c>
      <c r="BB434" s="99" t="str">
        <f t="shared" si="216"/>
        <v/>
      </c>
      <c r="BC434" s="99" t="str">
        <f t="shared" si="217"/>
        <v/>
      </c>
      <c r="BD434" s="99" t="str">
        <f t="shared" si="218"/>
        <v/>
      </c>
      <c r="BE434" s="84" t="str">
        <f t="shared" si="219"/>
        <v/>
      </c>
      <c r="BF434" s="84" t="str">
        <f t="shared" si="212"/>
        <v/>
      </c>
      <c r="BI434" s="117">
        <f t="shared" si="220"/>
        <v>1.8500001430511475</v>
      </c>
      <c r="BJ434" s="118">
        <f t="shared" si="221"/>
        <v>0</v>
      </c>
      <c r="BK434" s="118">
        <f t="shared" si="222"/>
        <v>1.8500001430511475</v>
      </c>
      <c r="BL434" s="118">
        <v>1.8500001430511475</v>
      </c>
      <c r="BM434" s="118">
        <v>0</v>
      </c>
      <c r="BN434" s="118">
        <v>1.8500001430511475</v>
      </c>
      <c r="BO434" s="118"/>
      <c r="BP434" s="119"/>
      <c r="BX434" s="117"/>
      <c r="EX434" s="81">
        <f t="shared" si="233"/>
        <v>3.3639009718434778</v>
      </c>
      <c r="EY434" s="81">
        <f t="shared" si="232"/>
        <v>3.3639009718434778</v>
      </c>
      <c r="FA434" s="81" t="str">
        <f t="shared" si="231"/>
        <v/>
      </c>
    </row>
    <row r="435" spans="2:157" x14ac:dyDescent="0.15">
      <c r="E435" s="1" t="s">
        <v>152</v>
      </c>
      <c r="F435" s="6">
        <v>3</v>
      </c>
      <c r="I435" s="81">
        <v>1</v>
      </c>
      <c r="O435" s="31"/>
      <c r="Q435" s="31">
        <v>1.4099999666213989</v>
      </c>
      <c r="R435" s="40">
        <v>10.770000457763672</v>
      </c>
      <c r="S435" s="31"/>
      <c r="T435" s="40"/>
      <c r="U435" s="31"/>
      <c r="V435" s="40"/>
      <c r="W435" s="31"/>
      <c r="X435" s="40"/>
      <c r="Y435" s="31"/>
      <c r="Z435" s="40"/>
      <c r="AA435" s="59">
        <v>0.43999999761581421</v>
      </c>
      <c r="AB435" s="60">
        <v>12.140000343322754</v>
      </c>
      <c r="AC435" s="59">
        <v>-0.15000000596046448</v>
      </c>
      <c r="AD435" s="60">
        <v>-13.409999847412109</v>
      </c>
      <c r="AE435" s="19" t="s">
        <v>81</v>
      </c>
      <c r="AF435" s="114"/>
      <c r="AG435" s="117" t="str">
        <f t="shared" si="224"/>
        <v/>
      </c>
      <c r="AH435" s="118" t="str">
        <f t="shared" si="225"/>
        <v/>
      </c>
      <c r="AI435" s="118" t="str">
        <f t="shared" si="226"/>
        <v/>
      </c>
      <c r="AJ435" s="118" t="str">
        <f t="shared" si="227"/>
        <v/>
      </c>
      <c r="AK435" s="113" t="str">
        <f t="shared" si="228"/>
        <v/>
      </c>
      <c r="AL435" s="118" t="str">
        <f t="shared" si="229"/>
        <v/>
      </c>
      <c r="AM435" s="118"/>
      <c r="AN435" s="117" t="str">
        <f t="shared" si="234"/>
        <v/>
      </c>
      <c r="AO435" s="118" t="str">
        <f t="shared" si="235"/>
        <v/>
      </c>
      <c r="AP435" s="99" t="str">
        <f t="shared" si="236"/>
        <v/>
      </c>
      <c r="AQ435" s="99" t="str">
        <f t="shared" si="237"/>
        <v/>
      </c>
      <c r="AR435" s="99" t="str">
        <f t="shared" si="238"/>
        <v/>
      </c>
      <c r="AS435" s="99" t="str">
        <f t="shared" si="239"/>
        <v/>
      </c>
      <c r="AT435" s="118" t="str">
        <f t="shared" si="240"/>
        <v/>
      </c>
      <c r="AU435" s="118" t="str">
        <f t="shared" si="241"/>
        <v/>
      </c>
      <c r="AV435" s="118" t="str">
        <f t="shared" si="242"/>
        <v/>
      </c>
      <c r="AW435" s="118" t="str">
        <f t="shared" si="243"/>
        <v/>
      </c>
      <c r="AX435" s="118"/>
      <c r="AY435" s="117">
        <f t="shared" si="213"/>
        <v>3.3639009718434778</v>
      </c>
      <c r="AZ435" s="118">
        <f t="shared" si="214"/>
        <v>3.704026490431191</v>
      </c>
      <c r="BA435" s="99">
        <f t="shared" si="215"/>
        <v>17.160300388050075</v>
      </c>
      <c r="BB435" s="99">
        <f t="shared" si="216"/>
        <v>15.330504522256128</v>
      </c>
      <c r="BC435" s="99">
        <f t="shared" si="217"/>
        <v>18.520550654304031</v>
      </c>
      <c r="BD435" s="99">
        <f t="shared" si="218"/>
        <v>16.545711854683013</v>
      </c>
      <c r="BE435" s="84">
        <f t="shared" si="219"/>
        <v>10.770000457763672</v>
      </c>
      <c r="BF435" s="84" t="str">
        <f t="shared" si="212"/>
        <v/>
      </c>
      <c r="BI435" s="117">
        <f t="shared" si="220"/>
        <v>1.5100000500679016</v>
      </c>
      <c r="BJ435" s="118">
        <f t="shared" si="221"/>
        <v>0.53999996185302734</v>
      </c>
      <c r="BK435" s="118">
        <f t="shared" si="222"/>
        <v>1.6036521162665973</v>
      </c>
      <c r="BL435" s="118">
        <v>1.5100000500679016</v>
      </c>
      <c r="BM435" s="118">
        <v>0.53999996185302734</v>
      </c>
      <c r="BN435" s="118">
        <v>1.6036521162665973</v>
      </c>
      <c r="BO435" s="118"/>
      <c r="BP435" s="119"/>
      <c r="BX435" s="117"/>
      <c r="EX435" s="81" t="str">
        <f t="shared" si="233"/>
        <v/>
      </c>
      <c r="EY435" s="81">
        <f t="shared" si="232"/>
        <v>10.215191722681404</v>
      </c>
      <c r="FA435" s="81" t="str">
        <f t="shared" si="231"/>
        <v/>
      </c>
    </row>
    <row r="436" spans="2:157" x14ac:dyDescent="0.15">
      <c r="E436" s="1" t="s">
        <v>152</v>
      </c>
      <c r="F436" s="6">
        <v>4</v>
      </c>
      <c r="I436" s="81">
        <v>1</v>
      </c>
      <c r="O436" s="31"/>
      <c r="Q436" s="31">
        <v>-2.5799999237060547</v>
      </c>
      <c r="R436" s="40">
        <v>-10.189999580383301</v>
      </c>
      <c r="S436" s="31"/>
      <c r="T436" s="40"/>
      <c r="U436" s="31"/>
      <c r="V436" s="40"/>
      <c r="W436" s="31"/>
      <c r="X436" s="40"/>
      <c r="Y436" s="31"/>
      <c r="Z436" s="40"/>
      <c r="AA436" s="59">
        <v>-2.9300000667572021</v>
      </c>
      <c r="AB436" s="60">
        <v>-13.260000228881836</v>
      </c>
      <c r="AC436" s="59">
        <v>0.98000001907348633</v>
      </c>
      <c r="AD436" s="60">
        <v>13.020000457763672</v>
      </c>
      <c r="AE436" s="19" t="s">
        <v>95</v>
      </c>
      <c r="AF436" s="114"/>
      <c r="AG436" s="117" t="str">
        <f t="shared" si="224"/>
        <v/>
      </c>
      <c r="AH436" s="118" t="str">
        <f t="shared" si="225"/>
        <v/>
      </c>
      <c r="AI436" s="118" t="str">
        <f t="shared" si="226"/>
        <v/>
      </c>
      <c r="AJ436" s="118" t="str">
        <f t="shared" si="227"/>
        <v/>
      </c>
      <c r="AK436" s="113" t="str">
        <f t="shared" si="228"/>
        <v/>
      </c>
      <c r="AL436" s="118" t="str">
        <f t="shared" si="229"/>
        <v/>
      </c>
      <c r="AM436" s="118"/>
      <c r="AN436" s="117" t="str">
        <f t="shared" si="234"/>
        <v/>
      </c>
      <c r="AO436" s="118" t="str">
        <f t="shared" si="235"/>
        <v/>
      </c>
      <c r="AP436" s="99" t="str">
        <f t="shared" si="236"/>
        <v/>
      </c>
      <c r="AQ436" s="99" t="str">
        <f t="shared" si="237"/>
        <v/>
      </c>
      <c r="AR436" s="99" t="str">
        <f t="shared" si="238"/>
        <v/>
      </c>
      <c r="AS436" s="99" t="str">
        <f t="shared" si="239"/>
        <v/>
      </c>
      <c r="AT436" s="118" t="str">
        <f t="shared" si="240"/>
        <v/>
      </c>
      <c r="AU436" s="118" t="str">
        <f t="shared" si="241"/>
        <v/>
      </c>
      <c r="AV436" s="118" t="str">
        <f t="shared" si="242"/>
        <v/>
      </c>
      <c r="AW436" s="118" t="str">
        <f t="shared" si="243"/>
        <v/>
      </c>
      <c r="AX436" s="118"/>
      <c r="AY436" s="117">
        <f t="shared" si="213"/>
        <v>10.215191722681404</v>
      </c>
      <c r="AZ436" s="118">
        <f t="shared" si="214"/>
        <v>6.2348635124994409</v>
      </c>
      <c r="BA436" s="99">
        <f t="shared" si="215"/>
        <v>54.883050593507278</v>
      </c>
      <c r="BB436" s="99">
        <f t="shared" si="216"/>
        <v>47.000344177120894</v>
      </c>
      <c r="BC436" s="99">
        <f t="shared" si="217"/>
        <v>35.55875092953444</v>
      </c>
      <c r="BD436" s="99">
        <f t="shared" si="218"/>
        <v>30.451542217923826</v>
      </c>
      <c r="BE436" s="84">
        <f t="shared" si="219"/>
        <v>10.189999580383301</v>
      </c>
      <c r="BF436" s="84" t="str">
        <f t="shared" si="212"/>
        <v/>
      </c>
      <c r="BI436" s="117">
        <f t="shared" si="220"/>
        <v>2.7800000607967377</v>
      </c>
      <c r="BJ436" s="118">
        <f t="shared" si="221"/>
        <v>0.14999961853027344</v>
      </c>
      <c r="BK436" s="118">
        <f t="shared" si="222"/>
        <v>2.7840438616496495</v>
      </c>
      <c r="BL436" s="118">
        <v>2.7800000607967377</v>
      </c>
      <c r="BM436" s="118">
        <v>0.14999961853027344</v>
      </c>
      <c r="BN436" s="118">
        <v>2.7840438616496495</v>
      </c>
      <c r="BO436" s="118"/>
      <c r="BP436" s="119"/>
      <c r="BX436" s="117"/>
      <c r="EX436" s="81" t="str">
        <f t="shared" si="233"/>
        <v/>
      </c>
      <c r="EY436" s="81">
        <f t="shared" si="232"/>
        <v>1.6117376252099029</v>
      </c>
      <c r="FA436" s="81" t="str">
        <f t="shared" si="231"/>
        <v/>
      </c>
    </row>
    <row r="437" spans="2:157" x14ac:dyDescent="0.15">
      <c r="E437" s="1" t="s">
        <v>152</v>
      </c>
      <c r="F437" s="6">
        <v>5</v>
      </c>
      <c r="I437" s="81">
        <v>1</v>
      </c>
      <c r="O437" s="31"/>
      <c r="Q437" s="31">
        <v>1.2699999809265137</v>
      </c>
      <c r="R437" s="40">
        <v>7.119999885559082</v>
      </c>
      <c r="S437" s="31"/>
      <c r="T437" s="40"/>
      <c r="U437" s="31"/>
      <c r="V437" s="40"/>
      <c r="W437" s="31"/>
      <c r="X437" s="40"/>
      <c r="Y437" s="31"/>
      <c r="Z437" s="40"/>
      <c r="AA437" s="59">
        <v>1.1699999570846558</v>
      </c>
      <c r="AB437" s="60">
        <v>12.140000343322754</v>
      </c>
      <c r="AC437" s="59">
        <v>-1.2699999809265137</v>
      </c>
      <c r="AD437" s="60">
        <v>-13.020000457763672</v>
      </c>
      <c r="AE437" s="19" t="s">
        <v>95</v>
      </c>
      <c r="AF437" s="114"/>
      <c r="AG437" s="117" t="str">
        <f t="shared" si="224"/>
        <v/>
      </c>
      <c r="AH437" s="118" t="str">
        <f t="shared" si="225"/>
        <v/>
      </c>
      <c r="AI437" s="118" t="str">
        <f t="shared" si="226"/>
        <v/>
      </c>
      <c r="AJ437" s="118" t="str">
        <f t="shared" si="227"/>
        <v/>
      </c>
      <c r="AK437" s="113" t="str">
        <f t="shared" si="228"/>
        <v/>
      </c>
      <c r="AL437" s="118" t="str">
        <f t="shared" si="229"/>
        <v/>
      </c>
      <c r="AM437" s="118"/>
      <c r="AN437" s="117" t="str">
        <f t="shared" si="234"/>
        <v/>
      </c>
      <c r="AO437" s="118" t="str">
        <f t="shared" si="235"/>
        <v/>
      </c>
      <c r="AP437" s="99" t="str">
        <f t="shared" si="236"/>
        <v/>
      </c>
      <c r="AQ437" s="99" t="str">
        <f t="shared" si="237"/>
        <v/>
      </c>
      <c r="AR437" s="99" t="str">
        <f t="shared" si="238"/>
        <v/>
      </c>
      <c r="AS437" s="99" t="str">
        <f t="shared" si="239"/>
        <v/>
      </c>
      <c r="AT437" s="118" t="str">
        <f t="shared" si="240"/>
        <v/>
      </c>
      <c r="AU437" s="118" t="str">
        <f t="shared" si="241"/>
        <v/>
      </c>
      <c r="AV437" s="118" t="str">
        <f t="shared" si="242"/>
        <v/>
      </c>
      <c r="AW437" s="118" t="str">
        <f t="shared" si="243"/>
        <v/>
      </c>
      <c r="AX437" s="118"/>
      <c r="AY437" s="117">
        <f t="shared" si="213"/>
        <v>1.6117376252099029</v>
      </c>
      <c r="AZ437" s="118">
        <f t="shared" si="214"/>
        <v>0.70691676261340264</v>
      </c>
      <c r="BA437" s="99">
        <f t="shared" si="215"/>
        <v>9.2709996941089514</v>
      </c>
      <c r="BB437" s="99">
        <f t="shared" si="216"/>
        <v>5.9685313334711561</v>
      </c>
      <c r="BC437" s="99">
        <f t="shared" si="217"/>
        <v>4.2169995121955708</v>
      </c>
      <c r="BD437" s="99">
        <f t="shared" si="218"/>
        <v>2.7148413927534816</v>
      </c>
      <c r="BE437" s="84">
        <f t="shared" si="219"/>
        <v>7.119999885559082</v>
      </c>
      <c r="BF437" s="84">
        <f t="shared" si="212"/>
        <v>3.6500005722045898</v>
      </c>
      <c r="BI437" s="117">
        <f t="shared" si="220"/>
        <v>0.18999993801116943</v>
      </c>
      <c r="BJ437" s="118">
        <f t="shared" si="221"/>
        <v>0.88000011444091797</v>
      </c>
      <c r="BK437" s="118">
        <f t="shared" si="222"/>
        <v>0.9002778337048386</v>
      </c>
      <c r="BL437" s="118">
        <v>0.18999993801116943</v>
      </c>
      <c r="BM437" s="118">
        <v>0.88000011444091797</v>
      </c>
      <c r="BN437" s="118">
        <v>0.9002778337048386</v>
      </c>
      <c r="BO437" s="118"/>
      <c r="BP437" s="119"/>
      <c r="BX437" s="117"/>
      <c r="EX437" s="81" t="str">
        <f t="shared" si="233"/>
        <v/>
      </c>
      <c r="EY437" s="81">
        <f t="shared" si="232"/>
        <v>4.9954896011954499</v>
      </c>
      <c r="FA437" s="81" t="str">
        <f t="shared" si="231"/>
        <v/>
      </c>
    </row>
    <row r="438" spans="2:157" x14ac:dyDescent="0.15">
      <c r="E438" s="1" t="s">
        <v>152</v>
      </c>
      <c r="F438" s="6">
        <v>6</v>
      </c>
      <c r="I438" s="81">
        <v>1</v>
      </c>
      <c r="O438" s="31"/>
      <c r="Q438" s="31">
        <v>-0.62999999523162842</v>
      </c>
      <c r="R438" s="40">
        <v>-6.869999885559082</v>
      </c>
      <c r="S438" s="31"/>
      <c r="T438" s="40"/>
      <c r="U438" s="31"/>
      <c r="V438" s="40"/>
      <c r="W438" s="31"/>
      <c r="X438" s="40"/>
      <c r="Y438" s="31"/>
      <c r="Z438" s="40"/>
      <c r="AA438" s="59">
        <v>-0.68000000715255737</v>
      </c>
      <c r="AB438" s="60">
        <v>-13.210000038146973</v>
      </c>
      <c r="AC438" s="59">
        <v>0.62999999523162842</v>
      </c>
      <c r="AD438" s="60">
        <v>12.920000076293945</v>
      </c>
      <c r="AE438" s="19" t="s">
        <v>82</v>
      </c>
      <c r="AF438" s="114"/>
      <c r="AG438" s="117" t="str">
        <f t="shared" si="224"/>
        <v/>
      </c>
      <c r="AH438" s="118" t="str">
        <f t="shared" si="225"/>
        <v/>
      </c>
      <c r="AI438" s="118" t="str">
        <f t="shared" si="226"/>
        <v/>
      </c>
      <c r="AJ438" s="118" t="str">
        <f t="shared" si="227"/>
        <v/>
      </c>
      <c r="AK438" s="113" t="str">
        <f t="shared" si="228"/>
        <v/>
      </c>
      <c r="AL438" s="118" t="str">
        <f t="shared" si="229"/>
        <v/>
      </c>
      <c r="AM438" s="118"/>
      <c r="AN438" s="117" t="str">
        <f t="shared" si="234"/>
        <v/>
      </c>
      <c r="AO438" s="118" t="str">
        <f t="shared" si="235"/>
        <v/>
      </c>
      <c r="AP438" s="99" t="str">
        <f t="shared" si="236"/>
        <v/>
      </c>
      <c r="AQ438" s="99" t="str">
        <f t="shared" si="237"/>
        <v/>
      </c>
      <c r="AR438" s="99" t="str">
        <f t="shared" si="238"/>
        <v/>
      </c>
      <c r="AS438" s="99" t="str">
        <f t="shared" si="239"/>
        <v/>
      </c>
      <c r="AT438" s="118" t="str">
        <f t="shared" si="240"/>
        <v/>
      </c>
      <c r="AU438" s="118" t="str">
        <f t="shared" si="241"/>
        <v/>
      </c>
      <c r="AV438" s="118" t="str">
        <f t="shared" si="242"/>
        <v/>
      </c>
      <c r="AW438" s="118" t="str">
        <f t="shared" si="243"/>
        <v/>
      </c>
      <c r="AX438" s="118"/>
      <c r="AY438" s="117">
        <f t="shared" si="213"/>
        <v>4.9954896011954499</v>
      </c>
      <c r="AZ438" s="118">
        <f t="shared" si="214"/>
        <v>1.3652349032714362</v>
      </c>
      <c r="BA438" s="99">
        <f t="shared" si="215"/>
        <v>28.472501009106651</v>
      </c>
      <c r="BB438" s="99">
        <f t="shared" si="216"/>
        <v>15.948594218639753</v>
      </c>
      <c r="BC438" s="99">
        <f t="shared" si="217"/>
        <v>7.6539993885755564</v>
      </c>
      <c r="BD438" s="99">
        <f t="shared" si="218"/>
        <v>4.2873132345860752</v>
      </c>
      <c r="BE438" s="84">
        <f t="shared" si="219"/>
        <v>6.869999885559082</v>
      </c>
      <c r="BF438" s="84">
        <f t="shared" si="212"/>
        <v>3.3199996948242187</v>
      </c>
      <c r="BI438" s="117">
        <f t="shared" si="220"/>
        <v>0.5899999737739563</v>
      </c>
      <c r="BJ438" s="118">
        <f t="shared" si="221"/>
        <v>0.18999958038330078</v>
      </c>
      <c r="BK438" s="118">
        <f t="shared" si="222"/>
        <v>0.61983853510337639</v>
      </c>
      <c r="BL438" s="118">
        <v>0.5899999737739563</v>
      </c>
      <c r="BM438" s="118">
        <v>0.18999958038330078</v>
      </c>
      <c r="BN438" s="118">
        <v>0.61983853510337639</v>
      </c>
      <c r="BO438" s="118"/>
      <c r="BP438" s="119"/>
      <c r="BX438" s="117"/>
      <c r="EX438" s="81" t="str">
        <f t="shared" si="233"/>
        <v/>
      </c>
      <c r="EY438" s="81">
        <f t="shared" si="232"/>
        <v>6.1543108335528052</v>
      </c>
      <c r="FA438" s="81" t="str">
        <f t="shared" si="231"/>
        <v/>
      </c>
    </row>
    <row r="439" spans="2:157" x14ac:dyDescent="0.15">
      <c r="E439" s="1" t="s">
        <v>152</v>
      </c>
      <c r="F439" s="6">
        <v>7</v>
      </c>
      <c r="I439" s="81">
        <v>1</v>
      </c>
      <c r="O439" s="31"/>
      <c r="Q439" s="31">
        <v>-2.7799999713897705</v>
      </c>
      <c r="R439" s="40">
        <v>6.7800002098083496</v>
      </c>
      <c r="S439" s="31"/>
      <c r="T439" s="40"/>
      <c r="U439" s="31"/>
      <c r="V439" s="40"/>
      <c r="W439" s="31"/>
      <c r="X439" s="40"/>
      <c r="Y439" s="31"/>
      <c r="Z439" s="40"/>
      <c r="AA439" s="59">
        <v>-1.559999942779541</v>
      </c>
      <c r="AB439" s="60">
        <v>12.239999771118164</v>
      </c>
      <c r="AC439" s="59">
        <v>0</v>
      </c>
      <c r="AD439" s="60">
        <v>-13.210000038146973</v>
      </c>
      <c r="AE439" s="19" t="s">
        <v>95</v>
      </c>
      <c r="AF439" s="114"/>
      <c r="AG439" s="117" t="str">
        <f t="shared" si="224"/>
        <v/>
      </c>
      <c r="AH439" s="118" t="str">
        <f t="shared" si="225"/>
        <v/>
      </c>
      <c r="AI439" s="118" t="str">
        <f t="shared" si="226"/>
        <v/>
      </c>
      <c r="AJ439" s="118" t="str">
        <f t="shared" si="227"/>
        <v/>
      </c>
      <c r="AK439" s="113" t="str">
        <f t="shared" si="228"/>
        <v/>
      </c>
      <c r="AL439" s="118" t="str">
        <f t="shared" si="229"/>
        <v/>
      </c>
      <c r="AM439" s="118"/>
      <c r="AN439" s="117" t="str">
        <f t="shared" si="234"/>
        <v/>
      </c>
      <c r="AO439" s="118" t="str">
        <f t="shared" si="235"/>
        <v/>
      </c>
      <c r="AP439" s="99" t="str">
        <f t="shared" si="236"/>
        <v/>
      </c>
      <c r="AQ439" s="99" t="str">
        <f t="shared" si="237"/>
        <v/>
      </c>
      <c r="AR439" s="99" t="str">
        <f t="shared" si="238"/>
        <v/>
      </c>
      <c r="AS439" s="99" t="str">
        <f t="shared" si="239"/>
        <v/>
      </c>
      <c r="AT439" s="118" t="str">
        <f t="shared" si="240"/>
        <v/>
      </c>
      <c r="AU439" s="118" t="str">
        <f t="shared" si="241"/>
        <v/>
      </c>
      <c r="AV439" s="118" t="str">
        <f t="shared" si="242"/>
        <v/>
      </c>
      <c r="AW439" s="118" t="str">
        <f t="shared" si="243"/>
        <v/>
      </c>
      <c r="AX439" s="118"/>
      <c r="AY439" s="117">
        <f t="shared" si="213"/>
        <v>6.1543108335528052</v>
      </c>
      <c r="AZ439" s="118">
        <f t="shared" si="214"/>
        <v>4.8504221500951141</v>
      </c>
      <c r="BA439" s="99">
        <f t="shared" si="215"/>
        <v>34.695248720407477</v>
      </c>
      <c r="BB439" s="99">
        <f t="shared" si="216"/>
        <v>21.574446560588207</v>
      </c>
      <c r="BC439" s="99">
        <f t="shared" si="217"/>
        <v>28.16694911472797</v>
      </c>
      <c r="BD439" s="99">
        <f t="shared" si="218"/>
        <v>17.514972823730456</v>
      </c>
      <c r="BE439" s="84">
        <f t="shared" si="219"/>
        <v>6.7800002098083496</v>
      </c>
      <c r="BF439" s="84">
        <f t="shared" si="212"/>
        <v>0.33999967575073242</v>
      </c>
      <c r="BI439" s="117">
        <f t="shared" si="220"/>
        <v>2.1899999380111694</v>
      </c>
      <c r="BJ439" s="118">
        <f t="shared" si="221"/>
        <v>0.68000030517578125</v>
      </c>
      <c r="BK439" s="118">
        <f t="shared" si="222"/>
        <v>2.2931419806736959</v>
      </c>
      <c r="BL439" s="118">
        <v>2.1899999380111694</v>
      </c>
      <c r="BM439" s="118">
        <v>0.68000030517578125</v>
      </c>
      <c r="BN439" s="118">
        <v>2.2931419806736959</v>
      </c>
      <c r="BO439" s="118"/>
      <c r="BP439" s="119"/>
      <c r="BX439" s="117"/>
      <c r="EX439" s="81" t="str">
        <f t="shared" si="233"/>
        <v/>
      </c>
      <c r="EY439" s="81">
        <f t="shared" si="232"/>
        <v>0.85650751754041998</v>
      </c>
      <c r="FA439" s="81" t="str">
        <f t="shared" si="231"/>
        <v/>
      </c>
    </row>
    <row r="440" spans="2:157" x14ac:dyDescent="0.15">
      <c r="E440" s="1" t="s">
        <v>152</v>
      </c>
      <c r="F440" s="6">
        <v>8</v>
      </c>
      <c r="I440" s="81">
        <v>1</v>
      </c>
      <c r="O440" s="31"/>
      <c r="Q440" s="31">
        <v>-2.0499999523162842</v>
      </c>
      <c r="R440" s="40">
        <v>-6.0900001525878906</v>
      </c>
      <c r="S440" s="31"/>
      <c r="T440" s="40"/>
      <c r="U440" s="31"/>
      <c r="V440" s="40"/>
      <c r="W440" s="31"/>
      <c r="X440" s="40"/>
      <c r="Y440" s="31"/>
      <c r="Z440" s="40"/>
      <c r="AA440" s="59">
        <v>-0.34000000357627869</v>
      </c>
      <c r="AB440" s="60">
        <v>-12.380000114440918</v>
      </c>
      <c r="AC440" s="59">
        <v>-0.77999997138977051</v>
      </c>
      <c r="AD440" s="60">
        <v>12.729999542236328</v>
      </c>
      <c r="AE440" s="19" t="s">
        <v>81</v>
      </c>
      <c r="AF440" s="114"/>
      <c r="AG440" s="117" t="str">
        <f t="shared" si="224"/>
        <v/>
      </c>
      <c r="AH440" s="118" t="str">
        <f t="shared" si="225"/>
        <v/>
      </c>
      <c r="AI440" s="118" t="str">
        <f t="shared" si="226"/>
        <v/>
      </c>
      <c r="AJ440" s="118" t="str">
        <f t="shared" si="227"/>
        <v/>
      </c>
      <c r="AK440" s="113" t="str">
        <f t="shared" si="228"/>
        <v/>
      </c>
      <c r="AL440" s="118" t="str">
        <f t="shared" si="229"/>
        <v/>
      </c>
      <c r="AM440" s="118"/>
      <c r="AN440" s="117" t="str">
        <f t="shared" si="234"/>
        <v/>
      </c>
      <c r="AO440" s="118" t="str">
        <f t="shared" si="235"/>
        <v/>
      </c>
      <c r="AP440" s="99" t="str">
        <f t="shared" si="236"/>
        <v/>
      </c>
      <c r="AQ440" s="99" t="str">
        <f t="shared" si="237"/>
        <v/>
      </c>
      <c r="AR440" s="99" t="str">
        <f t="shared" si="238"/>
        <v/>
      </c>
      <c r="AS440" s="99" t="str">
        <f t="shared" si="239"/>
        <v/>
      </c>
      <c r="AT440" s="118" t="str">
        <f t="shared" si="240"/>
        <v/>
      </c>
      <c r="AU440" s="118" t="str">
        <f t="shared" si="241"/>
        <v/>
      </c>
      <c r="AV440" s="118" t="str">
        <f t="shared" si="242"/>
        <v/>
      </c>
      <c r="AW440" s="118" t="str">
        <f t="shared" si="243"/>
        <v/>
      </c>
      <c r="AX440" s="118"/>
      <c r="AY440" s="117">
        <f t="shared" si="213"/>
        <v>0.85650751754041998</v>
      </c>
      <c r="AZ440" s="118">
        <f t="shared" si="214"/>
        <v>0.6707820195562354</v>
      </c>
      <c r="BA440" s="99">
        <f t="shared" si="215"/>
        <v>4.6916999527990839</v>
      </c>
      <c r="BB440" s="99">
        <f t="shared" si="216"/>
        <v>2.4337703139584272</v>
      </c>
      <c r="BC440" s="99">
        <f t="shared" si="217"/>
        <v>3.6791000963389848</v>
      </c>
      <c r="BD440" s="99">
        <f t="shared" si="218"/>
        <v>1.9084947218778074</v>
      </c>
      <c r="BE440" s="84">
        <f t="shared" si="219"/>
        <v>6.0900001525878906</v>
      </c>
      <c r="BF440" s="84">
        <f t="shared" si="212"/>
        <v>0.77999973297119141</v>
      </c>
      <c r="BI440" s="117">
        <f t="shared" si="220"/>
        <v>0.34000000357627869</v>
      </c>
      <c r="BJ440" s="118">
        <f t="shared" si="221"/>
        <v>0.82999992370605469</v>
      </c>
      <c r="BK440" s="118">
        <f t="shared" si="222"/>
        <v>0.8969391706152241</v>
      </c>
      <c r="BL440" s="118">
        <v>0.34000000357627869</v>
      </c>
      <c r="BM440" s="118">
        <v>0.82999992370605469</v>
      </c>
      <c r="BN440" s="118">
        <v>0.8969391706152241</v>
      </c>
      <c r="BO440" s="118"/>
      <c r="BP440" s="119"/>
      <c r="BX440" s="117"/>
      <c r="EX440" s="81" t="str">
        <f t="shared" si="233"/>
        <v/>
      </c>
      <c r="EY440" s="81">
        <f t="shared" si="232"/>
        <v>12.159785877288984</v>
      </c>
      <c r="FA440" s="81" t="str">
        <f t="shared" si="231"/>
        <v/>
      </c>
    </row>
    <row r="441" spans="2:157" x14ac:dyDescent="0.15">
      <c r="E441" s="1" t="s">
        <v>152</v>
      </c>
      <c r="F441" s="6">
        <v>9</v>
      </c>
      <c r="I441" s="6">
        <v>1</v>
      </c>
      <c r="J441" s="81">
        <v>1</v>
      </c>
      <c r="O441" s="31"/>
      <c r="Q441" s="31">
        <v>2.9300000667572021</v>
      </c>
      <c r="R441" s="40">
        <v>8.6800003051757813</v>
      </c>
      <c r="S441" s="31"/>
      <c r="T441" s="40"/>
      <c r="U441" s="31"/>
      <c r="V441" s="40"/>
      <c r="W441" s="31"/>
      <c r="X441" s="40" t="s">
        <v>60</v>
      </c>
      <c r="Y441" s="31">
        <v>1</v>
      </c>
      <c r="Z441" s="40"/>
      <c r="AA441" s="59">
        <v>3.7100000381469727</v>
      </c>
      <c r="AB441" s="60">
        <v>12.289999961853027</v>
      </c>
      <c r="AC441" s="59">
        <v>-0.62999999523162842</v>
      </c>
      <c r="AD441" s="60">
        <v>-12.289999961853027</v>
      </c>
      <c r="AE441" s="19" t="s">
        <v>82</v>
      </c>
      <c r="AF441" s="114">
        <v>1</v>
      </c>
      <c r="AG441" s="117" t="str">
        <f t="shared" si="224"/>
        <v/>
      </c>
      <c r="AH441" s="118" t="str">
        <f t="shared" si="225"/>
        <v/>
      </c>
      <c r="AI441" s="118" t="str">
        <f t="shared" si="226"/>
        <v/>
      </c>
      <c r="AJ441" s="118" t="str">
        <f t="shared" si="227"/>
        <v/>
      </c>
      <c r="AK441" s="113" t="str">
        <f t="shared" si="228"/>
        <v/>
      </c>
      <c r="AL441" s="118" t="str">
        <f t="shared" si="229"/>
        <v/>
      </c>
      <c r="AM441" s="118"/>
      <c r="AN441" s="117" t="str">
        <f t="shared" si="234"/>
        <v/>
      </c>
      <c r="AO441" s="118" t="str">
        <f t="shared" si="235"/>
        <v/>
      </c>
      <c r="AP441" s="99" t="str">
        <f t="shared" si="236"/>
        <v/>
      </c>
      <c r="AQ441" s="99" t="str">
        <f t="shared" si="237"/>
        <v/>
      </c>
      <c r="AR441" s="99" t="str">
        <f t="shared" si="238"/>
        <v/>
      </c>
      <c r="AS441" s="99" t="str">
        <f t="shared" si="239"/>
        <v/>
      </c>
      <c r="AT441" s="118" t="str">
        <f t="shared" si="240"/>
        <v/>
      </c>
      <c r="AU441" s="118" t="str">
        <f t="shared" si="241"/>
        <v/>
      </c>
      <c r="AV441" s="118" t="str">
        <f t="shared" si="242"/>
        <v/>
      </c>
      <c r="AW441" s="118" t="str">
        <f t="shared" si="243"/>
        <v/>
      </c>
      <c r="AX441" s="118"/>
      <c r="AY441" s="117">
        <f t="shared" si="213"/>
        <v>12.159785877288984</v>
      </c>
      <c r="AZ441" s="118">
        <f t="shared" si="214"/>
        <v>10.326802131426607</v>
      </c>
      <c r="BA441" s="99">
        <f t="shared" si="215"/>
        <v>64.904199578481908</v>
      </c>
      <c r="BB441" s="99">
        <f t="shared" si="216"/>
        <v>47.49123421237028</v>
      </c>
      <c r="BC441" s="99">
        <f t="shared" si="217"/>
        <v>56.275149448370925</v>
      </c>
      <c r="BD441" s="99">
        <f t="shared" si="218"/>
        <v>41.177247699620033</v>
      </c>
      <c r="BE441" s="84">
        <f t="shared" si="219"/>
        <v>8.6800003051757813</v>
      </c>
      <c r="BF441" s="84">
        <f t="shared" si="212"/>
        <v>1.9000000953674316</v>
      </c>
      <c r="BI441" s="117">
        <f t="shared" si="220"/>
        <v>4.4900000095367432</v>
      </c>
      <c r="BJ441" s="118">
        <f t="shared" si="221"/>
        <v>0.43999958038330078</v>
      </c>
      <c r="BK441" s="118">
        <f t="shared" si="222"/>
        <v>4.5115074771496761</v>
      </c>
      <c r="BL441" s="118"/>
      <c r="BM441" s="118"/>
      <c r="BN441" s="118"/>
      <c r="BO441" s="118"/>
      <c r="BP441" s="119" t="s">
        <v>184</v>
      </c>
      <c r="BX441" s="117"/>
      <c r="EX441" s="81" t="str">
        <f t="shared" si="233"/>
        <v/>
      </c>
      <c r="EY441" s="81" t="str">
        <f t="shared" si="232"/>
        <v/>
      </c>
      <c r="FA441" s="81" t="str">
        <f t="shared" si="231"/>
        <v/>
      </c>
    </row>
    <row r="442" spans="2:157" x14ac:dyDescent="0.15">
      <c r="E442" s="1" t="s">
        <v>152</v>
      </c>
      <c r="O442" s="31"/>
      <c r="Q442" s="31"/>
      <c r="R442" s="40"/>
      <c r="S442" s="31"/>
      <c r="T442" s="40"/>
      <c r="U442" s="31">
        <v>2.0999999046325684</v>
      </c>
      <c r="V442" s="40">
        <v>-14.380000114440918</v>
      </c>
      <c r="W442" s="31"/>
      <c r="X442" s="40"/>
      <c r="Y442" s="31"/>
      <c r="Z442" s="40"/>
      <c r="AG442" s="117" t="str">
        <f t="shared" si="224"/>
        <v/>
      </c>
      <c r="AH442" s="118" t="str">
        <f t="shared" si="225"/>
        <v/>
      </c>
      <c r="AI442" s="118" t="str">
        <f t="shared" si="226"/>
        <v/>
      </c>
      <c r="AJ442" s="118" t="str">
        <f t="shared" si="227"/>
        <v/>
      </c>
      <c r="AK442" s="113" t="str">
        <f t="shared" si="228"/>
        <v/>
      </c>
      <c r="AL442" s="118" t="str">
        <f t="shared" si="229"/>
        <v/>
      </c>
      <c r="AN442" s="117" t="str">
        <f t="shared" si="234"/>
        <v/>
      </c>
      <c r="AO442" s="118" t="str">
        <f t="shared" si="235"/>
        <v/>
      </c>
      <c r="AP442" s="99" t="str">
        <f t="shared" si="236"/>
        <v/>
      </c>
      <c r="AQ442" s="99" t="str">
        <f t="shared" si="237"/>
        <v/>
      </c>
      <c r="AR442" s="99" t="str">
        <f t="shared" si="238"/>
        <v/>
      </c>
      <c r="AS442" s="99" t="str">
        <f t="shared" si="239"/>
        <v/>
      </c>
      <c r="AT442" s="118" t="str">
        <f t="shared" si="240"/>
        <v/>
      </c>
      <c r="AU442" s="118" t="str">
        <f t="shared" si="241"/>
        <v/>
      </c>
      <c r="AV442" s="118" t="str">
        <f t="shared" si="242"/>
        <v/>
      </c>
      <c r="AW442" s="118" t="str">
        <f t="shared" si="243"/>
        <v/>
      </c>
      <c r="AY442" s="117" t="str">
        <f t="shared" si="213"/>
        <v/>
      </c>
      <c r="AZ442" s="118" t="str">
        <f t="shared" si="214"/>
        <v/>
      </c>
      <c r="BA442" s="99" t="str">
        <f t="shared" si="215"/>
        <v/>
      </c>
      <c r="BB442" s="99" t="str">
        <f t="shared" si="216"/>
        <v/>
      </c>
      <c r="BC442" s="99" t="str">
        <f t="shared" si="217"/>
        <v/>
      </c>
      <c r="BD442" s="99" t="str">
        <f t="shared" si="218"/>
        <v/>
      </c>
      <c r="BE442" s="84" t="str">
        <f t="shared" si="219"/>
        <v/>
      </c>
      <c r="BF442" s="84" t="str">
        <f t="shared" si="212"/>
        <v/>
      </c>
      <c r="BI442" s="117" t="str">
        <f t="shared" si="220"/>
        <v/>
      </c>
      <c r="BJ442" s="118" t="str">
        <f t="shared" si="221"/>
        <v/>
      </c>
      <c r="BK442" s="118" t="str">
        <f t="shared" si="222"/>
        <v/>
      </c>
      <c r="BL442" s="118" t="s">
        <v>152</v>
      </c>
      <c r="BM442" s="118" t="s">
        <v>152</v>
      </c>
      <c r="BN442" s="118" t="s">
        <v>152</v>
      </c>
      <c r="BO442" s="118"/>
      <c r="EX442" s="81" t="str">
        <f t="shared" si="233"/>
        <v/>
      </c>
      <c r="EY442" s="81" t="str">
        <f t="shared" si="232"/>
        <v/>
      </c>
      <c r="FA442" s="81" t="str">
        <f t="shared" si="231"/>
        <v/>
      </c>
    </row>
    <row r="443" spans="2:157" s="82" customFormat="1" x14ac:dyDescent="0.15">
      <c r="B443" s="30"/>
      <c r="C443" s="16"/>
      <c r="D443" s="13" t="s">
        <v>22</v>
      </c>
      <c r="E443" s="16">
        <v>99</v>
      </c>
      <c r="F443" s="10">
        <v>1</v>
      </c>
      <c r="G443" s="16">
        <v>1</v>
      </c>
      <c r="K443" s="16"/>
      <c r="L443" s="82">
        <v>1</v>
      </c>
      <c r="M443" s="16">
        <v>1</v>
      </c>
      <c r="O443" s="20" t="s">
        <v>85</v>
      </c>
      <c r="P443" s="16"/>
      <c r="Q443" s="32"/>
      <c r="R443" s="10"/>
      <c r="S443" s="32"/>
      <c r="T443" s="10"/>
      <c r="U443" s="32"/>
      <c r="V443" s="10"/>
      <c r="W443" s="32"/>
      <c r="X443" s="10"/>
      <c r="Y443" s="32"/>
      <c r="Z443" s="10"/>
      <c r="AA443" s="57">
        <v>0.87999999523162842</v>
      </c>
      <c r="AB443" s="58">
        <v>12.039999961853027</v>
      </c>
      <c r="AC443" s="57">
        <v>-3.6099998950958252</v>
      </c>
      <c r="AD443" s="58">
        <v>-12.869999885559082</v>
      </c>
      <c r="AE443" s="16"/>
      <c r="AF443" s="114">
        <v>1</v>
      </c>
      <c r="AG443" s="117">
        <f t="shared" si="224"/>
        <v>3.4392767154279671</v>
      </c>
      <c r="AH443" s="118">
        <f t="shared" si="225"/>
        <v>1.9500000476837158</v>
      </c>
      <c r="AI443" s="118">
        <f t="shared" si="226"/>
        <v>0.43999958038330078</v>
      </c>
      <c r="AJ443" s="118">
        <f t="shared" si="227"/>
        <v>1.9990247163814596</v>
      </c>
      <c r="AK443" s="113">
        <f t="shared" si="228"/>
        <v>0</v>
      </c>
      <c r="AL443" s="118">
        <f t="shared" si="229"/>
        <v>5.4099998474121094</v>
      </c>
      <c r="AM443" s="99"/>
      <c r="AN443" s="117"/>
      <c r="AO443" s="118"/>
      <c r="AP443" s="99"/>
      <c r="AQ443" s="99"/>
      <c r="AR443" s="99"/>
      <c r="AS443" s="99"/>
      <c r="AT443" s="118"/>
      <c r="AU443" s="118"/>
      <c r="AV443" s="118"/>
      <c r="AW443" s="118"/>
      <c r="AX443" s="99"/>
      <c r="AY443" s="117" t="str">
        <f t="shared" si="213"/>
        <v/>
      </c>
      <c r="AZ443" s="118" t="str">
        <f t="shared" si="214"/>
        <v/>
      </c>
      <c r="BA443" s="99" t="str">
        <f t="shared" si="215"/>
        <v/>
      </c>
      <c r="BB443" s="99" t="str">
        <f t="shared" si="216"/>
        <v/>
      </c>
      <c r="BC443" s="99" t="str">
        <f t="shared" si="217"/>
        <v/>
      </c>
      <c r="BD443" s="99" t="str">
        <f t="shared" si="218"/>
        <v/>
      </c>
      <c r="BE443" s="84" t="str">
        <f t="shared" si="219"/>
        <v/>
      </c>
      <c r="BF443" s="84" t="str">
        <f t="shared" si="212"/>
        <v/>
      </c>
      <c r="BG443" s="89"/>
      <c r="BH443" s="89"/>
      <c r="BI443" s="117" t="str">
        <f t="shared" si="220"/>
        <v/>
      </c>
      <c r="BJ443" s="118" t="str">
        <f t="shared" si="221"/>
        <v/>
      </c>
      <c r="BK443" s="118" t="str">
        <f t="shared" si="222"/>
        <v/>
      </c>
      <c r="BL443" s="118" t="s">
        <v>152</v>
      </c>
      <c r="BM443" s="118" t="s">
        <v>152</v>
      </c>
      <c r="BN443" s="118" t="s">
        <v>152</v>
      </c>
      <c r="BO443" s="118"/>
      <c r="BP443" s="121"/>
      <c r="BX443" s="94"/>
      <c r="CE443" s="95"/>
      <c r="CF443" s="95"/>
      <c r="CG443" s="95"/>
      <c r="CH443" s="95"/>
      <c r="CI443" s="95"/>
      <c r="CJ443" s="95"/>
      <c r="CK443" s="95"/>
      <c r="CL443" s="95"/>
      <c r="CM443" s="95"/>
      <c r="CN443" s="95"/>
      <c r="CO443" s="95"/>
      <c r="CP443" s="95"/>
      <c r="CQ443" s="95"/>
      <c r="EX443" s="81" t="s">
        <v>139</v>
      </c>
      <c r="EY443" s="81" t="str">
        <f t="shared" si="232"/>
        <v/>
      </c>
      <c r="FA443" s="81">
        <f t="shared" si="231"/>
        <v>3.4392767154279671</v>
      </c>
    </row>
    <row r="444" spans="2:157" x14ac:dyDescent="0.15">
      <c r="E444" s="1" t="s">
        <v>152</v>
      </c>
      <c r="F444" s="6">
        <v>2</v>
      </c>
      <c r="H444" s="81">
        <v>1</v>
      </c>
      <c r="J444" s="81">
        <v>1</v>
      </c>
      <c r="O444" s="31"/>
      <c r="Q444" s="31">
        <v>-3.3599998950958252</v>
      </c>
      <c r="R444" s="40">
        <v>-5.4099998474121094</v>
      </c>
      <c r="S444" s="31"/>
      <c r="T444" s="40"/>
      <c r="U444" s="31"/>
      <c r="V444" s="40"/>
      <c r="W444" s="31"/>
      <c r="X444" s="40" t="s">
        <v>139</v>
      </c>
      <c r="Y444" s="31"/>
      <c r="Z444" s="40">
        <v>1</v>
      </c>
      <c r="AA444" s="59">
        <v>-5.559999942779541</v>
      </c>
      <c r="AB444" s="60">
        <v>-12.430000305175781</v>
      </c>
      <c r="AC444" s="59">
        <v>0.10000000149011612</v>
      </c>
      <c r="AD444" s="60">
        <v>8.9700002670288086</v>
      </c>
      <c r="AE444" s="19" t="s">
        <v>81</v>
      </c>
      <c r="AF444" s="114"/>
      <c r="AG444" s="117" t="str">
        <f t="shared" si="224"/>
        <v/>
      </c>
      <c r="AH444" s="118" t="str">
        <f t="shared" si="225"/>
        <v/>
      </c>
      <c r="AI444" s="118" t="str">
        <f t="shared" si="226"/>
        <v/>
      </c>
      <c r="AJ444" s="118" t="str">
        <f t="shared" si="227"/>
        <v/>
      </c>
      <c r="AK444" s="113" t="str">
        <f t="shared" si="228"/>
        <v/>
      </c>
      <c r="AL444" s="118" t="str">
        <f t="shared" si="229"/>
        <v/>
      </c>
      <c r="AM444" s="118"/>
      <c r="AN444" s="117"/>
      <c r="AO444" s="118"/>
      <c r="AT444" s="118"/>
      <c r="AU444" s="118"/>
      <c r="AV444" s="118"/>
      <c r="AW444" s="118"/>
      <c r="AX444" s="118"/>
      <c r="AY444" s="117" t="str">
        <f t="shared" si="213"/>
        <v/>
      </c>
      <c r="AZ444" s="118" t="str">
        <f t="shared" si="214"/>
        <v/>
      </c>
      <c r="BA444" s="99" t="str">
        <f t="shared" si="215"/>
        <v/>
      </c>
      <c r="BB444" s="99" t="str">
        <f t="shared" si="216"/>
        <v/>
      </c>
      <c r="BC444" s="99" t="str">
        <f t="shared" si="217"/>
        <v/>
      </c>
      <c r="BD444" s="99" t="str">
        <f t="shared" si="218"/>
        <v/>
      </c>
      <c r="BE444" s="84" t="str">
        <f t="shared" si="219"/>
        <v/>
      </c>
      <c r="BF444" s="84" t="str">
        <f t="shared" si="212"/>
        <v/>
      </c>
      <c r="BI444" s="142"/>
      <c r="BJ444" s="148"/>
      <c r="BK444" s="148"/>
      <c r="BL444" s="148"/>
      <c r="BM444" s="148"/>
      <c r="BN444" s="148"/>
      <c r="BO444" s="148"/>
      <c r="BP444" s="119"/>
      <c r="BX444" s="117"/>
      <c r="EX444" s="81" t="str">
        <f t="shared" ref="EX444:EX470" si="244">IF(AND(ISNUMBER(AA443),ISNUMBER(AA444),ISNUMBER(AA445),F444=2,F445=3),DEGREES(ACOS(((AA443-AA444)*(AA445-AA444)+(AB443-AB444)*(AB445-AB444))/(SQRT((AA443-AA444)^2+(AB443-AB444)^2)*SQRT((AA445-AA444)^2+(AB445-AB444)^2)))),"")</f>
        <v/>
      </c>
      <c r="EY444" s="81" t="str">
        <f t="shared" si="232"/>
        <v/>
      </c>
      <c r="FA444" s="81" t="str">
        <f t="shared" si="231"/>
        <v/>
      </c>
    </row>
    <row r="445" spans="2:157" x14ac:dyDescent="0.15">
      <c r="E445" s="1" t="s">
        <v>152</v>
      </c>
      <c r="O445" s="31"/>
      <c r="Q445" s="31"/>
      <c r="R445" s="40"/>
      <c r="S445" s="31"/>
      <c r="T445" s="40"/>
      <c r="U445" s="31">
        <v>5.9000000953674316</v>
      </c>
      <c r="V445" s="40">
        <v>3.3599998950958252</v>
      </c>
      <c r="W445" s="31"/>
      <c r="X445" s="40"/>
      <c r="Y445" s="31"/>
      <c r="Z445" s="40"/>
      <c r="AG445" s="117" t="str">
        <f t="shared" si="224"/>
        <v/>
      </c>
      <c r="AH445" s="118" t="str">
        <f t="shared" si="225"/>
        <v/>
      </c>
      <c r="AI445" s="118" t="str">
        <f t="shared" si="226"/>
        <v/>
      </c>
      <c r="AJ445" s="118" t="str">
        <f t="shared" si="227"/>
        <v/>
      </c>
      <c r="AK445" s="113" t="str">
        <f t="shared" si="228"/>
        <v/>
      </c>
      <c r="AL445" s="118" t="str">
        <f t="shared" si="229"/>
        <v/>
      </c>
      <c r="AN445" s="117" t="str">
        <f t="shared" si="234"/>
        <v/>
      </c>
      <c r="AO445" s="118" t="str">
        <f t="shared" si="235"/>
        <v/>
      </c>
      <c r="AP445" s="99" t="str">
        <f t="shared" si="236"/>
        <v/>
      </c>
      <c r="AQ445" s="99" t="str">
        <f t="shared" si="237"/>
        <v/>
      </c>
      <c r="AR445" s="99" t="str">
        <f t="shared" si="238"/>
        <v/>
      </c>
      <c r="AS445" s="99" t="str">
        <f t="shared" si="239"/>
        <v/>
      </c>
      <c r="AT445" s="118" t="str">
        <f t="shared" si="240"/>
        <v/>
      </c>
      <c r="AU445" s="118" t="str">
        <f t="shared" si="241"/>
        <v/>
      </c>
      <c r="AV445" s="118" t="str">
        <f t="shared" si="242"/>
        <v/>
      </c>
      <c r="AW445" s="118" t="str">
        <f t="shared" si="243"/>
        <v/>
      </c>
      <c r="AY445" s="117" t="str">
        <f t="shared" si="213"/>
        <v/>
      </c>
      <c r="AZ445" s="118" t="str">
        <f t="shared" si="214"/>
        <v/>
      </c>
      <c r="BA445" s="99" t="str">
        <f t="shared" si="215"/>
        <v/>
      </c>
      <c r="BB445" s="99" t="str">
        <f t="shared" si="216"/>
        <v/>
      </c>
      <c r="BC445" s="99" t="str">
        <f t="shared" si="217"/>
        <v/>
      </c>
      <c r="BD445" s="99" t="str">
        <f t="shared" si="218"/>
        <v/>
      </c>
      <c r="BE445" s="84" t="str">
        <f t="shared" si="219"/>
        <v/>
      </c>
      <c r="BF445" s="84" t="str">
        <f t="shared" si="212"/>
        <v/>
      </c>
      <c r="BI445" s="117" t="str">
        <f t="shared" si="220"/>
        <v/>
      </c>
      <c r="BJ445" s="118" t="str">
        <f t="shared" si="221"/>
        <v/>
      </c>
      <c r="BK445" s="118" t="str">
        <f t="shared" si="222"/>
        <v/>
      </c>
      <c r="BL445" s="118" t="s">
        <v>152</v>
      </c>
      <c r="BM445" s="118" t="s">
        <v>152</v>
      </c>
      <c r="BN445" s="118" t="s">
        <v>152</v>
      </c>
      <c r="BO445" s="118"/>
      <c r="EX445" s="81" t="str">
        <f t="shared" si="244"/>
        <v/>
      </c>
      <c r="EY445" s="81" t="str">
        <f t="shared" si="232"/>
        <v/>
      </c>
      <c r="FA445" s="81" t="str">
        <f t="shared" si="231"/>
        <v/>
      </c>
    </row>
    <row r="446" spans="2:157" s="82" customFormat="1" ht="14.25" customHeight="1" x14ac:dyDescent="0.15">
      <c r="B446" s="30"/>
      <c r="C446" s="16"/>
      <c r="D446" s="13" t="s">
        <v>23</v>
      </c>
      <c r="E446" s="16">
        <v>100</v>
      </c>
      <c r="F446" s="82">
        <v>1</v>
      </c>
      <c r="G446" s="16">
        <v>1</v>
      </c>
      <c r="K446" s="16"/>
      <c r="L446" s="82">
        <v>1</v>
      </c>
      <c r="M446" s="16">
        <v>1</v>
      </c>
      <c r="O446" s="20" t="s">
        <v>85</v>
      </c>
      <c r="P446" s="16"/>
      <c r="Q446" s="32"/>
      <c r="R446" s="10"/>
      <c r="S446" s="32"/>
      <c r="T446" s="10"/>
      <c r="U446" s="32"/>
      <c r="V446" s="10"/>
      <c r="W446" s="32"/>
      <c r="X446" s="10"/>
      <c r="Y446" s="32"/>
      <c r="Z446" s="10"/>
      <c r="AA446" s="57">
        <v>-0.98000001907348633</v>
      </c>
      <c r="AB446" s="58">
        <v>11.989999771118164</v>
      </c>
      <c r="AC446" s="57">
        <v>3.2699999809265137</v>
      </c>
      <c r="AD446" s="58">
        <v>-13.020000457763672</v>
      </c>
      <c r="AE446" s="16"/>
      <c r="AF446" s="140"/>
      <c r="AG446" s="117">
        <f t="shared" si="224"/>
        <v>4.116525523953686</v>
      </c>
      <c r="AH446" s="118">
        <f t="shared" si="225"/>
        <v>1.559999942779541</v>
      </c>
      <c r="AI446" s="118">
        <f t="shared" si="226"/>
        <v>0.25</v>
      </c>
      <c r="AJ446" s="118">
        <f t="shared" si="227"/>
        <v>1.5799050039392151</v>
      </c>
      <c r="AK446" s="113">
        <f t="shared" si="228"/>
        <v>0</v>
      </c>
      <c r="AL446" s="118">
        <f t="shared" si="229"/>
        <v>6.1399998664855957</v>
      </c>
      <c r="AM446" s="99"/>
      <c r="AN446" s="117" t="str">
        <f t="shared" si="234"/>
        <v/>
      </c>
      <c r="AO446" s="118" t="str">
        <f t="shared" si="235"/>
        <v/>
      </c>
      <c r="AP446" s="99" t="str">
        <f t="shared" si="236"/>
        <v/>
      </c>
      <c r="AQ446" s="99" t="str">
        <f t="shared" si="237"/>
        <v/>
      </c>
      <c r="AR446" s="99" t="str">
        <f t="shared" si="238"/>
        <v/>
      </c>
      <c r="AS446" s="99" t="str">
        <f t="shared" si="239"/>
        <v/>
      </c>
      <c r="AT446" s="118" t="str">
        <f t="shared" si="240"/>
        <v/>
      </c>
      <c r="AU446" s="118" t="str">
        <f t="shared" si="241"/>
        <v/>
      </c>
      <c r="AV446" s="118" t="str">
        <f t="shared" si="242"/>
        <v/>
      </c>
      <c r="AW446" s="118" t="str">
        <f t="shared" si="243"/>
        <v/>
      </c>
      <c r="AX446" s="99"/>
      <c r="AY446" s="117" t="str">
        <f t="shared" si="213"/>
        <v/>
      </c>
      <c r="AZ446" s="118" t="str">
        <f t="shared" si="214"/>
        <v/>
      </c>
      <c r="BA446" s="99" t="str">
        <f t="shared" si="215"/>
        <v/>
      </c>
      <c r="BB446" s="99" t="str">
        <f t="shared" si="216"/>
        <v/>
      </c>
      <c r="BC446" s="99" t="str">
        <f t="shared" si="217"/>
        <v/>
      </c>
      <c r="BD446" s="99" t="str">
        <f t="shared" si="218"/>
        <v/>
      </c>
      <c r="BE446" s="84" t="str">
        <f t="shared" si="219"/>
        <v/>
      </c>
      <c r="BF446" s="84" t="str">
        <f t="shared" si="212"/>
        <v/>
      </c>
      <c r="BG446" s="89"/>
      <c r="BH446" s="89"/>
      <c r="BI446" s="117" t="str">
        <f t="shared" si="220"/>
        <v/>
      </c>
      <c r="BJ446" s="118" t="str">
        <f t="shared" si="221"/>
        <v/>
      </c>
      <c r="BK446" s="118" t="str">
        <f t="shared" si="222"/>
        <v/>
      </c>
      <c r="BL446" s="118" t="s">
        <v>152</v>
      </c>
      <c r="BM446" s="118" t="s">
        <v>152</v>
      </c>
      <c r="BN446" s="118" t="s">
        <v>152</v>
      </c>
      <c r="BO446" s="118"/>
      <c r="BP446" s="121"/>
      <c r="BX446" s="94"/>
      <c r="CE446" s="95"/>
      <c r="CF446" s="95"/>
      <c r="CG446" s="95"/>
      <c r="CH446" s="95"/>
      <c r="CI446" s="95"/>
      <c r="CJ446" s="95"/>
      <c r="CK446" s="95"/>
      <c r="CL446" s="95"/>
      <c r="CM446" s="95"/>
      <c r="CN446" s="95"/>
      <c r="CO446" s="95"/>
      <c r="CP446" s="95"/>
      <c r="CQ446" s="95"/>
      <c r="EX446" s="81" t="str">
        <f t="shared" si="244"/>
        <v/>
      </c>
      <c r="EY446" s="81" t="str">
        <f t="shared" si="232"/>
        <v/>
      </c>
      <c r="FA446" s="81">
        <f t="shared" si="231"/>
        <v>4.116525523953686</v>
      </c>
    </row>
    <row r="447" spans="2:157" x14ac:dyDescent="0.15">
      <c r="E447" s="1" t="s">
        <v>152</v>
      </c>
      <c r="F447" s="6">
        <v>2</v>
      </c>
      <c r="H447" s="81">
        <v>1</v>
      </c>
      <c r="O447" s="31"/>
      <c r="Q447" s="31">
        <v>3.4600000381469727</v>
      </c>
      <c r="R447" s="40">
        <v>-6.1399998664855957</v>
      </c>
      <c r="S447" s="31"/>
      <c r="T447" s="40"/>
      <c r="U447" s="31"/>
      <c r="V447" s="40"/>
      <c r="W447" s="31"/>
      <c r="X447" s="40"/>
      <c r="Y447" s="31"/>
      <c r="Z447" s="40"/>
      <c r="AA447" s="59">
        <v>4.8299999237060547</v>
      </c>
      <c r="AB447" s="60">
        <v>-12.770000457763672</v>
      </c>
      <c r="AC447" s="59">
        <v>-0.98000001907348633</v>
      </c>
      <c r="AD447" s="60">
        <v>11.170000076293945</v>
      </c>
      <c r="AE447" s="19" t="s">
        <v>83</v>
      </c>
      <c r="AF447" s="141"/>
      <c r="AG447" s="117" t="str">
        <f t="shared" si="224"/>
        <v/>
      </c>
      <c r="AH447" s="118" t="str">
        <f t="shared" si="225"/>
        <v/>
      </c>
      <c r="AI447" s="118" t="str">
        <f t="shared" si="226"/>
        <v/>
      </c>
      <c r="AJ447" s="118" t="str">
        <f t="shared" si="227"/>
        <v/>
      </c>
      <c r="AK447" s="113" t="str">
        <f t="shared" si="228"/>
        <v/>
      </c>
      <c r="AL447" s="118" t="str">
        <f t="shared" si="229"/>
        <v/>
      </c>
      <c r="AM447" s="118"/>
      <c r="AN447" s="117">
        <f t="shared" si="234"/>
        <v>10.291831731663027</v>
      </c>
      <c r="AO447" s="118">
        <f t="shared" si="235"/>
        <v>9.8561436159056495</v>
      </c>
      <c r="AP447" s="99">
        <f t="shared" si="236"/>
        <v>49.745000646114363</v>
      </c>
      <c r="AQ447" s="99">
        <f t="shared" si="237"/>
        <v>25.969814643867757</v>
      </c>
      <c r="AR447" s="99">
        <f t="shared" si="238"/>
        <v>46.165701970386522</v>
      </c>
      <c r="AS447" s="99">
        <f t="shared" si="239"/>
        <v>24.101210322702588</v>
      </c>
      <c r="AT447" s="118">
        <f t="shared" si="240"/>
        <v>1.559999942779541</v>
      </c>
      <c r="AU447" s="118">
        <f t="shared" si="241"/>
        <v>0.25</v>
      </c>
      <c r="AV447" s="118">
        <f t="shared" si="242"/>
        <v>1.5799050039392151</v>
      </c>
      <c r="AW447" s="118">
        <f t="shared" si="243"/>
        <v>5.119999885559082</v>
      </c>
      <c r="AX447" s="118"/>
      <c r="AY447" s="117" t="str">
        <f t="shared" si="213"/>
        <v/>
      </c>
      <c r="AZ447" s="118" t="str">
        <f t="shared" si="214"/>
        <v/>
      </c>
      <c r="BA447" s="99" t="str">
        <f t="shared" si="215"/>
        <v/>
      </c>
      <c r="BB447" s="99" t="str">
        <f t="shared" si="216"/>
        <v/>
      </c>
      <c r="BC447" s="99" t="str">
        <f t="shared" si="217"/>
        <v/>
      </c>
      <c r="BD447" s="99" t="str">
        <f t="shared" si="218"/>
        <v/>
      </c>
      <c r="BE447" s="84" t="str">
        <f t="shared" si="219"/>
        <v/>
      </c>
      <c r="BF447" s="84" t="str">
        <f t="shared" si="212"/>
        <v/>
      </c>
      <c r="BI447" s="117">
        <f t="shared" si="220"/>
        <v>1.559999942779541</v>
      </c>
      <c r="BJ447" s="118">
        <f t="shared" si="221"/>
        <v>0.25</v>
      </c>
      <c r="BK447" s="118">
        <f t="shared" si="222"/>
        <v>1.5799050039392151</v>
      </c>
      <c r="BL447" s="118">
        <v>1.559999942779541</v>
      </c>
      <c r="BM447" s="118">
        <v>0.25</v>
      </c>
      <c r="BN447" s="118">
        <v>1.5799050039392151</v>
      </c>
      <c r="BO447" s="118"/>
      <c r="BP447" s="119"/>
      <c r="BX447" s="117"/>
      <c r="EX447" s="81">
        <f t="shared" si="244"/>
        <v>10.291831731663027</v>
      </c>
      <c r="EY447" s="81">
        <f t="shared" si="232"/>
        <v>10.291831731663027</v>
      </c>
      <c r="FA447" s="81" t="str">
        <f t="shared" si="231"/>
        <v/>
      </c>
    </row>
    <row r="448" spans="2:157" x14ac:dyDescent="0.15">
      <c r="E448" s="1" t="s">
        <v>152</v>
      </c>
      <c r="F448" s="6">
        <v>3</v>
      </c>
      <c r="I448" s="81">
        <v>1</v>
      </c>
      <c r="O448" s="31"/>
      <c r="Q448" s="31">
        <v>-2.9300000667572021</v>
      </c>
      <c r="R448" s="40">
        <v>5.119999885559082</v>
      </c>
      <c r="S448" s="31"/>
      <c r="T448" s="40"/>
      <c r="U448" s="31"/>
      <c r="V448" s="40"/>
      <c r="W448" s="31"/>
      <c r="X448" s="40"/>
      <c r="Y448" s="31"/>
      <c r="Z448" s="40"/>
      <c r="AA448" s="59">
        <v>-3.9000000953674316</v>
      </c>
      <c r="AB448" s="60">
        <v>7.309999942779541</v>
      </c>
      <c r="AC448" s="59">
        <v>3.2699999809265137</v>
      </c>
      <c r="AD448" s="60">
        <v>-12.579999923706055</v>
      </c>
      <c r="AE448" s="19" t="s">
        <v>126</v>
      </c>
      <c r="AF448" s="141"/>
      <c r="AG448" s="117" t="str">
        <f t="shared" si="224"/>
        <v/>
      </c>
      <c r="AH448" s="118" t="str">
        <f t="shared" si="225"/>
        <v/>
      </c>
      <c r="AI448" s="118" t="str">
        <f t="shared" si="226"/>
        <v/>
      </c>
      <c r="AJ448" s="118" t="str">
        <f t="shared" si="227"/>
        <v/>
      </c>
      <c r="AK448" s="113" t="str">
        <f t="shared" si="228"/>
        <v/>
      </c>
      <c r="AL448" s="118" t="str">
        <f t="shared" si="229"/>
        <v/>
      </c>
      <c r="AM448" s="118"/>
      <c r="AN448" s="117" t="str">
        <f t="shared" si="234"/>
        <v/>
      </c>
      <c r="AO448" s="118" t="str">
        <f t="shared" si="235"/>
        <v/>
      </c>
      <c r="AP448" s="99" t="str">
        <f t="shared" si="236"/>
        <v/>
      </c>
      <c r="AQ448" s="99" t="str">
        <f t="shared" si="237"/>
        <v/>
      </c>
      <c r="AR448" s="99" t="str">
        <f t="shared" si="238"/>
        <v/>
      </c>
      <c r="AS448" s="99" t="str">
        <f t="shared" si="239"/>
        <v/>
      </c>
      <c r="AT448" s="118" t="str">
        <f t="shared" si="240"/>
        <v/>
      </c>
      <c r="AU448" s="118" t="str">
        <f t="shared" si="241"/>
        <v/>
      </c>
      <c r="AV448" s="118" t="str">
        <f t="shared" si="242"/>
        <v/>
      </c>
      <c r="AW448" s="118" t="str">
        <f t="shared" si="243"/>
        <v/>
      </c>
      <c r="AX448" s="118"/>
      <c r="AY448" s="142">
        <f>IF(AND(ISNUMBER(AA446),OR(H448=1,I448=1)),DEGREES(ACOS(((AA446-AA447)*(AA448-AA447)+(AB446-AB447)*(AB448-AB447))/(SQRT((AA446-AA447)^2+(AB446-AB447)^2)*SQRT((AA448-AA447)^2+(AB448-AB447)^2)))),"")</f>
        <v>10.291831731663027</v>
      </c>
      <c r="AZ448" s="118">
        <f t="shared" si="214"/>
        <v>9.8561436159056495</v>
      </c>
      <c r="BA448" s="99">
        <f t="shared" si="215"/>
        <v>49.745000646114363</v>
      </c>
      <c r="BB448" s="99">
        <f t="shared" si="216"/>
        <v>25.969814643867757</v>
      </c>
      <c r="BC448" s="99">
        <f t="shared" si="217"/>
        <v>46.165701970386522</v>
      </c>
      <c r="BD448" s="99">
        <f t="shared" si="218"/>
        <v>24.101210322702588</v>
      </c>
      <c r="BE448" s="84">
        <f t="shared" si="219"/>
        <v>5.119999885559082</v>
      </c>
      <c r="BF448" s="84" t="str">
        <f t="shared" si="212"/>
        <v/>
      </c>
      <c r="BI448" s="117">
        <f t="shared" si="220"/>
        <v>2.9200000762939453</v>
      </c>
      <c r="BJ448" s="118">
        <f t="shared" si="221"/>
        <v>3.8600001335144043</v>
      </c>
      <c r="BK448" s="118">
        <f t="shared" si="222"/>
        <v>4.8400414746454254</v>
      </c>
      <c r="BL448" s="118">
        <v>2.9200000762939453</v>
      </c>
      <c r="BM448" s="118">
        <v>3.8600001335144043</v>
      </c>
      <c r="BN448" s="118">
        <v>4.8400414746454254</v>
      </c>
      <c r="BO448" s="118"/>
      <c r="BP448" s="119"/>
      <c r="BX448" s="117"/>
      <c r="EX448" s="81" t="str">
        <f t="shared" si="244"/>
        <v/>
      </c>
      <c r="EY448" s="81">
        <f t="shared" si="232"/>
        <v>22.841992007271429</v>
      </c>
      <c r="FA448" s="81" t="str">
        <f t="shared" si="231"/>
        <v/>
      </c>
    </row>
    <row r="449" spans="2:157" x14ac:dyDescent="0.15">
      <c r="E449" s="1" t="s">
        <v>152</v>
      </c>
      <c r="F449" s="6">
        <v>4</v>
      </c>
      <c r="I449" s="81">
        <v>1</v>
      </c>
      <c r="O449" s="31"/>
      <c r="Q449" s="31">
        <v>-2.9300000667572021</v>
      </c>
      <c r="R449" s="40">
        <v>-2.9300000667572021</v>
      </c>
      <c r="S449" s="31"/>
      <c r="T449" s="40"/>
      <c r="U449" s="31"/>
      <c r="V449" s="40"/>
      <c r="W449" s="31"/>
      <c r="X449" s="40"/>
      <c r="Y449" s="31"/>
      <c r="Z449" s="40"/>
      <c r="AA449" s="59">
        <v>-3.75</v>
      </c>
      <c r="AB449" s="60">
        <v>-5.8000001907348633</v>
      </c>
      <c r="AC449" s="59">
        <v>-1.1200000047683716</v>
      </c>
      <c r="AD449" s="60">
        <v>3.4100000858306885</v>
      </c>
      <c r="AE449" s="19" t="s">
        <v>81</v>
      </c>
      <c r="AF449" s="141"/>
      <c r="AG449" s="117" t="str">
        <f t="shared" si="224"/>
        <v/>
      </c>
      <c r="AH449" s="118" t="str">
        <f t="shared" si="225"/>
        <v/>
      </c>
      <c r="AI449" s="118" t="str">
        <f t="shared" si="226"/>
        <v/>
      </c>
      <c r="AJ449" s="118" t="str">
        <f t="shared" si="227"/>
        <v/>
      </c>
      <c r="AK449" s="113" t="str">
        <f t="shared" si="228"/>
        <v/>
      </c>
      <c r="AL449" s="118" t="str">
        <f t="shared" si="229"/>
        <v/>
      </c>
      <c r="AM449" s="118"/>
      <c r="AN449" s="117" t="str">
        <f t="shared" si="234"/>
        <v/>
      </c>
      <c r="AO449" s="118" t="str">
        <f t="shared" si="235"/>
        <v/>
      </c>
      <c r="AP449" s="99" t="str">
        <f t="shared" si="236"/>
        <v/>
      </c>
      <c r="AQ449" s="99" t="str">
        <f t="shared" si="237"/>
        <v/>
      </c>
      <c r="AR449" s="99" t="str">
        <f t="shared" si="238"/>
        <v/>
      </c>
      <c r="AS449" s="99" t="str">
        <f t="shared" si="239"/>
        <v/>
      </c>
      <c r="AT449" s="118" t="str">
        <f t="shared" si="240"/>
        <v/>
      </c>
      <c r="AU449" s="118" t="str">
        <f t="shared" si="241"/>
        <v/>
      </c>
      <c r="AV449" s="118" t="str">
        <f t="shared" si="242"/>
        <v/>
      </c>
      <c r="AW449" s="118" t="str">
        <f t="shared" si="243"/>
        <v/>
      </c>
      <c r="AX449" s="118"/>
      <c r="AY449" s="142">
        <f>IF(AND(ISNUMBER(AA447),OR(H449=1,I449=1)),DEGREES(ACOS(((AA447-AA448)*(AA449-AA448)+(AB447-AB448)*(AB449-AB448))/(SQRT((AA447-AA448)^2+(AB447-AB448)^2)*SQRT((AA449-AA448)^2+(AB449-AB448)^2)))),"")</f>
        <v>22.841992007271429</v>
      </c>
      <c r="AZ449" s="118">
        <f t="shared" si="214"/>
        <v>19.167824277080012</v>
      </c>
      <c r="BA449" s="99">
        <f t="shared" si="215"/>
        <v>55.719149720287305</v>
      </c>
      <c r="BB449" s="99">
        <f t="shared" si="216"/>
        <v>14.490286095420545</v>
      </c>
      <c r="BC449" s="99">
        <f t="shared" si="217"/>
        <v>45.507600040340435</v>
      </c>
      <c r="BD449" s="99">
        <f t="shared" si="218"/>
        <v>11.834677079797769</v>
      </c>
      <c r="BE449" s="84">
        <f t="shared" si="219"/>
        <v>2.9300000667572021</v>
      </c>
      <c r="BF449" s="84" t="str">
        <f t="shared" si="212"/>
        <v/>
      </c>
      <c r="BI449" s="117">
        <f t="shared" si="220"/>
        <v>7.0199999809265137</v>
      </c>
      <c r="BJ449" s="118">
        <f t="shared" si="221"/>
        <v>6.7799997329711914</v>
      </c>
      <c r="BK449" s="118">
        <f t="shared" si="222"/>
        <v>9.7595489706900747</v>
      </c>
      <c r="BL449" s="118">
        <v>7.0199999809265137</v>
      </c>
      <c r="BM449" s="118">
        <v>6.7799997329711914</v>
      </c>
      <c r="BN449" s="118">
        <v>9.7595489706900747</v>
      </c>
      <c r="BO449" s="118"/>
      <c r="BP449" s="119"/>
      <c r="BX449" s="117"/>
      <c r="EX449" s="81" t="str">
        <f t="shared" si="244"/>
        <v/>
      </c>
      <c r="EY449" s="81">
        <f t="shared" si="232"/>
        <v>29.951934728662554</v>
      </c>
      <c r="FA449" s="81" t="str">
        <f t="shared" si="231"/>
        <v/>
      </c>
    </row>
    <row r="450" spans="2:157" x14ac:dyDescent="0.15">
      <c r="E450" s="1" t="s">
        <v>152</v>
      </c>
      <c r="F450" s="6">
        <v>5</v>
      </c>
      <c r="I450" s="81">
        <v>1</v>
      </c>
      <c r="J450" s="81">
        <v>1</v>
      </c>
      <c r="O450" s="36"/>
      <c r="Q450" s="36">
        <v>0.98000001907348633</v>
      </c>
      <c r="R450" s="45">
        <v>2.630000114440918</v>
      </c>
      <c r="S450" s="36"/>
      <c r="T450" s="45"/>
      <c r="U450" s="36"/>
      <c r="V450" s="45"/>
      <c r="W450" s="36"/>
      <c r="X450" s="45" t="s">
        <v>85</v>
      </c>
      <c r="Y450" s="36"/>
      <c r="Z450" s="45">
        <v>1</v>
      </c>
      <c r="AA450" s="59">
        <v>0.98000001907348633</v>
      </c>
      <c r="AB450" s="60">
        <v>2.630000114440918</v>
      </c>
      <c r="AC450" s="59">
        <v>-6.1399998664855957</v>
      </c>
      <c r="AD450" s="60">
        <v>-4.3899998664855957</v>
      </c>
      <c r="AE450" s="19" t="s">
        <v>89</v>
      </c>
      <c r="AF450" s="141"/>
      <c r="AG450" s="117" t="str">
        <f t="shared" si="224"/>
        <v/>
      </c>
      <c r="AH450" s="118" t="str">
        <f t="shared" si="225"/>
        <v/>
      </c>
      <c r="AI450" s="118" t="str">
        <f t="shared" si="226"/>
        <v/>
      </c>
      <c r="AJ450" s="118" t="str">
        <f t="shared" si="227"/>
        <v/>
      </c>
      <c r="AK450" s="113" t="str">
        <f t="shared" si="228"/>
        <v/>
      </c>
      <c r="AL450" s="118" t="str">
        <f t="shared" si="229"/>
        <v/>
      </c>
      <c r="AM450" s="118"/>
      <c r="AN450" s="117" t="str">
        <f t="shared" si="234"/>
        <v/>
      </c>
      <c r="AO450" s="118" t="str">
        <f t="shared" si="235"/>
        <v/>
      </c>
      <c r="AP450" s="99" t="str">
        <f t="shared" si="236"/>
        <v/>
      </c>
      <c r="AQ450" s="99" t="str">
        <f t="shared" si="237"/>
        <v/>
      </c>
      <c r="AR450" s="99" t="str">
        <f t="shared" si="238"/>
        <v/>
      </c>
      <c r="AS450" s="99" t="str">
        <f t="shared" si="239"/>
        <v/>
      </c>
      <c r="AT450" s="118" t="str">
        <f t="shared" si="240"/>
        <v/>
      </c>
      <c r="AU450" s="118" t="str">
        <f t="shared" si="241"/>
        <v/>
      </c>
      <c r="AV450" s="118" t="str">
        <f t="shared" si="242"/>
        <v/>
      </c>
      <c r="AW450" s="118" t="str">
        <f t="shared" si="243"/>
        <v/>
      </c>
      <c r="AX450" s="118"/>
      <c r="AY450" s="142">
        <f>IF(AND(ISNUMBER(AA448),OR(H450=1,I450=1)),DEGREES(ACOS(((AA448-AA449)*(AA450-AA449)+(AB448-AB449)*(AB450-AB449))/(SQRT((AA448-AA449)^2+(AB448-AB449)^2)*SQRT((AA450-AA449)^2+(AB450-AB449)^2)))),"")</f>
        <v>29.951934728662554</v>
      </c>
      <c r="AZ450" s="118">
        <f t="shared" si="214"/>
        <v>13.35922619047575</v>
      </c>
      <c r="BA450" s="99">
        <f t="shared" si="215"/>
        <v>31.637400865650193</v>
      </c>
      <c r="BB450" s="99">
        <f t="shared" si="216"/>
        <v>13.081290365136745</v>
      </c>
      <c r="BC450" s="99">
        <f t="shared" si="217"/>
        <v>10.696200360703472</v>
      </c>
      <c r="BD450" s="99">
        <f t="shared" si="218"/>
        <v>4.4226168678084594</v>
      </c>
      <c r="BE450" s="84">
        <f t="shared" si="219"/>
        <v>2.630000114440918</v>
      </c>
      <c r="BF450" s="84">
        <f t="shared" si="212"/>
        <v>2.4899997711181641</v>
      </c>
      <c r="BI450" s="117"/>
      <c r="BJ450" s="118"/>
      <c r="BK450" s="118"/>
      <c r="BO450" s="118"/>
      <c r="BP450" s="119" t="s">
        <v>185</v>
      </c>
      <c r="BX450" s="117"/>
      <c r="EX450" s="81" t="str">
        <f t="shared" si="244"/>
        <v/>
      </c>
      <c r="EY450" s="81" t="str">
        <f t="shared" si="232"/>
        <v/>
      </c>
      <c r="FA450" s="81" t="str">
        <f t="shared" si="231"/>
        <v/>
      </c>
    </row>
    <row r="451" spans="2:157" x14ac:dyDescent="0.15">
      <c r="E451" s="1" t="s">
        <v>152</v>
      </c>
      <c r="O451" s="31"/>
      <c r="Q451" s="31"/>
      <c r="R451" s="40"/>
      <c r="S451" s="31">
        <v>1.4600000381469727</v>
      </c>
      <c r="T451" s="40">
        <v>-7.4600000381469727</v>
      </c>
      <c r="U451" s="31"/>
      <c r="V451" s="40"/>
      <c r="W451" s="31"/>
      <c r="X451" s="40"/>
      <c r="Y451" s="31"/>
      <c r="Z451" s="40"/>
      <c r="AF451" s="140">
        <v>1</v>
      </c>
      <c r="AG451" s="117" t="str">
        <f t="shared" si="224"/>
        <v/>
      </c>
      <c r="AH451" s="118" t="str">
        <f t="shared" si="225"/>
        <v/>
      </c>
      <c r="AI451" s="118" t="str">
        <f t="shared" si="226"/>
        <v/>
      </c>
      <c r="AJ451" s="118" t="str">
        <f t="shared" si="227"/>
        <v/>
      </c>
      <c r="AK451" s="113" t="str">
        <f t="shared" si="228"/>
        <v/>
      </c>
      <c r="AL451" s="118" t="str">
        <f t="shared" si="229"/>
        <v/>
      </c>
      <c r="AN451" s="117" t="str">
        <f t="shared" si="234"/>
        <v/>
      </c>
      <c r="AO451" s="118" t="str">
        <f t="shared" si="235"/>
        <v/>
      </c>
      <c r="AP451" s="99" t="str">
        <f t="shared" si="236"/>
        <v/>
      </c>
      <c r="AQ451" s="99" t="str">
        <f t="shared" si="237"/>
        <v/>
      </c>
      <c r="AR451" s="99" t="str">
        <f t="shared" si="238"/>
        <v/>
      </c>
      <c r="AS451" s="99" t="str">
        <f t="shared" si="239"/>
        <v/>
      </c>
      <c r="AT451" s="118" t="str">
        <f t="shared" si="240"/>
        <v/>
      </c>
      <c r="AU451" s="118" t="str">
        <f t="shared" si="241"/>
        <v/>
      </c>
      <c r="AV451" s="118" t="str">
        <f t="shared" si="242"/>
        <v/>
      </c>
      <c r="AW451" s="118" t="str">
        <f t="shared" si="243"/>
        <v/>
      </c>
      <c r="AY451" s="117" t="str">
        <f t="shared" si="213"/>
        <v/>
      </c>
      <c r="AZ451" s="118" t="str">
        <f t="shared" si="214"/>
        <v/>
      </c>
      <c r="BA451" s="99" t="str">
        <f t="shared" si="215"/>
        <v/>
      </c>
      <c r="BB451" s="99" t="str">
        <f t="shared" si="216"/>
        <v/>
      </c>
      <c r="BC451" s="99" t="str">
        <f t="shared" si="217"/>
        <v/>
      </c>
      <c r="BD451" s="99" t="str">
        <f t="shared" si="218"/>
        <v/>
      </c>
      <c r="BE451" s="84" t="str">
        <f t="shared" si="219"/>
        <v/>
      </c>
      <c r="BF451" s="84" t="str">
        <f t="shared" si="212"/>
        <v/>
      </c>
      <c r="BI451" s="117" t="str">
        <f t="shared" si="220"/>
        <v/>
      </c>
      <c r="BJ451" s="118" t="str">
        <f t="shared" si="221"/>
        <v/>
      </c>
      <c r="BK451" s="118" t="str">
        <f t="shared" si="222"/>
        <v/>
      </c>
      <c r="BL451" s="118">
        <v>2.1000000238418579</v>
      </c>
      <c r="BM451" s="118">
        <v>0.77999997138977051</v>
      </c>
      <c r="BN451" s="118">
        <v>2.2401785766996003</v>
      </c>
      <c r="BO451" s="118"/>
      <c r="EX451" s="81" t="str">
        <f t="shared" si="244"/>
        <v/>
      </c>
      <c r="EY451" s="81" t="str">
        <f t="shared" si="232"/>
        <v/>
      </c>
      <c r="FA451" s="81" t="str">
        <f t="shared" si="231"/>
        <v/>
      </c>
    </row>
    <row r="452" spans="2:157" s="82" customFormat="1" x14ac:dyDescent="0.15">
      <c r="B452" s="30"/>
      <c r="C452" s="16"/>
      <c r="D452" s="13" t="s">
        <v>15</v>
      </c>
      <c r="E452" s="16">
        <v>101</v>
      </c>
      <c r="F452" s="10">
        <v>1</v>
      </c>
      <c r="G452" s="16">
        <v>1</v>
      </c>
      <c r="K452" s="16"/>
      <c r="L452" s="82">
        <v>1</v>
      </c>
      <c r="M452" s="16"/>
      <c r="N452" s="82">
        <v>1</v>
      </c>
      <c r="O452" s="20" t="s">
        <v>87</v>
      </c>
      <c r="P452" s="16"/>
      <c r="Q452" s="32"/>
      <c r="R452" s="10"/>
      <c r="S452" s="32"/>
      <c r="T452" s="10"/>
      <c r="U452" s="32"/>
      <c r="V452" s="10"/>
      <c r="W452" s="32"/>
      <c r="X452" s="10"/>
      <c r="Y452" s="32"/>
      <c r="Z452" s="10"/>
      <c r="AA452" s="57">
        <v>0.93000000715255737</v>
      </c>
      <c r="AB452" s="58">
        <v>12.039999961853027</v>
      </c>
      <c r="AC452" s="57">
        <v>-3.6099998950958252</v>
      </c>
      <c r="AD452" s="58">
        <v>-11.949999809265137</v>
      </c>
      <c r="AE452" s="16"/>
      <c r="AF452" s="112"/>
      <c r="AG452" s="117">
        <f t="shared" si="224"/>
        <v>4.6107231101632333</v>
      </c>
      <c r="AH452" s="118">
        <f t="shared" si="225"/>
        <v>0.6399998664855957</v>
      </c>
      <c r="AI452" s="118">
        <f t="shared" si="226"/>
        <v>0</v>
      </c>
      <c r="AJ452" s="118">
        <f t="shared" si="227"/>
        <v>0.6399998664855957</v>
      </c>
      <c r="AK452" s="113">
        <f t="shared" si="228"/>
        <v>0</v>
      </c>
      <c r="AL452" s="118">
        <f t="shared" si="229"/>
        <v>6.190000057220459</v>
      </c>
      <c r="AM452" s="99"/>
      <c r="AN452" s="117" t="str">
        <f t="shared" si="234"/>
        <v/>
      </c>
      <c r="AO452" s="118" t="str">
        <f t="shared" si="235"/>
        <v/>
      </c>
      <c r="AP452" s="99" t="str">
        <f t="shared" si="236"/>
        <v/>
      </c>
      <c r="AQ452" s="99" t="str">
        <f t="shared" si="237"/>
        <v/>
      </c>
      <c r="AR452" s="99" t="str">
        <f t="shared" si="238"/>
        <v/>
      </c>
      <c r="AS452" s="99" t="str">
        <f t="shared" si="239"/>
        <v/>
      </c>
      <c r="AT452" s="118" t="str">
        <f t="shared" si="240"/>
        <v/>
      </c>
      <c r="AU452" s="118" t="str">
        <f t="shared" si="241"/>
        <v/>
      </c>
      <c r="AV452" s="118" t="str">
        <f t="shared" si="242"/>
        <v/>
      </c>
      <c r="AW452" s="118" t="str">
        <f t="shared" si="243"/>
        <v/>
      </c>
      <c r="AX452" s="99"/>
      <c r="AY452" s="117" t="str">
        <f t="shared" si="213"/>
        <v/>
      </c>
      <c r="AZ452" s="118" t="str">
        <f t="shared" si="214"/>
        <v/>
      </c>
      <c r="BA452" s="99" t="str">
        <f t="shared" si="215"/>
        <v/>
      </c>
      <c r="BB452" s="99" t="str">
        <f t="shared" si="216"/>
        <v/>
      </c>
      <c r="BC452" s="99" t="str">
        <f t="shared" si="217"/>
        <v/>
      </c>
      <c r="BD452" s="99" t="str">
        <f t="shared" si="218"/>
        <v/>
      </c>
      <c r="BE452" s="84" t="str">
        <f t="shared" si="219"/>
        <v/>
      </c>
      <c r="BF452" s="84" t="str">
        <f t="shared" si="212"/>
        <v/>
      </c>
      <c r="BG452" s="89"/>
      <c r="BH452" s="89"/>
      <c r="BI452" s="117" t="str">
        <f t="shared" si="220"/>
        <v/>
      </c>
      <c r="BJ452" s="118" t="str">
        <f t="shared" si="221"/>
        <v/>
      </c>
      <c r="BK452" s="118" t="str">
        <f t="shared" si="222"/>
        <v/>
      </c>
      <c r="BL452" s="118" t="s">
        <v>152</v>
      </c>
      <c r="BM452" s="118" t="s">
        <v>152</v>
      </c>
      <c r="BN452" s="118" t="s">
        <v>152</v>
      </c>
      <c r="BO452" s="118"/>
      <c r="BP452" s="121"/>
      <c r="BX452" s="94"/>
      <c r="CE452" s="95"/>
      <c r="CF452" s="95"/>
      <c r="CG452" s="95"/>
      <c r="CH452" s="95"/>
      <c r="CI452" s="95"/>
      <c r="CJ452" s="95"/>
      <c r="CK452" s="95"/>
      <c r="CL452" s="95"/>
      <c r="CM452" s="95"/>
      <c r="CN452" s="95"/>
      <c r="CO452" s="95"/>
      <c r="CP452" s="95"/>
      <c r="CQ452" s="95"/>
      <c r="EX452" s="81" t="str">
        <f t="shared" si="244"/>
        <v/>
      </c>
      <c r="EY452" s="81" t="str">
        <f t="shared" si="232"/>
        <v/>
      </c>
      <c r="FA452" s="81">
        <f t="shared" si="231"/>
        <v>4.6107231101632333</v>
      </c>
    </row>
    <row r="453" spans="2:157" x14ac:dyDescent="0.15">
      <c r="E453" s="1" t="s">
        <v>152</v>
      </c>
      <c r="F453" s="6">
        <v>2</v>
      </c>
      <c r="H453" s="81">
        <v>1</v>
      </c>
      <c r="O453" s="31"/>
      <c r="Q453" s="31">
        <v>-1.0199999809265137</v>
      </c>
      <c r="R453" s="40">
        <v>-6.190000057220459</v>
      </c>
      <c r="S453" s="31"/>
      <c r="T453" s="40"/>
      <c r="U453" s="31"/>
      <c r="V453" s="40"/>
      <c r="W453" s="31"/>
      <c r="X453" s="40"/>
      <c r="Y453" s="31"/>
      <c r="Z453" s="40"/>
      <c r="AA453" s="59">
        <v>-2.9700000286102295</v>
      </c>
      <c r="AB453" s="60">
        <v>-11.949999809265137</v>
      </c>
      <c r="AC453" s="59">
        <v>0.43999999761581421</v>
      </c>
      <c r="AD453" s="60">
        <v>11.119999885559082</v>
      </c>
      <c r="AE453" s="19" t="s">
        <v>88</v>
      </c>
      <c r="AF453" s="114"/>
      <c r="AG453" s="117" t="str">
        <f t="shared" si="224"/>
        <v/>
      </c>
      <c r="AH453" s="118" t="str">
        <f t="shared" si="225"/>
        <v/>
      </c>
      <c r="AI453" s="118" t="str">
        <f t="shared" si="226"/>
        <v/>
      </c>
      <c r="AJ453" s="118" t="str">
        <f t="shared" si="227"/>
        <v/>
      </c>
      <c r="AK453" s="113" t="str">
        <f t="shared" si="228"/>
        <v/>
      </c>
      <c r="AL453" s="118" t="str">
        <f t="shared" si="229"/>
        <v/>
      </c>
      <c r="AM453" s="118"/>
      <c r="AN453" s="117">
        <f t="shared" si="234"/>
        <v>3.1147348741987497</v>
      </c>
      <c r="AO453" s="118">
        <f t="shared" si="235"/>
        <v>2.2891338589835648</v>
      </c>
      <c r="AP453" s="99">
        <f t="shared" si="236"/>
        <v>15.672649223959439</v>
      </c>
      <c r="AQ453" s="99">
        <f t="shared" si="237"/>
        <v>14.36825167179996</v>
      </c>
      <c r="AR453" s="99">
        <f t="shared" si="238"/>
        <v>11.05444936238527</v>
      </c>
      <c r="AS453" s="99">
        <f t="shared" si="239"/>
        <v>10.134413669458338</v>
      </c>
      <c r="AT453" s="118">
        <f t="shared" si="240"/>
        <v>0.6399998664855957</v>
      </c>
      <c r="AU453" s="118">
        <f t="shared" si="241"/>
        <v>0</v>
      </c>
      <c r="AV453" s="118">
        <f t="shared" si="242"/>
        <v>0.6399998664855957</v>
      </c>
      <c r="AW453" s="118">
        <f t="shared" si="243"/>
        <v>11.020000457763672</v>
      </c>
      <c r="AX453" s="118"/>
      <c r="AY453" s="117" t="str">
        <f t="shared" si="213"/>
        <v/>
      </c>
      <c r="AZ453" s="118" t="str">
        <f t="shared" si="214"/>
        <v/>
      </c>
      <c r="BA453" s="99" t="str">
        <f t="shared" si="215"/>
        <v/>
      </c>
      <c r="BB453" s="99" t="str">
        <f t="shared" si="216"/>
        <v/>
      </c>
      <c r="BC453" s="99" t="str">
        <f t="shared" si="217"/>
        <v/>
      </c>
      <c r="BD453" s="99" t="str">
        <f t="shared" si="218"/>
        <v/>
      </c>
      <c r="BE453" s="84" t="str">
        <f t="shared" si="219"/>
        <v/>
      </c>
      <c r="BF453" s="84" t="str">
        <f t="shared" ref="BF453:BF516" si="245">IF(AND(ISNUMBER(BE453),ISNUMBER(BE451),ISNUMBER(BE452)),ABS(BE451-BE453),"")</f>
        <v/>
      </c>
      <c r="BI453" s="117">
        <f t="shared" si="220"/>
        <v>0.6399998664855957</v>
      </c>
      <c r="BJ453" s="118">
        <f t="shared" si="221"/>
        <v>0</v>
      </c>
      <c r="BK453" s="118">
        <f t="shared" si="222"/>
        <v>0.6399998664855957</v>
      </c>
      <c r="BL453" s="118">
        <v>0.6399998664855957</v>
      </c>
      <c r="BM453" s="118">
        <v>0</v>
      </c>
      <c r="BN453" s="118">
        <v>0.6399998664855957</v>
      </c>
      <c r="BO453" s="118"/>
      <c r="BP453" s="119"/>
      <c r="BX453" s="117"/>
      <c r="EX453" s="81">
        <f t="shared" si="244"/>
        <v>3.1147348741987497</v>
      </c>
      <c r="EY453" s="81">
        <f t="shared" si="232"/>
        <v>3.1147348741987497</v>
      </c>
      <c r="FA453" s="81" t="str">
        <f t="shared" si="231"/>
        <v/>
      </c>
    </row>
    <row r="454" spans="2:157" x14ac:dyDescent="0.15">
      <c r="E454" s="1" t="s">
        <v>152</v>
      </c>
      <c r="F454" s="6">
        <v>3</v>
      </c>
      <c r="I454" s="81">
        <v>1</v>
      </c>
      <c r="O454" s="31"/>
      <c r="Q454" s="31">
        <v>-1.2699999809265137</v>
      </c>
      <c r="R454" s="40">
        <v>11.020000457763672</v>
      </c>
      <c r="S454" s="31"/>
      <c r="T454" s="40"/>
      <c r="U454" s="31"/>
      <c r="V454" s="40"/>
      <c r="W454" s="31"/>
      <c r="X454" s="40"/>
      <c r="Y454" s="31"/>
      <c r="Z454" s="40"/>
      <c r="AA454" s="59">
        <v>-0.43999999761581421</v>
      </c>
      <c r="AB454" s="60">
        <v>11.649999618530273</v>
      </c>
      <c r="AC454" s="59">
        <v>-0.49000000953674316</v>
      </c>
      <c r="AD454" s="60">
        <v>-12.039999961853027</v>
      </c>
      <c r="AE454" s="19" t="s">
        <v>88</v>
      </c>
      <c r="AF454" s="114"/>
      <c r="AG454" s="117" t="str">
        <f t="shared" si="224"/>
        <v/>
      </c>
      <c r="AH454" s="118" t="str">
        <f t="shared" si="225"/>
        <v/>
      </c>
      <c r="AI454" s="118" t="str">
        <f t="shared" si="226"/>
        <v/>
      </c>
      <c r="AJ454" s="118" t="str">
        <f t="shared" si="227"/>
        <v/>
      </c>
      <c r="AK454" s="113" t="str">
        <f t="shared" si="228"/>
        <v/>
      </c>
      <c r="AL454" s="118" t="str">
        <f t="shared" si="229"/>
        <v/>
      </c>
      <c r="AM454" s="118"/>
      <c r="AN454" s="117" t="str">
        <f t="shared" si="234"/>
        <v/>
      </c>
      <c r="AO454" s="118" t="str">
        <f t="shared" si="235"/>
        <v/>
      </c>
      <c r="AP454" s="99" t="str">
        <f t="shared" si="236"/>
        <v/>
      </c>
      <c r="AQ454" s="99" t="str">
        <f t="shared" si="237"/>
        <v/>
      </c>
      <c r="AR454" s="99" t="str">
        <f t="shared" si="238"/>
        <v/>
      </c>
      <c r="AS454" s="99" t="str">
        <f t="shared" si="239"/>
        <v/>
      </c>
      <c r="AT454" s="118" t="str">
        <f t="shared" si="240"/>
        <v/>
      </c>
      <c r="AU454" s="118" t="str">
        <f t="shared" si="241"/>
        <v/>
      </c>
      <c r="AV454" s="118" t="str">
        <f t="shared" si="242"/>
        <v/>
      </c>
      <c r="AW454" s="118" t="str">
        <f t="shared" si="243"/>
        <v/>
      </c>
      <c r="AX454" s="118"/>
      <c r="AY454" s="117">
        <f t="shared" si="213"/>
        <v>3.1147348741987497</v>
      </c>
      <c r="AZ454" s="118">
        <f t="shared" si="214"/>
        <v>2.2891338589835648</v>
      </c>
      <c r="BA454" s="99">
        <f t="shared" si="215"/>
        <v>15.672649223959439</v>
      </c>
      <c r="BB454" s="99">
        <f t="shared" si="216"/>
        <v>14.36825167179996</v>
      </c>
      <c r="BC454" s="99">
        <f t="shared" si="217"/>
        <v>11.05444936238527</v>
      </c>
      <c r="BD454" s="99">
        <f t="shared" si="218"/>
        <v>10.134413669458338</v>
      </c>
      <c r="BE454" s="84">
        <f t="shared" si="219"/>
        <v>11.020000457763672</v>
      </c>
      <c r="BF454" s="84" t="str">
        <f t="shared" si="245"/>
        <v/>
      </c>
      <c r="BI454" s="117">
        <f t="shared" si="220"/>
        <v>0.87999999523162842</v>
      </c>
      <c r="BJ454" s="118">
        <f t="shared" si="221"/>
        <v>0.52999973297119141</v>
      </c>
      <c r="BK454" s="118">
        <f t="shared" si="222"/>
        <v>1.0272778146914301</v>
      </c>
      <c r="BL454" s="118">
        <v>0.87999999523162842</v>
      </c>
      <c r="BM454" s="118">
        <v>0.52999973297119141</v>
      </c>
      <c r="BN454" s="118">
        <v>1.0272778146914301</v>
      </c>
      <c r="BO454" s="118"/>
      <c r="BP454" s="119"/>
      <c r="BX454" s="117"/>
      <c r="EX454" s="81" t="str">
        <f t="shared" si="244"/>
        <v/>
      </c>
      <c r="EY454" s="81">
        <f t="shared" si="232"/>
        <v>6.3597710011594746</v>
      </c>
      <c r="FA454" s="81" t="str">
        <f t="shared" si="231"/>
        <v/>
      </c>
    </row>
    <row r="455" spans="2:157" x14ac:dyDescent="0.15">
      <c r="E455" s="1" t="s">
        <v>152</v>
      </c>
      <c r="F455" s="6">
        <v>4</v>
      </c>
      <c r="I455" s="81">
        <v>1</v>
      </c>
      <c r="O455" s="31"/>
      <c r="Q455" s="31">
        <v>-1.4099999666213989</v>
      </c>
      <c r="R455" s="40">
        <v>-8.5799999237060547</v>
      </c>
      <c r="S455" s="31"/>
      <c r="T455" s="40"/>
      <c r="U455" s="31"/>
      <c r="V455" s="40"/>
      <c r="W455" s="31"/>
      <c r="X455" s="40"/>
      <c r="Y455" s="31"/>
      <c r="Z455" s="40"/>
      <c r="AA455" s="59">
        <v>-0.34000000357627869</v>
      </c>
      <c r="AB455" s="60">
        <v>-12.140000343322754</v>
      </c>
      <c r="AC455" s="59">
        <v>-0.15000000596046448</v>
      </c>
      <c r="AD455" s="60">
        <v>12.970000267028809</v>
      </c>
      <c r="AE455" s="19" t="s">
        <v>95</v>
      </c>
      <c r="AF455" s="114"/>
      <c r="AG455" s="117" t="str">
        <f t="shared" si="224"/>
        <v/>
      </c>
      <c r="AH455" s="118" t="str">
        <f t="shared" si="225"/>
        <v/>
      </c>
      <c r="AI455" s="118" t="str">
        <f t="shared" si="226"/>
        <v/>
      </c>
      <c r="AJ455" s="118" t="str">
        <f t="shared" si="227"/>
        <v/>
      </c>
      <c r="AK455" s="113" t="str">
        <f t="shared" si="228"/>
        <v/>
      </c>
      <c r="AL455" s="118" t="str">
        <f t="shared" si="229"/>
        <v/>
      </c>
      <c r="AM455" s="118"/>
      <c r="AN455" s="117" t="str">
        <f t="shared" si="234"/>
        <v/>
      </c>
      <c r="AO455" s="118" t="str">
        <f t="shared" si="235"/>
        <v/>
      </c>
      <c r="AP455" s="99" t="str">
        <f t="shared" si="236"/>
        <v/>
      </c>
      <c r="AQ455" s="99" t="str">
        <f t="shared" si="237"/>
        <v/>
      </c>
      <c r="AR455" s="99" t="str">
        <f t="shared" si="238"/>
        <v/>
      </c>
      <c r="AS455" s="99" t="str">
        <f t="shared" si="239"/>
        <v/>
      </c>
      <c r="AT455" s="118" t="str">
        <f t="shared" si="240"/>
        <v/>
      </c>
      <c r="AU455" s="118" t="str">
        <f t="shared" si="241"/>
        <v/>
      </c>
      <c r="AV455" s="118" t="str">
        <f t="shared" si="242"/>
        <v/>
      </c>
      <c r="AW455" s="118" t="str">
        <f t="shared" si="243"/>
        <v/>
      </c>
      <c r="AX455" s="118"/>
      <c r="AY455" s="117">
        <f t="shared" ref="AY455:AY518" si="246">IF(AND(ISNUMBER(AA453),OR(H455=1,I455=1)),DEGREES(ACOS(((AA453-AA454)*(AA455-AA454)+(AB453-AB454)*(AB455-AB454))/(SQRT((AA453-AA454)^2+(AB453-AB454)^2)*SQRT((AA455-AA454)^2+(AB455-AB454)^2)))),"")</f>
        <v>6.3597710011594746</v>
      </c>
      <c r="AZ455" s="118">
        <f t="shared" ref="AZ455:AZ518" si="247">IF(I455=1,DEGREES(ACOS((((AA455-AA454)*(AC454-AA454)+(AB455-AB454)*(AD454-AB454))/(SQRT((AA455-AA454)^2+(AB455-AB454)^2)*SQRT((AC454-AA454)^2+(AD454-AB454)^2))))),"")</f>
        <v>0.36176637807743434</v>
      </c>
      <c r="BA455" s="99">
        <f t="shared" ref="BA455:BA518" si="248">IF(AND(ISNUMBER(AA453),ISNUMBER(AA454),ISNUMBER(AA455),I455=1),ABS((AA453*AB454+AA454*AB455+AA455*AB453-AB453*AA454-AB454*AA455-AB455*AA453)/2),"")</f>
        <v>31.27435022147894</v>
      </c>
      <c r="BB455" s="99">
        <f t="shared" ref="BB455:BB518" si="249">IF(ISNUMBER(BA455),BA455*(((ABS(AB454-R455))/(ABS(AB453-AB454))))^2,"")</f>
        <v>22.980319170449807</v>
      </c>
      <c r="BC455" s="99">
        <f t="shared" ref="BC455:BC518" si="250">IF(AND(ISNUMBER(AC454),ISNUMBER(AA454),ISNUMBER(AA455),I455=1),ABS((AC454*AB454+AA454*AB455+AA455*AD454-AD454*AA454-AB454*AA455-AB455*AC454)/2),"")</f>
        <v>1.7792500492632399</v>
      </c>
      <c r="BD455" s="99">
        <f t="shared" ref="BD455:BD518" si="251">IF(ISNUMBER(BC455),BC455*(((ABS(AB454-R455))/(ABS(AB453-AB454))))^2,"")</f>
        <v>1.3073887619262661</v>
      </c>
      <c r="BE455" s="84">
        <f t="shared" ref="BE455:BE518" si="252">IF(AND(I455=1,ISNUMBER(R455)),ABS(R455),"")</f>
        <v>8.5799999237060547</v>
      </c>
      <c r="BF455" s="84" t="str">
        <f t="shared" si="245"/>
        <v/>
      </c>
      <c r="BI455" s="117">
        <f t="shared" ref="BI455:BI518" si="253">IF(OR($H455=1,$I455=1),ABS(AC454-AA455),"")</f>
        <v>0.15000000596046448</v>
      </c>
      <c r="BJ455" s="118">
        <f t="shared" ref="BJ455:BJ518" si="254">IF(OR($H455=1,$I455=1),ABS(AD454-AB455),"")</f>
        <v>0.10000038146972656</v>
      </c>
      <c r="BK455" s="118">
        <f t="shared" ref="BK455:BK518" si="255">IF(AND(ISNUMBER(BI455),ISNUMBER(BJ455)),SQRT(BI455^2+BJ455^2),"")</f>
        <v>0.18027778033421149</v>
      </c>
      <c r="BL455" s="118">
        <v>0.15000000596046448</v>
      </c>
      <c r="BM455" s="118">
        <v>0.10000038146972656</v>
      </c>
      <c r="BN455" s="118">
        <v>0.18027778033421149</v>
      </c>
      <c r="BO455" s="118"/>
      <c r="BP455" s="119"/>
      <c r="BX455" s="117"/>
      <c r="EX455" s="81" t="str">
        <f t="shared" si="244"/>
        <v/>
      </c>
      <c r="EY455" s="81">
        <f t="shared" si="232"/>
        <v>2.2929297240440767</v>
      </c>
      <c r="FA455" s="81" t="str">
        <f t="shared" si="231"/>
        <v/>
      </c>
    </row>
    <row r="456" spans="2:157" x14ac:dyDescent="0.15">
      <c r="E456" s="1" t="s">
        <v>152</v>
      </c>
      <c r="F456" s="6">
        <v>5</v>
      </c>
      <c r="I456" s="81">
        <v>1</v>
      </c>
      <c r="J456" s="81">
        <v>1</v>
      </c>
      <c r="O456" s="31"/>
      <c r="Q456" s="31">
        <v>-2.0999999046325684</v>
      </c>
      <c r="R456" s="40">
        <v>6.7800002098083496</v>
      </c>
      <c r="S456" s="31"/>
      <c r="T456" s="40"/>
      <c r="U456" s="31"/>
      <c r="V456" s="40"/>
      <c r="W456" s="31"/>
      <c r="X456" s="40" t="s">
        <v>63</v>
      </c>
      <c r="Y456" s="31">
        <v>1</v>
      </c>
      <c r="Z456" s="40"/>
      <c r="AA456" s="59">
        <v>-1.4099999666213989</v>
      </c>
      <c r="AB456" s="60">
        <v>12.039999961853027</v>
      </c>
      <c r="AC456" s="59">
        <v>0.34000000357627869</v>
      </c>
      <c r="AD456" s="60">
        <v>-12.770000457763672</v>
      </c>
      <c r="AE456" s="19" t="s">
        <v>78</v>
      </c>
      <c r="AF456" s="114">
        <v>1</v>
      </c>
      <c r="AG456" s="117" t="str">
        <f t="shared" si="224"/>
        <v/>
      </c>
      <c r="AH456" s="118" t="str">
        <f t="shared" si="225"/>
        <v/>
      </c>
      <c r="AI456" s="118" t="str">
        <f t="shared" si="226"/>
        <v/>
      </c>
      <c r="AJ456" s="118" t="str">
        <f t="shared" si="227"/>
        <v/>
      </c>
      <c r="AK456" s="113" t="str">
        <f t="shared" si="228"/>
        <v/>
      </c>
      <c r="AL456" s="118" t="str">
        <f t="shared" si="229"/>
        <v/>
      </c>
      <c r="AM456" s="118"/>
      <c r="AN456" s="117" t="str">
        <f t="shared" si="234"/>
        <v/>
      </c>
      <c r="AO456" s="118" t="str">
        <f t="shared" si="235"/>
        <v/>
      </c>
      <c r="AP456" s="99" t="str">
        <f t="shared" si="236"/>
        <v/>
      </c>
      <c r="AQ456" s="99" t="str">
        <f t="shared" si="237"/>
        <v/>
      </c>
      <c r="AR456" s="99" t="str">
        <f t="shared" si="238"/>
        <v/>
      </c>
      <c r="AS456" s="99" t="str">
        <f t="shared" si="239"/>
        <v/>
      </c>
      <c r="AT456" s="118" t="str">
        <f t="shared" si="240"/>
        <v/>
      </c>
      <c r="AU456" s="118" t="str">
        <f t="shared" si="241"/>
        <v/>
      </c>
      <c r="AV456" s="118" t="str">
        <f t="shared" si="242"/>
        <v/>
      </c>
      <c r="AW456" s="118" t="str">
        <f t="shared" si="243"/>
        <v/>
      </c>
      <c r="AX456" s="118"/>
      <c r="AY456" s="117">
        <f t="shared" si="246"/>
        <v>2.2929297240440767</v>
      </c>
      <c r="AZ456" s="118">
        <f t="shared" si="247"/>
        <v>2.9673001111435968</v>
      </c>
      <c r="BA456" s="99">
        <f t="shared" si="248"/>
        <v>11.518649596816303</v>
      </c>
      <c r="BB456" s="99">
        <f t="shared" si="249"/>
        <v>7.2854263783656092</v>
      </c>
      <c r="BC456" s="99">
        <f t="shared" si="250"/>
        <v>15.730949862736452</v>
      </c>
      <c r="BD456" s="99">
        <f t="shared" si="251"/>
        <v>9.949662599199451</v>
      </c>
      <c r="BE456" s="84">
        <f t="shared" si="252"/>
        <v>6.7800002098083496</v>
      </c>
      <c r="BF456" s="84">
        <f t="shared" si="245"/>
        <v>4.2400002479553223</v>
      </c>
      <c r="BI456" s="117">
        <f t="shared" si="253"/>
        <v>1.2599999606609344</v>
      </c>
      <c r="BJ456" s="118">
        <f t="shared" si="254"/>
        <v>0.93000030517578125</v>
      </c>
      <c r="BK456" s="118">
        <f t="shared" si="255"/>
        <v>1.5660461259147518</v>
      </c>
      <c r="BL456" s="118"/>
      <c r="BM456" s="118"/>
      <c r="BN456" s="118"/>
      <c r="BO456" s="118"/>
      <c r="BP456" s="119" t="s">
        <v>184</v>
      </c>
      <c r="BX456" s="117"/>
      <c r="EX456" s="81" t="str">
        <f t="shared" si="244"/>
        <v/>
      </c>
      <c r="EY456" s="81" t="str">
        <f t="shared" si="232"/>
        <v/>
      </c>
      <c r="FA456" s="81" t="str">
        <f t="shared" si="231"/>
        <v/>
      </c>
    </row>
    <row r="457" spans="2:157" x14ac:dyDescent="0.15">
      <c r="E457" s="1" t="s">
        <v>152</v>
      </c>
      <c r="O457" s="31"/>
      <c r="Q457" s="31"/>
      <c r="R457" s="40"/>
      <c r="S457" s="31"/>
      <c r="T457" s="40"/>
      <c r="U457" s="31">
        <v>4.5300002098083496</v>
      </c>
      <c r="V457" s="40">
        <v>-7.119999885559082</v>
      </c>
      <c r="W457" s="31"/>
      <c r="X457" s="40"/>
      <c r="Y457" s="31"/>
      <c r="Z457" s="40"/>
      <c r="AG457" s="117" t="str">
        <f t="shared" si="224"/>
        <v/>
      </c>
      <c r="AH457" s="118" t="str">
        <f t="shared" si="225"/>
        <v/>
      </c>
      <c r="AI457" s="118" t="str">
        <f t="shared" si="226"/>
        <v/>
      </c>
      <c r="AJ457" s="118" t="str">
        <f t="shared" si="227"/>
        <v/>
      </c>
      <c r="AK457" s="113" t="str">
        <f t="shared" si="228"/>
        <v/>
      </c>
      <c r="AL457" s="118" t="str">
        <f t="shared" si="229"/>
        <v/>
      </c>
      <c r="AN457" s="117" t="str">
        <f t="shared" si="234"/>
        <v/>
      </c>
      <c r="AO457" s="118" t="str">
        <f t="shared" si="235"/>
        <v/>
      </c>
      <c r="AP457" s="99" t="str">
        <f t="shared" si="236"/>
        <v/>
      </c>
      <c r="AQ457" s="99" t="str">
        <f t="shared" si="237"/>
        <v/>
      </c>
      <c r="AR457" s="99" t="str">
        <f t="shared" si="238"/>
        <v/>
      </c>
      <c r="AS457" s="99" t="str">
        <f t="shared" si="239"/>
        <v/>
      </c>
      <c r="AT457" s="118" t="str">
        <f t="shared" si="240"/>
        <v/>
      </c>
      <c r="AU457" s="118" t="str">
        <f t="shared" si="241"/>
        <v/>
      </c>
      <c r="AV457" s="118" t="str">
        <f t="shared" si="242"/>
        <v/>
      </c>
      <c r="AW457" s="118" t="str">
        <f t="shared" si="243"/>
        <v/>
      </c>
      <c r="AY457" s="117" t="str">
        <f t="shared" si="246"/>
        <v/>
      </c>
      <c r="AZ457" s="118" t="str">
        <f t="shared" si="247"/>
        <v/>
      </c>
      <c r="BA457" s="99" t="str">
        <f t="shared" si="248"/>
        <v/>
      </c>
      <c r="BB457" s="99" t="str">
        <f t="shared" si="249"/>
        <v/>
      </c>
      <c r="BC457" s="99" t="str">
        <f t="shared" si="250"/>
        <v/>
      </c>
      <c r="BD457" s="99" t="str">
        <f t="shared" si="251"/>
        <v/>
      </c>
      <c r="BE457" s="84" t="str">
        <f t="shared" si="252"/>
        <v/>
      </c>
      <c r="BF457" s="84" t="str">
        <f t="shared" si="245"/>
        <v/>
      </c>
      <c r="BI457" s="117" t="str">
        <f t="shared" si="253"/>
        <v/>
      </c>
      <c r="BJ457" s="118" t="str">
        <f t="shared" si="254"/>
        <v/>
      </c>
      <c r="BK457" s="118" t="str">
        <f t="shared" si="255"/>
        <v/>
      </c>
      <c r="BL457" s="118" t="s">
        <v>152</v>
      </c>
      <c r="BM457" s="118" t="s">
        <v>152</v>
      </c>
      <c r="BN457" s="118" t="s">
        <v>152</v>
      </c>
      <c r="BO457" s="118"/>
      <c r="EX457" s="81" t="str">
        <f t="shared" si="244"/>
        <v/>
      </c>
      <c r="EY457" s="81" t="str">
        <f t="shared" si="232"/>
        <v/>
      </c>
      <c r="FA457" s="81" t="str">
        <f t="shared" si="231"/>
        <v/>
      </c>
    </row>
    <row r="458" spans="2:157" s="82" customFormat="1" x14ac:dyDescent="0.15">
      <c r="B458" s="30"/>
      <c r="C458" s="16"/>
      <c r="D458" s="13" t="s">
        <v>32</v>
      </c>
      <c r="E458" s="16">
        <v>102</v>
      </c>
      <c r="F458" s="10">
        <v>1</v>
      </c>
      <c r="G458" s="16">
        <v>1</v>
      </c>
      <c r="K458" s="16"/>
      <c r="L458" s="82">
        <v>1</v>
      </c>
      <c r="M458" s="16">
        <v>1</v>
      </c>
      <c r="O458" s="20" t="s">
        <v>87</v>
      </c>
      <c r="P458" s="16"/>
      <c r="Q458" s="32"/>
      <c r="R458" s="10"/>
      <c r="S458" s="32"/>
      <c r="T458" s="10"/>
      <c r="U458" s="32"/>
      <c r="V458" s="10"/>
      <c r="W458" s="32"/>
      <c r="X458" s="10"/>
      <c r="Y458" s="32"/>
      <c r="Z458" s="10"/>
      <c r="AA458" s="57">
        <v>-1.2200000286102295</v>
      </c>
      <c r="AB458" s="58">
        <v>12.090000152587891</v>
      </c>
      <c r="AC458" s="57">
        <v>3.2200000286102295</v>
      </c>
      <c r="AD458" s="58">
        <v>-13.069999694824219</v>
      </c>
      <c r="AE458" s="16"/>
      <c r="AF458" s="112"/>
      <c r="AG458" s="117">
        <f t="shared" si="224"/>
        <v>3.8660169134734192</v>
      </c>
      <c r="AH458" s="118">
        <f t="shared" si="225"/>
        <v>1.7599999904632568</v>
      </c>
      <c r="AI458" s="118">
        <f t="shared" si="226"/>
        <v>0</v>
      </c>
      <c r="AJ458" s="118">
        <f t="shared" si="227"/>
        <v>1.7599999904632568</v>
      </c>
      <c r="AK458" s="113">
        <f t="shared" si="228"/>
        <v>0</v>
      </c>
      <c r="AL458" s="118">
        <f t="shared" si="229"/>
        <v>4.7300000190734863</v>
      </c>
      <c r="AM458" s="99"/>
      <c r="AN458" s="117" t="str">
        <f t="shared" si="234"/>
        <v/>
      </c>
      <c r="AO458" s="118" t="str">
        <f t="shared" si="235"/>
        <v/>
      </c>
      <c r="AP458" s="99" t="str">
        <f t="shared" si="236"/>
        <v/>
      </c>
      <c r="AQ458" s="99" t="str">
        <f t="shared" si="237"/>
        <v/>
      </c>
      <c r="AR458" s="99" t="str">
        <f t="shared" si="238"/>
        <v/>
      </c>
      <c r="AS458" s="99" t="str">
        <f t="shared" si="239"/>
        <v/>
      </c>
      <c r="AT458" s="118" t="str">
        <f t="shared" si="240"/>
        <v/>
      </c>
      <c r="AU458" s="118" t="str">
        <f t="shared" si="241"/>
        <v/>
      </c>
      <c r="AV458" s="118" t="str">
        <f t="shared" si="242"/>
        <v/>
      </c>
      <c r="AW458" s="118" t="str">
        <f t="shared" si="243"/>
        <v/>
      </c>
      <c r="AX458" s="99"/>
      <c r="AY458" s="117" t="str">
        <f t="shared" si="246"/>
        <v/>
      </c>
      <c r="AZ458" s="118" t="str">
        <f t="shared" si="247"/>
        <v/>
      </c>
      <c r="BA458" s="99" t="str">
        <f t="shared" si="248"/>
        <v/>
      </c>
      <c r="BB458" s="99" t="str">
        <f t="shared" si="249"/>
        <v/>
      </c>
      <c r="BC458" s="99" t="str">
        <f t="shared" si="250"/>
        <v/>
      </c>
      <c r="BD458" s="99" t="str">
        <f t="shared" si="251"/>
        <v/>
      </c>
      <c r="BE458" s="84" t="str">
        <f t="shared" si="252"/>
        <v/>
      </c>
      <c r="BF458" s="84" t="str">
        <f t="shared" si="245"/>
        <v/>
      </c>
      <c r="BG458" s="89"/>
      <c r="BH458" s="89"/>
      <c r="BI458" s="117" t="str">
        <f t="shared" si="253"/>
        <v/>
      </c>
      <c r="BJ458" s="118" t="str">
        <f t="shared" si="254"/>
        <v/>
      </c>
      <c r="BK458" s="118" t="str">
        <f t="shared" si="255"/>
        <v/>
      </c>
      <c r="BL458" s="118" t="s">
        <v>152</v>
      </c>
      <c r="BM458" s="118" t="s">
        <v>152</v>
      </c>
      <c r="BN458" s="118" t="s">
        <v>152</v>
      </c>
      <c r="BO458" s="118"/>
      <c r="BP458" s="121"/>
      <c r="BX458" s="94"/>
      <c r="CE458" s="95"/>
      <c r="CF458" s="95"/>
      <c r="CG458" s="95"/>
      <c r="CH458" s="95"/>
      <c r="CI458" s="95"/>
      <c r="CJ458" s="95"/>
      <c r="CK458" s="95"/>
      <c r="CL458" s="95"/>
      <c r="CM458" s="95"/>
      <c r="CN458" s="95"/>
      <c r="CO458" s="95"/>
      <c r="CP458" s="95"/>
      <c r="CQ458" s="95"/>
      <c r="EX458" s="81" t="str">
        <f t="shared" si="244"/>
        <v/>
      </c>
      <c r="EY458" s="81" t="str">
        <f t="shared" si="232"/>
        <v/>
      </c>
      <c r="FA458" s="81">
        <f t="shared" si="231"/>
        <v>3.8660169134734192</v>
      </c>
    </row>
    <row r="459" spans="2:157" x14ac:dyDescent="0.15">
      <c r="E459" s="1" t="s">
        <v>152</v>
      </c>
      <c r="F459" s="6">
        <v>2</v>
      </c>
      <c r="H459" s="81">
        <v>1</v>
      </c>
      <c r="O459" s="31"/>
      <c r="Q459" s="31">
        <v>0.5899999737739563</v>
      </c>
      <c r="R459" s="40">
        <v>-4.7300000190734863</v>
      </c>
      <c r="S459" s="31"/>
      <c r="T459" s="40"/>
      <c r="U459" s="31"/>
      <c r="V459" s="40"/>
      <c r="W459" s="31"/>
      <c r="X459" s="40"/>
      <c r="Y459" s="31"/>
      <c r="Z459" s="40"/>
      <c r="AA459" s="59">
        <v>1.4600000381469727</v>
      </c>
      <c r="AB459" s="60">
        <v>-13.069999694824219</v>
      </c>
      <c r="AC459" s="59">
        <v>-0.77999997138977051</v>
      </c>
      <c r="AD459" s="60">
        <v>8.6800003051757813</v>
      </c>
      <c r="AE459" s="19" t="s">
        <v>95</v>
      </c>
      <c r="AF459" s="138">
        <v>1</v>
      </c>
      <c r="AG459" s="117" t="str">
        <f t="shared" si="224"/>
        <v/>
      </c>
      <c r="AH459" s="118" t="str">
        <f t="shared" si="225"/>
        <v/>
      </c>
      <c r="AI459" s="118" t="str">
        <f t="shared" si="226"/>
        <v/>
      </c>
      <c r="AJ459" s="118" t="str">
        <f t="shared" si="227"/>
        <v/>
      </c>
      <c r="AK459" s="113" t="str">
        <f t="shared" si="228"/>
        <v/>
      </c>
      <c r="AL459" s="118" t="str">
        <f t="shared" si="229"/>
        <v/>
      </c>
      <c r="AM459" s="118"/>
      <c r="AN459" s="117">
        <f t="shared" si="234"/>
        <v>0.82115679375481443</v>
      </c>
      <c r="AO459" s="118">
        <f t="shared" si="235"/>
        <v>1.0212029364157871</v>
      </c>
      <c r="AP459" s="99">
        <f t="shared" si="236"/>
        <v>3.4554000004291652</v>
      </c>
      <c r="AQ459" s="99">
        <f t="shared" si="237"/>
        <v>1.9955050508498089</v>
      </c>
      <c r="AR459" s="99">
        <f t="shared" si="238"/>
        <v>3.7133505917429943</v>
      </c>
      <c r="AS459" s="99">
        <f t="shared" si="239"/>
        <v>2.1444723796026333</v>
      </c>
      <c r="AT459" s="118">
        <f t="shared" si="240"/>
        <v>1.7599999904632568</v>
      </c>
      <c r="AU459" s="118">
        <f t="shared" si="241"/>
        <v>0</v>
      </c>
      <c r="AV459" s="118">
        <f t="shared" si="242"/>
        <v>1.7599999904632568</v>
      </c>
      <c r="AW459" s="118">
        <f t="shared" si="243"/>
        <v>6.0500001907348633</v>
      </c>
      <c r="AX459" s="118"/>
      <c r="AY459" s="117" t="str">
        <f t="shared" si="246"/>
        <v/>
      </c>
      <c r="AZ459" s="118" t="str">
        <f t="shared" si="247"/>
        <v/>
      </c>
      <c r="BA459" s="99" t="str">
        <f t="shared" si="248"/>
        <v/>
      </c>
      <c r="BB459" s="99" t="str">
        <f t="shared" si="249"/>
        <v/>
      </c>
      <c r="BC459" s="99" t="str">
        <f t="shared" si="250"/>
        <v/>
      </c>
      <c r="BD459" s="99" t="str">
        <f t="shared" si="251"/>
        <v/>
      </c>
      <c r="BE459" s="84" t="str">
        <f t="shared" si="252"/>
        <v/>
      </c>
      <c r="BF459" s="84" t="str">
        <f t="shared" si="245"/>
        <v/>
      </c>
      <c r="BI459" s="117">
        <f t="shared" si="253"/>
        <v>1.7599999904632568</v>
      </c>
      <c r="BJ459" s="118">
        <f t="shared" si="254"/>
        <v>0</v>
      </c>
      <c r="BK459" s="118">
        <f t="shared" si="255"/>
        <v>1.7599999904632568</v>
      </c>
      <c r="BL459" s="118">
        <v>1.7599999904632568</v>
      </c>
      <c r="BM459" s="118">
        <v>0</v>
      </c>
      <c r="BN459" s="118">
        <v>1.7599999904632568</v>
      </c>
      <c r="BO459" s="118"/>
      <c r="BP459" s="119"/>
      <c r="BX459" s="117"/>
      <c r="EX459" s="81">
        <f t="shared" si="244"/>
        <v>0.82115679375481443</v>
      </c>
      <c r="EY459" s="81">
        <f t="shared" si="232"/>
        <v>0.82115679375481443</v>
      </c>
      <c r="FA459" s="81" t="str">
        <f t="shared" si="231"/>
        <v/>
      </c>
    </row>
    <row r="460" spans="2:157" x14ac:dyDescent="0.15">
      <c r="E460" s="1" t="s">
        <v>152</v>
      </c>
      <c r="F460" s="6">
        <v>3</v>
      </c>
      <c r="I460" s="81">
        <v>1</v>
      </c>
      <c r="J460" s="81">
        <v>1</v>
      </c>
      <c r="O460" s="31"/>
      <c r="Q460" s="31">
        <v>-0.54000002145767212</v>
      </c>
      <c r="R460" s="40">
        <v>6.0500001907348633</v>
      </c>
      <c r="S460" s="31"/>
      <c r="T460" s="40"/>
      <c r="U460" s="31"/>
      <c r="V460" s="40"/>
      <c r="W460" s="31"/>
      <c r="X460" s="40" t="s">
        <v>90</v>
      </c>
      <c r="Y460" s="31"/>
      <c r="Z460" s="40">
        <v>1</v>
      </c>
      <c r="AA460" s="59">
        <v>-0.82999998331069946</v>
      </c>
      <c r="AB460" s="60">
        <v>5.8499999046325684</v>
      </c>
      <c r="AC460" s="59">
        <v>0.20000000298023224</v>
      </c>
      <c r="AD460" s="60">
        <v>-13.069999694824219</v>
      </c>
      <c r="AE460" s="19" t="s">
        <v>95</v>
      </c>
      <c r="AF460" s="114"/>
      <c r="AG460" s="117" t="str">
        <f t="shared" si="224"/>
        <v/>
      </c>
      <c r="AH460" s="118" t="str">
        <f t="shared" si="225"/>
        <v/>
      </c>
      <c r="AI460" s="118" t="str">
        <f t="shared" si="226"/>
        <v/>
      </c>
      <c r="AJ460" s="118" t="str">
        <f t="shared" si="227"/>
        <v/>
      </c>
      <c r="AK460" s="113" t="str">
        <f t="shared" si="228"/>
        <v/>
      </c>
      <c r="AL460" s="118" t="str">
        <f t="shared" si="229"/>
        <v/>
      </c>
      <c r="AM460" s="118"/>
      <c r="AN460" s="117" t="str">
        <f t="shared" si="234"/>
        <v/>
      </c>
      <c r="AO460" s="118" t="str">
        <f t="shared" si="235"/>
        <v/>
      </c>
      <c r="AP460" s="99" t="str">
        <f t="shared" si="236"/>
        <v/>
      </c>
      <c r="AQ460" s="99" t="str">
        <f t="shared" si="237"/>
        <v/>
      </c>
      <c r="AR460" s="99" t="str">
        <f t="shared" si="238"/>
        <v/>
      </c>
      <c r="AS460" s="99" t="str">
        <f t="shared" si="239"/>
        <v/>
      </c>
      <c r="AT460" s="118" t="str">
        <f t="shared" si="240"/>
        <v/>
      </c>
      <c r="AU460" s="118" t="str">
        <f t="shared" si="241"/>
        <v/>
      </c>
      <c r="AV460" s="118" t="str">
        <f t="shared" si="242"/>
        <v/>
      </c>
      <c r="AW460" s="118" t="str">
        <f t="shared" si="243"/>
        <v/>
      </c>
      <c r="AX460" s="118"/>
      <c r="AY460" s="117">
        <f t="shared" si="246"/>
        <v>0.82115679375481443</v>
      </c>
      <c r="AZ460" s="118">
        <f t="shared" si="247"/>
        <v>1.0212029364157871</v>
      </c>
      <c r="BA460" s="99">
        <f t="shared" si="248"/>
        <v>3.4554000004291652</v>
      </c>
      <c r="BB460" s="99">
        <f t="shared" si="249"/>
        <v>1.9955050508498089</v>
      </c>
      <c r="BC460" s="99">
        <f t="shared" si="250"/>
        <v>3.7133505917429943</v>
      </c>
      <c r="BD460" s="99">
        <f t="shared" si="251"/>
        <v>2.1444723796026333</v>
      </c>
      <c r="BE460" s="84">
        <f t="shared" si="252"/>
        <v>6.0500001907348633</v>
      </c>
      <c r="BF460" s="84" t="str">
        <f t="shared" si="245"/>
        <v/>
      </c>
      <c r="BI460" s="117">
        <f t="shared" si="253"/>
        <v>5.0000011920928955E-2</v>
      </c>
      <c r="BJ460" s="118">
        <f t="shared" si="254"/>
        <v>2.8300004005432129</v>
      </c>
      <c r="BK460" s="118">
        <f t="shared" si="255"/>
        <v>2.8304420623405875</v>
      </c>
      <c r="BL460" s="118"/>
      <c r="BM460" s="118"/>
      <c r="BN460" s="118"/>
      <c r="BO460" s="118"/>
      <c r="BP460" s="119" t="s">
        <v>184</v>
      </c>
      <c r="BX460" s="117"/>
      <c r="EX460" s="81" t="str">
        <f t="shared" si="244"/>
        <v/>
      </c>
      <c r="EY460" s="81">
        <f t="shared" si="232"/>
        <v>157.0045695795437</v>
      </c>
      <c r="FA460" s="81" t="str">
        <f t="shared" si="231"/>
        <v/>
      </c>
    </row>
    <row r="461" spans="2:157" s="82" customFormat="1" x14ac:dyDescent="0.15">
      <c r="B461" s="30"/>
      <c r="C461" s="16"/>
      <c r="D461" s="13" t="s">
        <v>31</v>
      </c>
      <c r="E461" s="16">
        <v>103</v>
      </c>
      <c r="F461" s="10">
        <v>1</v>
      </c>
      <c r="G461" s="16">
        <v>1</v>
      </c>
      <c r="K461" s="16"/>
      <c r="L461" s="82">
        <v>1</v>
      </c>
      <c r="M461" s="16">
        <v>1</v>
      </c>
      <c r="O461" s="20" t="s">
        <v>91</v>
      </c>
      <c r="P461" s="16"/>
      <c r="Q461" s="32"/>
      <c r="R461" s="10"/>
      <c r="S461" s="32"/>
      <c r="T461" s="10"/>
      <c r="U461" s="32"/>
      <c r="V461" s="10"/>
      <c r="W461" s="32"/>
      <c r="X461" s="10"/>
      <c r="Y461" s="32"/>
      <c r="Z461" s="10"/>
      <c r="AA461" s="57">
        <v>0.93000000715255737</v>
      </c>
      <c r="AB461" s="58">
        <v>11.949999809265137</v>
      </c>
      <c r="AC461" s="57">
        <v>-3.6600000858306885</v>
      </c>
      <c r="AD461" s="58">
        <v>-13.159999847412109</v>
      </c>
      <c r="AE461" s="16"/>
      <c r="AF461" s="112"/>
      <c r="AG461" s="117">
        <f t="shared" ref="AG461:AG524" si="256">IF(G461=1,DEGREES(ACOS((((AC461-AA461)*(Q462-AA461))+((AD461-AB461)*(R462-AB461)))/(SQRT((AC461-AA461)^2+(AD461-AB461)^2)*SQRT((Q462-AA461)^2+(R462-AB461)^2)))),"")</f>
        <v>3.8231114568804361</v>
      </c>
      <c r="AH461" s="118">
        <f t="shared" ref="AH461:AH524" si="257">IF(G461=1,ABS(AC461-AA462),"")</f>
        <v>0.59000015258789063</v>
      </c>
      <c r="AI461" s="118">
        <f t="shared" ref="AI461:AI524" si="258">IF(G461=1,ABS(AD461-AB462),"")</f>
        <v>0.18999958038330078</v>
      </c>
      <c r="AJ461" s="118">
        <f t="shared" ref="AJ461:AJ524" si="259">IF(G461=1,SQRT(AH461^2+AI461^2),"")</f>
        <v>0.6198387053093446</v>
      </c>
      <c r="AK461" s="113">
        <f t="shared" ref="AK461:AK524" si="260">IF(G461=1,P461,"")</f>
        <v>0</v>
      </c>
      <c r="AL461" s="118">
        <f t="shared" ref="AL461:AL524" si="261">IF(G461=1,ABS(R462),"")</f>
        <v>5.070000171661377</v>
      </c>
      <c r="AM461" s="99"/>
      <c r="AN461" s="117" t="str">
        <f t="shared" si="234"/>
        <v/>
      </c>
      <c r="AO461" s="118" t="str">
        <f t="shared" si="235"/>
        <v/>
      </c>
      <c r="AP461" s="99" t="str">
        <f t="shared" si="236"/>
        <v/>
      </c>
      <c r="AQ461" s="99" t="str">
        <f t="shared" si="237"/>
        <v/>
      </c>
      <c r="AR461" s="99" t="str">
        <f t="shared" si="238"/>
        <v/>
      </c>
      <c r="AS461" s="99" t="str">
        <f t="shared" si="239"/>
        <v/>
      </c>
      <c r="AT461" s="118" t="str">
        <f t="shared" si="240"/>
        <v/>
      </c>
      <c r="AU461" s="118" t="str">
        <f t="shared" si="241"/>
        <v/>
      </c>
      <c r="AV461" s="118" t="str">
        <f t="shared" si="242"/>
        <v/>
      </c>
      <c r="AW461" s="118" t="str">
        <f t="shared" si="243"/>
        <v/>
      </c>
      <c r="AX461" s="99"/>
      <c r="AY461" s="117" t="str">
        <f t="shared" si="246"/>
        <v/>
      </c>
      <c r="AZ461" s="118" t="str">
        <f t="shared" si="247"/>
        <v/>
      </c>
      <c r="BA461" s="99" t="str">
        <f t="shared" si="248"/>
        <v/>
      </c>
      <c r="BB461" s="99" t="str">
        <f t="shared" si="249"/>
        <v/>
      </c>
      <c r="BC461" s="99" t="str">
        <f t="shared" si="250"/>
        <v/>
      </c>
      <c r="BD461" s="99" t="str">
        <f t="shared" si="251"/>
        <v/>
      </c>
      <c r="BE461" s="84" t="str">
        <f t="shared" si="252"/>
        <v/>
      </c>
      <c r="BF461" s="84" t="str">
        <f t="shared" si="245"/>
        <v/>
      </c>
      <c r="BG461" s="89"/>
      <c r="BH461" s="89"/>
      <c r="BI461" s="117" t="str">
        <f t="shared" si="253"/>
        <v/>
      </c>
      <c r="BJ461" s="118" t="str">
        <f t="shared" si="254"/>
        <v/>
      </c>
      <c r="BK461" s="118" t="str">
        <f t="shared" si="255"/>
        <v/>
      </c>
      <c r="BL461" s="118" t="s">
        <v>152</v>
      </c>
      <c r="BM461" s="118" t="s">
        <v>152</v>
      </c>
      <c r="BN461" s="118" t="s">
        <v>152</v>
      </c>
      <c r="BO461" s="118"/>
      <c r="BP461" s="121"/>
      <c r="BX461" s="94"/>
      <c r="CE461" s="95"/>
      <c r="CF461" s="95"/>
      <c r="CG461" s="95"/>
      <c r="CH461" s="95"/>
      <c r="CI461" s="95"/>
      <c r="CJ461" s="95"/>
      <c r="CK461" s="95"/>
      <c r="CL461" s="95"/>
      <c r="CM461" s="95"/>
      <c r="CN461" s="95"/>
      <c r="CO461" s="95"/>
      <c r="CP461" s="95"/>
      <c r="CQ461" s="95"/>
      <c r="EX461" s="81" t="str">
        <f t="shared" si="244"/>
        <v/>
      </c>
      <c r="EY461" s="81">
        <f t="shared" si="232"/>
        <v>6.9751820531457129</v>
      </c>
      <c r="FA461" s="81">
        <f t="shared" si="231"/>
        <v>3.8231114568804361</v>
      </c>
    </row>
    <row r="462" spans="2:157" x14ac:dyDescent="0.15">
      <c r="E462" s="1" t="s">
        <v>152</v>
      </c>
      <c r="F462" s="6">
        <v>2</v>
      </c>
      <c r="H462" s="81">
        <v>1</v>
      </c>
      <c r="O462" s="31"/>
      <c r="Q462" s="31">
        <v>-1.0199999809265137</v>
      </c>
      <c r="R462" s="40">
        <v>-5.070000171661377</v>
      </c>
      <c r="S462" s="31"/>
      <c r="T462" s="40"/>
      <c r="U462" s="31"/>
      <c r="V462" s="40"/>
      <c r="W462" s="31"/>
      <c r="X462" s="40"/>
      <c r="Y462" s="31"/>
      <c r="Z462" s="40"/>
      <c r="AA462" s="59">
        <v>-3.0699999332427979</v>
      </c>
      <c r="AB462" s="60">
        <v>-12.970000267028809</v>
      </c>
      <c r="AC462" s="59">
        <v>0.20000000298023224</v>
      </c>
      <c r="AD462" s="60">
        <v>11.069999694824219</v>
      </c>
      <c r="AE462" s="19" t="s">
        <v>78</v>
      </c>
      <c r="AF462" s="114"/>
      <c r="AG462" s="117" t="str">
        <f t="shared" si="256"/>
        <v/>
      </c>
      <c r="AH462" s="118" t="str">
        <f t="shared" si="257"/>
        <v/>
      </c>
      <c r="AI462" s="118" t="str">
        <f t="shared" si="258"/>
        <v/>
      </c>
      <c r="AJ462" s="118" t="str">
        <f t="shared" si="259"/>
        <v/>
      </c>
      <c r="AK462" s="113" t="str">
        <f t="shared" si="260"/>
        <v/>
      </c>
      <c r="AL462" s="118" t="str">
        <f t="shared" si="261"/>
        <v/>
      </c>
      <c r="AM462" s="118"/>
      <c r="AN462" s="117">
        <f t="shared" si="234"/>
        <v>8.3988808843187375</v>
      </c>
      <c r="AO462" s="118">
        <f t="shared" si="235"/>
        <v>9.7718295194036973</v>
      </c>
      <c r="AP462" s="99">
        <f t="shared" si="236"/>
        <v>48.071003051936628</v>
      </c>
      <c r="AQ462" s="99">
        <f t="shared" si="237"/>
        <v>28.416993620711562</v>
      </c>
      <c r="AR462" s="99">
        <f t="shared" si="238"/>
        <v>53.69455254992544</v>
      </c>
      <c r="AS462" s="99">
        <f t="shared" si="239"/>
        <v>31.741333868770226</v>
      </c>
      <c r="AT462" s="118">
        <f t="shared" si="240"/>
        <v>0.59000015258789063</v>
      </c>
      <c r="AU462" s="118">
        <f t="shared" si="241"/>
        <v>0.18999958038330078</v>
      </c>
      <c r="AV462" s="118">
        <f t="shared" si="242"/>
        <v>0.6198387053093446</v>
      </c>
      <c r="AW462" s="118">
        <f t="shared" si="243"/>
        <v>6.190000057220459</v>
      </c>
      <c r="AX462" s="118"/>
      <c r="AY462" s="117"/>
      <c r="AZ462" s="118" t="str">
        <f t="shared" si="247"/>
        <v/>
      </c>
      <c r="BA462" s="99" t="str">
        <f t="shared" si="248"/>
        <v/>
      </c>
      <c r="BB462" s="99" t="str">
        <f t="shared" si="249"/>
        <v/>
      </c>
      <c r="BC462" s="99" t="str">
        <f t="shared" si="250"/>
        <v/>
      </c>
      <c r="BD462" s="99" t="str">
        <f t="shared" si="251"/>
        <v/>
      </c>
      <c r="BE462" s="84" t="str">
        <f t="shared" si="252"/>
        <v/>
      </c>
      <c r="BF462" s="84" t="str">
        <f t="shared" si="245"/>
        <v/>
      </c>
      <c r="BI462" s="117">
        <f t="shared" si="253"/>
        <v>0.59000015258789063</v>
      </c>
      <c r="BJ462" s="118">
        <f t="shared" si="254"/>
        <v>0.18999958038330078</v>
      </c>
      <c r="BK462" s="118">
        <f t="shared" si="255"/>
        <v>0.6198387053093446</v>
      </c>
      <c r="BL462" s="118">
        <v>0.59000015258789063</v>
      </c>
      <c r="BM462" s="118">
        <v>0.18999958038330078</v>
      </c>
      <c r="BN462" s="118">
        <v>0.6198387053093446</v>
      </c>
      <c r="BO462" s="118"/>
      <c r="BP462" s="119"/>
      <c r="BX462" s="117"/>
      <c r="EX462" s="81">
        <f t="shared" si="244"/>
        <v>8.3988808843187375</v>
      </c>
      <c r="EY462" s="81">
        <f t="shared" si="232"/>
        <v>8.3988808843187375</v>
      </c>
      <c r="FA462" s="81" t="str">
        <f t="shared" si="231"/>
        <v/>
      </c>
    </row>
    <row r="463" spans="2:157" x14ac:dyDescent="0.15">
      <c r="E463" s="1" t="s">
        <v>152</v>
      </c>
      <c r="F463" s="6">
        <v>3</v>
      </c>
      <c r="I463" s="81">
        <v>1</v>
      </c>
      <c r="O463" s="31"/>
      <c r="Q463" s="31">
        <v>3.9000000953674316</v>
      </c>
      <c r="R463" s="40">
        <v>6.190000057220459</v>
      </c>
      <c r="S463" s="31"/>
      <c r="T463" s="40"/>
      <c r="U463" s="31"/>
      <c r="V463" s="40"/>
      <c r="W463" s="31"/>
      <c r="X463" s="40"/>
      <c r="Y463" s="31"/>
      <c r="Z463" s="40"/>
      <c r="AA463" s="59">
        <v>4.7800002098083496</v>
      </c>
      <c r="AB463" s="60">
        <v>11.899999618530273</v>
      </c>
      <c r="AC463" s="59">
        <v>-0.49000000953674316</v>
      </c>
      <c r="AD463" s="60">
        <v>-12.770000457763672</v>
      </c>
      <c r="AE463" s="19" t="s">
        <v>81</v>
      </c>
      <c r="AF463" s="114"/>
      <c r="AG463" s="117" t="str">
        <f t="shared" si="256"/>
        <v/>
      </c>
      <c r="AH463" s="118" t="str">
        <f t="shared" si="257"/>
        <v/>
      </c>
      <c r="AI463" s="118" t="str">
        <f t="shared" si="258"/>
        <v/>
      </c>
      <c r="AJ463" s="118" t="str">
        <f t="shared" si="259"/>
        <v/>
      </c>
      <c r="AK463" s="113" t="str">
        <f t="shared" si="260"/>
        <v/>
      </c>
      <c r="AL463" s="118" t="str">
        <f t="shared" si="261"/>
        <v/>
      </c>
      <c r="AM463" s="118"/>
      <c r="AN463" s="117" t="str">
        <f t="shared" si="234"/>
        <v/>
      </c>
      <c r="AO463" s="118" t="str">
        <f t="shared" si="235"/>
        <v/>
      </c>
      <c r="AP463" s="99" t="str">
        <f t="shared" si="236"/>
        <v/>
      </c>
      <c r="AQ463" s="99" t="str">
        <f t="shared" si="237"/>
        <v/>
      </c>
      <c r="AR463" s="99" t="str">
        <f t="shared" si="238"/>
        <v/>
      </c>
      <c r="AS463" s="99" t="str">
        <f t="shared" si="239"/>
        <v/>
      </c>
      <c r="AT463" s="118" t="str">
        <f t="shared" si="240"/>
        <v/>
      </c>
      <c r="AU463" s="118" t="str">
        <f t="shared" si="241"/>
        <v/>
      </c>
      <c r="AV463" s="118" t="str">
        <f t="shared" si="242"/>
        <v/>
      </c>
      <c r="AW463" s="118" t="str">
        <f t="shared" si="243"/>
        <v/>
      </c>
      <c r="AX463" s="118"/>
      <c r="AY463" s="117">
        <f t="shared" si="246"/>
        <v>8.3988808843187375</v>
      </c>
      <c r="AZ463" s="118">
        <f t="shared" si="247"/>
        <v>9.7718295194036973</v>
      </c>
      <c r="BA463" s="99">
        <f t="shared" si="248"/>
        <v>48.071003051936628</v>
      </c>
      <c r="BB463" s="99">
        <f t="shared" si="249"/>
        <v>28.416993620711562</v>
      </c>
      <c r="BC463" s="99">
        <f t="shared" si="250"/>
        <v>53.69455254992544</v>
      </c>
      <c r="BD463" s="99">
        <f t="shared" si="251"/>
        <v>31.741333868770226</v>
      </c>
      <c r="BE463" s="84">
        <f t="shared" si="252"/>
        <v>6.190000057220459</v>
      </c>
      <c r="BF463" s="84" t="str">
        <f t="shared" si="245"/>
        <v/>
      </c>
      <c r="BI463" s="117">
        <f t="shared" si="253"/>
        <v>4.5800002068281174</v>
      </c>
      <c r="BJ463" s="118">
        <f t="shared" si="254"/>
        <v>0.82999992370605469</v>
      </c>
      <c r="BK463" s="118">
        <f t="shared" si="255"/>
        <v>4.6546000653007402</v>
      </c>
      <c r="BL463" s="118">
        <v>4.5800002068281174</v>
      </c>
      <c r="BM463" s="118">
        <v>0.82999992370605469</v>
      </c>
      <c r="BN463" s="118">
        <v>4.6546000653007402</v>
      </c>
      <c r="BO463" s="118"/>
      <c r="BP463" s="119"/>
      <c r="BX463" s="117"/>
      <c r="EX463" s="81" t="str">
        <f t="shared" si="244"/>
        <v/>
      </c>
      <c r="EY463" s="81">
        <f t="shared" si="232"/>
        <v>1.188369998456726</v>
      </c>
      <c r="FA463" s="81" t="str">
        <f t="shared" si="231"/>
        <v/>
      </c>
    </row>
    <row r="464" spans="2:157" x14ac:dyDescent="0.15">
      <c r="E464" s="1" t="s">
        <v>152</v>
      </c>
      <c r="F464" s="6">
        <v>4</v>
      </c>
      <c r="I464" s="81">
        <v>1</v>
      </c>
      <c r="J464" s="81">
        <v>1</v>
      </c>
      <c r="O464" s="31"/>
      <c r="Q464" s="31">
        <v>-1.4600000381469727</v>
      </c>
      <c r="R464" s="40">
        <v>-6.869999885559082</v>
      </c>
      <c r="S464" s="31"/>
      <c r="T464" s="40"/>
      <c r="U464" s="31"/>
      <c r="V464" s="40"/>
      <c r="W464" s="31" t="s">
        <v>60</v>
      </c>
      <c r="X464" s="40"/>
      <c r="Y464" s="31"/>
      <c r="Z464" s="40">
        <v>1</v>
      </c>
      <c r="AA464" s="59">
        <v>-3.3599998950958252</v>
      </c>
      <c r="AB464" s="60">
        <v>-12.140000343322754</v>
      </c>
      <c r="AC464" s="59">
        <v>4.3899998664855957</v>
      </c>
      <c r="AD464" s="60">
        <v>12.680000305175781</v>
      </c>
      <c r="AE464" s="19" t="s">
        <v>95</v>
      </c>
      <c r="AF464" s="114">
        <v>1</v>
      </c>
      <c r="AG464" s="117" t="str">
        <f t="shared" si="256"/>
        <v/>
      </c>
      <c r="AH464" s="118" t="str">
        <f t="shared" si="257"/>
        <v/>
      </c>
      <c r="AI464" s="118" t="str">
        <f t="shared" si="258"/>
        <v/>
      </c>
      <c r="AJ464" s="118" t="str">
        <f t="shared" si="259"/>
        <v/>
      </c>
      <c r="AK464" s="113" t="str">
        <f t="shared" si="260"/>
        <v/>
      </c>
      <c r="AL464" s="118" t="str">
        <f t="shared" si="261"/>
        <v/>
      </c>
      <c r="AM464" s="118"/>
      <c r="AN464" s="117" t="str">
        <f t="shared" si="234"/>
        <v/>
      </c>
      <c r="AO464" s="118" t="str">
        <f t="shared" si="235"/>
        <v/>
      </c>
      <c r="AP464" s="99" t="str">
        <f t="shared" si="236"/>
        <v/>
      </c>
      <c r="AQ464" s="99" t="str">
        <f t="shared" si="237"/>
        <v/>
      </c>
      <c r="AR464" s="99" t="str">
        <f t="shared" si="238"/>
        <v/>
      </c>
      <c r="AS464" s="99" t="str">
        <f t="shared" si="239"/>
        <v/>
      </c>
      <c r="AT464" s="118" t="str">
        <f t="shared" si="240"/>
        <v/>
      </c>
      <c r="AU464" s="118" t="str">
        <f t="shared" si="241"/>
        <v/>
      </c>
      <c r="AV464" s="118" t="str">
        <f t="shared" si="242"/>
        <v/>
      </c>
      <c r="AW464" s="118" t="str">
        <f t="shared" si="243"/>
        <v/>
      </c>
      <c r="AX464" s="118"/>
      <c r="AY464" s="117">
        <f t="shared" si="246"/>
        <v>1.188369998456726</v>
      </c>
      <c r="AZ464" s="118">
        <f t="shared" si="247"/>
        <v>6.6479478629528472</v>
      </c>
      <c r="BA464" s="99">
        <f t="shared" si="248"/>
        <v>6.8638992689609495</v>
      </c>
      <c r="BB464" s="99">
        <f t="shared" si="249"/>
        <v>3.9097398166957276</v>
      </c>
      <c r="BC464" s="99">
        <f t="shared" si="250"/>
        <v>37.06149906849862</v>
      </c>
      <c r="BD464" s="99">
        <f t="shared" si="251"/>
        <v>21.110568919592495</v>
      </c>
      <c r="BE464" s="84">
        <f t="shared" si="252"/>
        <v>6.869999885559082</v>
      </c>
      <c r="BF464" s="84" t="str">
        <f t="shared" si="245"/>
        <v/>
      </c>
      <c r="BI464" s="117">
        <f t="shared" si="253"/>
        <v>2.869999885559082</v>
      </c>
      <c r="BJ464" s="118">
        <f t="shared" si="254"/>
        <v>0.63000011444091797</v>
      </c>
      <c r="BK464" s="118">
        <f t="shared" si="255"/>
        <v>2.9383327734116014</v>
      </c>
      <c r="BL464" s="118"/>
      <c r="BM464" s="118"/>
      <c r="BN464" s="118"/>
      <c r="BO464" s="118"/>
      <c r="BP464" s="119" t="s">
        <v>184</v>
      </c>
      <c r="BX464" s="117"/>
      <c r="EX464" s="81" t="str">
        <f t="shared" si="244"/>
        <v/>
      </c>
      <c r="EY464" s="81" t="str">
        <f t="shared" si="232"/>
        <v/>
      </c>
      <c r="FA464" s="81" t="str">
        <f t="shared" si="231"/>
        <v/>
      </c>
    </row>
    <row r="465" spans="1:157" x14ac:dyDescent="0.15">
      <c r="E465" s="1" t="s">
        <v>152</v>
      </c>
      <c r="O465" s="31"/>
      <c r="Q465" s="31"/>
      <c r="R465" s="40"/>
      <c r="S465" s="31"/>
      <c r="T465" s="40"/>
      <c r="U465" s="31">
        <v>-1.3200000524520874</v>
      </c>
      <c r="V465" s="40">
        <v>13.069999694824219</v>
      </c>
      <c r="W465" s="31"/>
      <c r="X465" s="40"/>
      <c r="Y465" s="31"/>
      <c r="Z465" s="40"/>
      <c r="AG465" s="117" t="str">
        <f t="shared" si="256"/>
        <v/>
      </c>
      <c r="AH465" s="118" t="str">
        <f t="shared" si="257"/>
        <v/>
      </c>
      <c r="AI465" s="118" t="str">
        <f t="shared" si="258"/>
        <v/>
      </c>
      <c r="AJ465" s="118" t="str">
        <f t="shared" si="259"/>
        <v/>
      </c>
      <c r="AK465" s="113" t="str">
        <f t="shared" si="260"/>
        <v/>
      </c>
      <c r="AL465" s="118" t="str">
        <f t="shared" si="261"/>
        <v/>
      </c>
      <c r="AN465" s="117" t="str">
        <f t="shared" si="234"/>
        <v/>
      </c>
      <c r="AO465" s="118" t="str">
        <f t="shared" si="235"/>
        <v/>
      </c>
      <c r="AP465" s="99" t="str">
        <f t="shared" si="236"/>
        <v/>
      </c>
      <c r="AQ465" s="99" t="str">
        <f t="shared" si="237"/>
        <v/>
      </c>
      <c r="AR465" s="99" t="str">
        <f t="shared" si="238"/>
        <v/>
      </c>
      <c r="AS465" s="99" t="str">
        <f t="shared" si="239"/>
        <v/>
      </c>
      <c r="AT465" s="118" t="str">
        <f t="shared" si="240"/>
        <v/>
      </c>
      <c r="AU465" s="118" t="str">
        <f t="shared" si="241"/>
        <v/>
      </c>
      <c r="AV465" s="118" t="str">
        <f t="shared" si="242"/>
        <v/>
      </c>
      <c r="AW465" s="118" t="str">
        <f t="shared" si="243"/>
        <v/>
      </c>
      <c r="AY465" s="117" t="str">
        <f t="shared" si="246"/>
        <v/>
      </c>
      <c r="AZ465" s="118" t="str">
        <f t="shared" si="247"/>
        <v/>
      </c>
      <c r="BA465" s="99" t="str">
        <f t="shared" si="248"/>
        <v/>
      </c>
      <c r="BB465" s="99" t="str">
        <f t="shared" si="249"/>
        <v/>
      </c>
      <c r="BC465" s="99" t="str">
        <f t="shared" si="250"/>
        <v/>
      </c>
      <c r="BD465" s="99" t="str">
        <f t="shared" si="251"/>
        <v/>
      </c>
      <c r="BE465" s="84" t="str">
        <f t="shared" si="252"/>
        <v/>
      </c>
      <c r="BF465" s="84" t="str">
        <f t="shared" si="245"/>
        <v/>
      </c>
      <c r="BI465" s="117" t="str">
        <f t="shared" si="253"/>
        <v/>
      </c>
      <c r="BJ465" s="118" t="str">
        <f t="shared" si="254"/>
        <v/>
      </c>
      <c r="BK465" s="118" t="str">
        <f t="shared" si="255"/>
        <v/>
      </c>
      <c r="BL465" s="118" t="s">
        <v>152</v>
      </c>
      <c r="BM465" s="118" t="s">
        <v>152</v>
      </c>
      <c r="BN465" s="118" t="s">
        <v>152</v>
      </c>
      <c r="BO465" s="118"/>
      <c r="EX465" s="81" t="str">
        <f t="shared" si="244"/>
        <v/>
      </c>
      <c r="EY465" s="81" t="str">
        <f t="shared" si="232"/>
        <v/>
      </c>
      <c r="FA465" s="81" t="str">
        <f t="shared" si="231"/>
        <v/>
      </c>
    </row>
    <row r="466" spans="1:157" s="82" customFormat="1" x14ac:dyDescent="0.15">
      <c r="B466" s="30"/>
      <c r="C466" s="16"/>
      <c r="D466" s="13" t="s">
        <v>38</v>
      </c>
      <c r="E466" s="16">
        <v>104</v>
      </c>
      <c r="F466" s="10">
        <v>1</v>
      </c>
      <c r="G466" s="16">
        <v>1</v>
      </c>
      <c r="K466" s="16"/>
      <c r="L466" s="82">
        <v>1</v>
      </c>
      <c r="M466" s="16">
        <v>1</v>
      </c>
      <c r="O466" s="20" t="s">
        <v>87</v>
      </c>
      <c r="P466" s="16"/>
      <c r="Q466" s="32"/>
      <c r="R466" s="10"/>
      <c r="S466" s="32"/>
      <c r="T466" s="10"/>
      <c r="U466" s="32"/>
      <c r="V466" s="10"/>
      <c r="W466" s="32"/>
      <c r="X466" s="10"/>
      <c r="Y466" s="32"/>
      <c r="Z466" s="10"/>
      <c r="AA466" s="57">
        <v>-1.1699999570846558</v>
      </c>
      <c r="AB466" s="58">
        <v>12.039999961853027</v>
      </c>
      <c r="AC466" s="57">
        <v>3.0699999332427979</v>
      </c>
      <c r="AD466" s="58">
        <v>-13.020000457763672</v>
      </c>
      <c r="AE466" s="16"/>
      <c r="AF466" s="112"/>
      <c r="AG466" s="117">
        <f t="shared" si="256"/>
        <v>3.2629605818552534</v>
      </c>
      <c r="AH466" s="118">
        <f t="shared" si="257"/>
        <v>1.309999942779541</v>
      </c>
      <c r="AI466" s="118">
        <f t="shared" si="258"/>
        <v>9.9999427795410156E-2</v>
      </c>
      <c r="AJ466" s="118">
        <f t="shared" si="259"/>
        <v>1.3138111491541735</v>
      </c>
      <c r="AK466" s="113">
        <f t="shared" si="260"/>
        <v>0</v>
      </c>
      <c r="AL466" s="118">
        <f t="shared" si="261"/>
        <v>5.5100002288818359</v>
      </c>
      <c r="AM466" s="99"/>
      <c r="AN466" s="117" t="str">
        <f t="shared" si="234"/>
        <v/>
      </c>
      <c r="AO466" s="118" t="str">
        <f t="shared" si="235"/>
        <v/>
      </c>
      <c r="AP466" s="99" t="str">
        <f t="shared" si="236"/>
        <v/>
      </c>
      <c r="AQ466" s="99" t="str">
        <f t="shared" si="237"/>
        <v/>
      </c>
      <c r="AR466" s="99" t="str">
        <f t="shared" si="238"/>
        <v/>
      </c>
      <c r="AS466" s="99" t="str">
        <f t="shared" si="239"/>
        <v/>
      </c>
      <c r="AT466" s="118" t="str">
        <f t="shared" si="240"/>
        <v/>
      </c>
      <c r="AU466" s="118" t="str">
        <f t="shared" si="241"/>
        <v/>
      </c>
      <c r="AV466" s="118" t="str">
        <f t="shared" si="242"/>
        <v/>
      </c>
      <c r="AW466" s="118" t="str">
        <f t="shared" si="243"/>
        <v/>
      </c>
      <c r="AX466" s="99"/>
      <c r="AY466" s="117" t="str">
        <f t="shared" si="246"/>
        <v/>
      </c>
      <c r="AZ466" s="118" t="str">
        <f t="shared" si="247"/>
        <v/>
      </c>
      <c r="BA466" s="99" t="str">
        <f t="shared" si="248"/>
        <v/>
      </c>
      <c r="BB466" s="99" t="str">
        <f t="shared" si="249"/>
        <v/>
      </c>
      <c r="BC466" s="99" t="str">
        <f t="shared" si="250"/>
        <v/>
      </c>
      <c r="BD466" s="99" t="str">
        <f t="shared" si="251"/>
        <v/>
      </c>
      <c r="BE466" s="84" t="str">
        <f t="shared" si="252"/>
        <v/>
      </c>
      <c r="BF466" s="84" t="str">
        <f t="shared" si="245"/>
        <v/>
      </c>
      <c r="BG466" s="89"/>
      <c r="BH466" s="89"/>
      <c r="BI466" s="117" t="str">
        <f t="shared" si="253"/>
        <v/>
      </c>
      <c r="BJ466" s="118" t="str">
        <f t="shared" si="254"/>
        <v/>
      </c>
      <c r="BK466" s="118" t="str">
        <f t="shared" si="255"/>
        <v/>
      </c>
      <c r="BL466" s="118" t="s">
        <v>152</v>
      </c>
      <c r="BM466" s="118" t="s">
        <v>152</v>
      </c>
      <c r="BN466" s="118" t="s">
        <v>152</v>
      </c>
      <c r="BO466" s="118"/>
      <c r="BP466" s="121"/>
      <c r="BX466" s="94"/>
      <c r="CE466" s="95"/>
      <c r="CF466" s="95"/>
      <c r="CG466" s="95"/>
      <c r="CH466" s="95"/>
      <c r="CI466" s="95"/>
      <c r="CJ466" s="95"/>
      <c r="CK466" s="95"/>
      <c r="CL466" s="95"/>
      <c r="CM466" s="95"/>
      <c r="CN466" s="95"/>
      <c r="CO466" s="95"/>
      <c r="CP466" s="95"/>
      <c r="CQ466" s="95"/>
      <c r="EX466" s="81" t="str">
        <f t="shared" si="244"/>
        <v/>
      </c>
      <c r="EY466" s="81" t="str">
        <f t="shared" si="232"/>
        <v/>
      </c>
      <c r="FA466" s="81">
        <f t="shared" si="231"/>
        <v>3.2629605818552534</v>
      </c>
    </row>
    <row r="467" spans="1:157" x14ac:dyDescent="0.15">
      <c r="E467" s="1" t="s">
        <v>152</v>
      </c>
      <c r="F467" s="6">
        <v>2</v>
      </c>
      <c r="H467" s="81">
        <v>1</v>
      </c>
      <c r="O467" s="31"/>
      <c r="Q467" s="31">
        <v>0.77999997138977051</v>
      </c>
      <c r="R467" s="40">
        <v>-5.5100002288818359</v>
      </c>
      <c r="S467" s="31"/>
      <c r="T467" s="40"/>
      <c r="U467" s="31"/>
      <c r="V467" s="40"/>
      <c r="W467" s="31"/>
      <c r="X467" s="40"/>
      <c r="Y467" s="31"/>
      <c r="Z467" s="40"/>
      <c r="AA467" s="59">
        <v>1.7599999904632568</v>
      </c>
      <c r="AB467" s="60">
        <v>-13.119999885559082</v>
      </c>
      <c r="AC467" s="59">
        <v>-1.1200000047683716</v>
      </c>
      <c r="AD467" s="60">
        <v>10.869999885559082</v>
      </c>
      <c r="AE467" s="19" t="s">
        <v>81</v>
      </c>
      <c r="AF467" s="114"/>
      <c r="AG467" s="117" t="str">
        <f t="shared" si="256"/>
        <v/>
      </c>
      <c r="AH467" s="118" t="str">
        <f t="shared" si="257"/>
        <v/>
      </c>
      <c r="AI467" s="118" t="str">
        <f t="shared" si="258"/>
        <v/>
      </c>
      <c r="AJ467" s="118" t="str">
        <f t="shared" si="259"/>
        <v/>
      </c>
      <c r="AK467" s="113" t="str">
        <f t="shared" si="260"/>
        <v/>
      </c>
      <c r="AL467" s="118" t="str">
        <f t="shared" si="261"/>
        <v/>
      </c>
      <c r="AM467" s="118"/>
      <c r="AN467" s="137">
        <f>IF(H467=1,DEGREES(ACOS(((AA466-AA467)*(AA468-AA467)+(AB466-AB467)*(AB468-AB467))/(SQRT((AA466-AA467)^2+(AB466-AB467)^2)*SQRT((AA468-AA467)^2+(AB468-AB467)^2)))),"")</f>
        <v>10.749172706485442</v>
      </c>
      <c r="AO467" s="136">
        <f t="shared" si="235"/>
        <v>10.952329055953964</v>
      </c>
      <c r="AP467" s="99">
        <f t="shared" si="236"/>
        <v>59.37154815824033</v>
      </c>
      <c r="AQ467" s="99">
        <f t="shared" si="237"/>
        <v>36.030413296341173</v>
      </c>
      <c r="AR467" s="99">
        <f t="shared" si="238"/>
        <v>57.69179872281552</v>
      </c>
      <c r="AS467" s="99">
        <f t="shared" si="239"/>
        <v>35.011035020549123</v>
      </c>
      <c r="AT467" s="118">
        <f t="shared" si="240"/>
        <v>1.309999942779541</v>
      </c>
      <c r="AU467" s="118">
        <f t="shared" si="241"/>
        <v>9.9999427795410156E-2</v>
      </c>
      <c r="AV467" s="118">
        <f t="shared" si="242"/>
        <v>1.3138111491541735</v>
      </c>
      <c r="AW467" s="118">
        <f t="shared" si="243"/>
        <v>6.4800000190734863</v>
      </c>
      <c r="AX467" s="118"/>
      <c r="AY467" s="117" t="str">
        <f t="shared" si="246"/>
        <v/>
      </c>
      <c r="AZ467" s="118" t="str">
        <f t="shared" si="247"/>
        <v/>
      </c>
      <c r="BA467" s="99" t="str">
        <f t="shared" si="248"/>
        <v/>
      </c>
      <c r="BB467" s="99" t="str">
        <f t="shared" si="249"/>
        <v/>
      </c>
      <c r="BC467" s="99" t="str">
        <f t="shared" si="250"/>
        <v/>
      </c>
      <c r="BD467" s="99" t="str">
        <f t="shared" si="251"/>
        <v/>
      </c>
      <c r="BE467" s="84" t="str">
        <f t="shared" si="252"/>
        <v/>
      </c>
      <c r="BF467" s="84" t="str">
        <f t="shared" si="245"/>
        <v/>
      </c>
      <c r="BI467" s="117">
        <f t="shared" si="253"/>
        <v>1.309999942779541</v>
      </c>
      <c r="BJ467" s="118">
        <f t="shared" si="254"/>
        <v>9.9999427795410156E-2</v>
      </c>
      <c r="BK467" s="118">
        <f t="shared" si="255"/>
        <v>1.3138111491541735</v>
      </c>
      <c r="BL467" s="118">
        <v>1.309999942779541</v>
      </c>
      <c r="BM467" s="118">
        <v>9.9999427795410156E-2</v>
      </c>
      <c r="BN467" s="118">
        <v>1.3138111491541735</v>
      </c>
      <c r="BO467" s="118"/>
      <c r="BP467" s="119"/>
      <c r="BX467" s="117"/>
      <c r="EX467" s="81">
        <f t="shared" si="244"/>
        <v>10.749172706485442</v>
      </c>
      <c r="EY467" s="81">
        <f t="shared" si="232"/>
        <v>10.749172706485442</v>
      </c>
      <c r="FA467" s="81" t="str">
        <f t="shared" si="231"/>
        <v/>
      </c>
    </row>
    <row r="468" spans="1:157" x14ac:dyDescent="0.15">
      <c r="E468" s="1" t="s">
        <v>152</v>
      </c>
      <c r="F468" s="6">
        <v>3</v>
      </c>
      <c r="I468" s="81">
        <v>1</v>
      </c>
      <c r="O468" s="31"/>
      <c r="Q468" s="31">
        <v>3.3199999332427979</v>
      </c>
      <c r="R468" s="40">
        <v>6.4800000190734863</v>
      </c>
      <c r="S468" s="31"/>
      <c r="T468" s="40"/>
      <c r="U468" s="31"/>
      <c r="V468" s="40"/>
      <c r="W468" s="31"/>
      <c r="X468" s="40"/>
      <c r="Y468" s="31"/>
      <c r="Z468" s="40"/>
      <c r="AA468" s="59">
        <v>3.559999942779541</v>
      </c>
      <c r="AB468" s="60">
        <v>11.949999809265137</v>
      </c>
      <c r="AC468" s="59">
        <v>-0.87999999523162842</v>
      </c>
      <c r="AD468" s="60">
        <v>-12.090000152587891</v>
      </c>
      <c r="AE468" s="19" t="s">
        <v>115</v>
      </c>
      <c r="AF468" s="114"/>
      <c r="AG468" s="117" t="str">
        <f t="shared" si="256"/>
        <v/>
      </c>
      <c r="AH468" s="118" t="str">
        <f t="shared" si="257"/>
        <v/>
      </c>
      <c r="AI468" s="118" t="str">
        <f t="shared" si="258"/>
        <v/>
      </c>
      <c r="AJ468" s="118" t="str">
        <f t="shared" si="259"/>
        <v/>
      </c>
      <c r="AK468" s="113" t="str">
        <f t="shared" si="260"/>
        <v/>
      </c>
      <c r="AL468" s="118" t="str">
        <f t="shared" si="261"/>
        <v/>
      </c>
      <c r="AM468" s="118"/>
      <c r="AN468" s="117" t="str">
        <f t="shared" si="234"/>
        <v/>
      </c>
      <c r="AO468" s="118" t="str">
        <f t="shared" si="235"/>
        <v/>
      </c>
      <c r="AP468" s="99" t="str">
        <f t="shared" si="236"/>
        <v/>
      </c>
      <c r="AQ468" s="99" t="str">
        <f t="shared" si="237"/>
        <v/>
      </c>
      <c r="AR468" s="99" t="str">
        <f t="shared" si="238"/>
        <v/>
      </c>
      <c r="AS468" s="99" t="str">
        <f t="shared" si="239"/>
        <v/>
      </c>
      <c r="AT468" s="118" t="str">
        <f t="shared" si="240"/>
        <v/>
      </c>
      <c r="AU468" s="118" t="str">
        <f t="shared" si="241"/>
        <v/>
      </c>
      <c r="AV468" s="118" t="str">
        <f t="shared" si="242"/>
        <v/>
      </c>
      <c r="AW468" s="118" t="str">
        <f t="shared" si="243"/>
        <v/>
      </c>
      <c r="AX468" s="118"/>
      <c r="AY468" s="117"/>
      <c r="AZ468" s="118">
        <f t="shared" si="247"/>
        <v>10.952329055953964</v>
      </c>
      <c r="BA468" s="99">
        <f t="shared" si="248"/>
        <v>59.37154815824033</v>
      </c>
      <c r="BB468" s="99">
        <f t="shared" si="249"/>
        <v>36.030413296341173</v>
      </c>
      <c r="BC468" s="99">
        <f t="shared" si="250"/>
        <v>57.69179872281552</v>
      </c>
      <c r="BD468" s="99">
        <f t="shared" si="251"/>
        <v>35.011035020549123</v>
      </c>
      <c r="BE468" s="84">
        <f t="shared" si="252"/>
        <v>6.4800000190734863</v>
      </c>
      <c r="BF468" s="84" t="str">
        <f t="shared" si="245"/>
        <v/>
      </c>
      <c r="BI468" s="117">
        <f t="shared" si="253"/>
        <v>4.6799999475479126</v>
      </c>
      <c r="BJ468" s="118">
        <f t="shared" si="254"/>
        <v>1.0799999237060547</v>
      </c>
      <c r="BK468" s="118">
        <f t="shared" si="255"/>
        <v>4.8029989948212091</v>
      </c>
      <c r="BL468" s="118">
        <v>4.6799999475479126</v>
      </c>
      <c r="BM468" s="118">
        <v>1.0799999237060547</v>
      </c>
      <c r="BN468" s="118">
        <v>4.8029989948212091</v>
      </c>
      <c r="BO468" s="118"/>
      <c r="BP468" s="119"/>
      <c r="BX468" s="117"/>
      <c r="EX468" s="81" t="str">
        <f t="shared" si="244"/>
        <v/>
      </c>
      <c r="EY468" s="81">
        <f t="shared" si="232"/>
        <v>1.3146094360778888</v>
      </c>
      <c r="FA468" s="81" t="str">
        <f t="shared" si="231"/>
        <v/>
      </c>
    </row>
    <row r="469" spans="1:157" x14ac:dyDescent="0.15">
      <c r="E469" s="1" t="s">
        <v>152</v>
      </c>
      <c r="F469" s="6">
        <v>4</v>
      </c>
      <c r="I469" s="81">
        <v>1</v>
      </c>
      <c r="J469" s="81">
        <v>1</v>
      </c>
      <c r="O469" s="31"/>
      <c r="Q469" s="31">
        <v>1.4099999666213989</v>
      </c>
      <c r="R469" s="40">
        <v>-10.869999885559082</v>
      </c>
      <c r="S469" s="31"/>
      <c r="T469" s="40"/>
      <c r="U469" s="31"/>
      <c r="V469" s="40"/>
      <c r="W469" s="31" t="s">
        <v>85</v>
      </c>
      <c r="X469" s="40"/>
      <c r="Y469" s="31">
        <v>1</v>
      </c>
      <c r="Z469" s="40"/>
      <c r="AA469" s="59">
        <v>2.3900001049041748</v>
      </c>
      <c r="AB469" s="60">
        <v>-12.039999961853027</v>
      </c>
      <c r="AC469" s="59">
        <v>0.38999998569488525</v>
      </c>
      <c r="AD469" s="60">
        <v>14.039999961853027</v>
      </c>
      <c r="AE469" s="19" t="s">
        <v>80</v>
      </c>
      <c r="AF469" s="114"/>
      <c r="AG469" s="117" t="str">
        <f t="shared" si="256"/>
        <v/>
      </c>
      <c r="AH469" s="118" t="str">
        <f t="shared" si="257"/>
        <v/>
      </c>
      <c r="AI469" s="118" t="str">
        <f t="shared" si="258"/>
        <v/>
      </c>
      <c r="AJ469" s="118" t="str">
        <f t="shared" si="259"/>
        <v/>
      </c>
      <c r="AK469" s="113" t="str">
        <f t="shared" si="260"/>
        <v/>
      </c>
      <c r="AL469" s="118" t="str">
        <f t="shared" si="261"/>
        <v/>
      </c>
      <c r="AM469" s="118"/>
      <c r="AN469" s="117" t="str">
        <f t="shared" si="234"/>
        <v/>
      </c>
      <c r="AO469" s="118" t="str">
        <f t="shared" si="235"/>
        <v/>
      </c>
      <c r="AP469" s="99" t="str">
        <f t="shared" si="236"/>
        <v/>
      </c>
      <c r="AQ469" s="99" t="str">
        <f t="shared" si="237"/>
        <v/>
      </c>
      <c r="AR469" s="99" t="str">
        <f t="shared" si="238"/>
        <v/>
      </c>
      <c r="AS469" s="99" t="str">
        <f t="shared" si="239"/>
        <v/>
      </c>
      <c r="AT469" s="118" t="str">
        <f t="shared" si="240"/>
        <v/>
      </c>
      <c r="AU469" s="118" t="str">
        <f t="shared" si="241"/>
        <v/>
      </c>
      <c r="AV469" s="118" t="str">
        <f t="shared" si="242"/>
        <v/>
      </c>
      <c r="AW469" s="118" t="str">
        <f t="shared" si="243"/>
        <v/>
      </c>
      <c r="AX469" s="118"/>
      <c r="AY469" s="117">
        <f t="shared" si="246"/>
        <v>1.3146094360778888</v>
      </c>
      <c r="AZ469" s="118">
        <f t="shared" si="247"/>
        <v>7.6720430476779073</v>
      </c>
      <c r="BA469" s="99">
        <f t="shared" si="248"/>
        <v>6.9250514328002737</v>
      </c>
      <c r="BB469" s="99">
        <f t="shared" si="249"/>
        <v>5.7378027523692987</v>
      </c>
      <c r="BC469" s="99">
        <f t="shared" si="250"/>
        <v>39.194400719380383</v>
      </c>
      <c r="BD469" s="99">
        <f t="shared" si="251"/>
        <v>32.474811560235246</v>
      </c>
      <c r="BE469" s="84">
        <f t="shared" si="252"/>
        <v>10.869999885559082</v>
      </c>
      <c r="BF469" s="84" t="str">
        <f t="shared" si="245"/>
        <v/>
      </c>
      <c r="BI469" s="117"/>
      <c r="BJ469" s="118"/>
      <c r="BK469" s="118"/>
      <c r="BO469" s="118"/>
      <c r="BP469" s="119" t="s">
        <v>185</v>
      </c>
      <c r="BX469" s="117"/>
      <c r="EX469" s="81" t="str">
        <f t="shared" si="244"/>
        <v/>
      </c>
      <c r="EY469" s="81" t="str">
        <f t="shared" si="232"/>
        <v/>
      </c>
      <c r="FA469" s="81" t="str">
        <f t="shared" si="231"/>
        <v/>
      </c>
    </row>
    <row r="470" spans="1:157" x14ac:dyDescent="0.15">
      <c r="E470" s="1" t="s">
        <v>152</v>
      </c>
      <c r="O470" s="31"/>
      <c r="Q470" s="31"/>
      <c r="R470" s="40"/>
      <c r="S470" s="31">
        <v>3.1700000762939453</v>
      </c>
      <c r="T470" s="40">
        <v>6.440000057220459</v>
      </c>
      <c r="U470" s="31"/>
      <c r="V470" s="40"/>
      <c r="W470" s="31"/>
      <c r="X470" s="40"/>
      <c r="Y470" s="31"/>
      <c r="Z470" s="40"/>
      <c r="AF470" s="140">
        <v>1</v>
      </c>
      <c r="AG470" s="117" t="str">
        <f t="shared" si="256"/>
        <v/>
      </c>
      <c r="AH470" s="118" t="str">
        <f t="shared" si="257"/>
        <v/>
      </c>
      <c r="AI470" s="118" t="str">
        <f t="shared" si="258"/>
        <v/>
      </c>
      <c r="AJ470" s="118" t="str">
        <f t="shared" si="259"/>
        <v/>
      </c>
      <c r="AK470" s="113" t="str">
        <f t="shared" si="260"/>
        <v/>
      </c>
      <c r="AL470" s="118" t="str">
        <f t="shared" si="261"/>
        <v/>
      </c>
      <c r="AN470" s="117" t="str">
        <f t="shared" si="234"/>
        <v/>
      </c>
      <c r="AO470" s="118" t="str">
        <f t="shared" si="235"/>
        <v/>
      </c>
      <c r="AP470" s="99" t="str">
        <f t="shared" si="236"/>
        <v/>
      </c>
      <c r="AQ470" s="99" t="str">
        <f t="shared" si="237"/>
        <v/>
      </c>
      <c r="AR470" s="99" t="str">
        <f t="shared" si="238"/>
        <v/>
      </c>
      <c r="AS470" s="99" t="str">
        <f t="shared" si="239"/>
        <v/>
      </c>
      <c r="AT470" s="118" t="str">
        <f t="shared" si="240"/>
        <v/>
      </c>
      <c r="AU470" s="118" t="str">
        <f t="shared" si="241"/>
        <v/>
      </c>
      <c r="AV470" s="118" t="str">
        <f t="shared" si="242"/>
        <v/>
      </c>
      <c r="AW470" s="118" t="str">
        <f t="shared" si="243"/>
        <v/>
      </c>
      <c r="AY470" s="117" t="str">
        <f t="shared" si="246"/>
        <v/>
      </c>
      <c r="AZ470" s="118" t="str">
        <f t="shared" si="247"/>
        <v/>
      </c>
      <c r="BA470" s="99" t="str">
        <f t="shared" si="248"/>
        <v/>
      </c>
      <c r="BB470" s="99" t="str">
        <f t="shared" si="249"/>
        <v/>
      </c>
      <c r="BC470" s="99" t="str">
        <f t="shared" si="250"/>
        <v/>
      </c>
      <c r="BD470" s="99" t="str">
        <f t="shared" si="251"/>
        <v/>
      </c>
      <c r="BE470" s="84" t="str">
        <f t="shared" si="252"/>
        <v/>
      </c>
      <c r="BF470" s="84" t="str">
        <f t="shared" si="245"/>
        <v/>
      </c>
      <c r="BI470" s="117" t="str">
        <f t="shared" si="253"/>
        <v/>
      </c>
      <c r="BJ470" s="118" t="str">
        <f t="shared" si="254"/>
        <v/>
      </c>
      <c r="BK470" s="118" t="str">
        <f t="shared" si="255"/>
        <v/>
      </c>
      <c r="BL470" s="118">
        <v>3.2700001001358032</v>
      </c>
      <c r="BM470" s="118">
        <v>5.0000190734863281E-2</v>
      </c>
      <c r="BN470" s="118">
        <v>3.2703823436964807</v>
      </c>
      <c r="BO470" s="118"/>
      <c r="EX470" s="81" t="str">
        <f t="shared" si="244"/>
        <v/>
      </c>
      <c r="EY470" s="81" t="str">
        <f t="shared" si="232"/>
        <v/>
      </c>
      <c r="FA470" s="81" t="str">
        <f t="shared" si="231"/>
        <v/>
      </c>
    </row>
    <row r="471" spans="1:157" s="82" customFormat="1" x14ac:dyDescent="0.15">
      <c r="B471" s="30"/>
      <c r="C471" s="16"/>
      <c r="D471" s="13" t="s">
        <v>31</v>
      </c>
      <c r="E471" s="16">
        <v>105</v>
      </c>
      <c r="F471" s="10">
        <v>1</v>
      </c>
      <c r="G471" s="16">
        <v>1</v>
      </c>
      <c r="K471" s="16"/>
      <c r="L471" s="82">
        <v>1</v>
      </c>
      <c r="M471" s="16">
        <v>1</v>
      </c>
      <c r="O471" s="20" t="s">
        <v>87</v>
      </c>
      <c r="P471" s="16"/>
      <c r="Q471" s="32"/>
      <c r="R471" s="10"/>
      <c r="S471" s="32"/>
      <c r="T471" s="10"/>
      <c r="U471" s="32"/>
      <c r="V471" s="10"/>
      <c r="W471" s="32"/>
      <c r="X471" s="10"/>
      <c r="Y471" s="32"/>
      <c r="Z471" s="10"/>
      <c r="AA471" s="57">
        <v>0.73000001907348633</v>
      </c>
      <c r="AB471" s="58">
        <v>11.989999771118164</v>
      </c>
      <c r="AC471" s="57">
        <v>-3.4600000381469727</v>
      </c>
      <c r="AD471" s="58">
        <v>-13.159999847412109</v>
      </c>
      <c r="AE471" s="16"/>
      <c r="AF471" s="114">
        <v>1</v>
      </c>
      <c r="AG471" s="117">
        <f t="shared" si="256"/>
        <v>5.6915041289785098</v>
      </c>
      <c r="AH471" s="118">
        <f t="shared" si="257"/>
        <v>1.2200000286102295</v>
      </c>
      <c r="AI471" s="118">
        <f t="shared" si="258"/>
        <v>0.15000057220458984</v>
      </c>
      <c r="AJ471" s="118">
        <f t="shared" si="259"/>
        <v>1.2291868212239607</v>
      </c>
      <c r="AK471" s="113">
        <f t="shared" si="260"/>
        <v>0</v>
      </c>
      <c r="AL471" s="118">
        <f t="shared" si="261"/>
        <v>5.0199999809265137</v>
      </c>
      <c r="AM471" s="99"/>
      <c r="AN471" s="117"/>
      <c r="AO471" s="118"/>
      <c r="AP471" s="99"/>
      <c r="AQ471" s="99"/>
      <c r="AR471" s="99"/>
      <c r="AS471" s="99"/>
      <c r="AT471" s="118"/>
      <c r="AU471" s="118"/>
      <c r="AV471" s="118"/>
      <c r="AW471" s="118"/>
      <c r="AX471" s="99"/>
      <c r="AY471" s="117" t="str">
        <f t="shared" si="246"/>
        <v/>
      </c>
      <c r="AZ471" s="118" t="str">
        <f t="shared" si="247"/>
        <v/>
      </c>
      <c r="BA471" s="99" t="str">
        <f t="shared" si="248"/>
        <v/>
      </c>
      <c r="BB471" s="99" t="str">
        <f t="shared" si="249"/>
        <v/>
      </c>
      <c r="BC471" s="99" t="str">
        <f t="shared" si="250"/>
        <v/>
      </c>
      <c r="BD471" s="99" t="str">
        <f t="shared" si="251"/>
        <v/>
      </c>
      <c r="BE471" s="84" t="str">
        <f t="shared" si="252"/>
        <v/>
      </c>
      <c r="BF471" s="84" t="str">
        <f t="shared" si="245"/>
        <v/>
      </c>
      <c r="BG471" s="89"/>
      <c r="BH471" s="89"/>
      <c r="BI471" s="117" t="str">
        <f t="shared" si="253"/>
        <v/>
      </c>
      <c r="BJ471" s="118" t="str">
        <f t="shared" si="254"/>
        <v/>
      </c>
      <c r="BK471" s="118" t="str">
        <f t="shared" si="255"/>
        <v/>
      </c>
      <c r="BL471" s="118" t="s">
        <v>152</v>
      </c>
      <c r="BM471" s="118" t="s">
        <v>152</v>
      </c>
      <c r="BN471" s="118" t="s">
        <v>152</v>
      </c>
      <c r="BO471" s="118"/>
      <c r="BP471" s="121"/>
      <c r="BX471" s="94"/>
      <c r="CE471" s="95"/>
      <c r="CF471" s="95"/>
      <c r="CG471" s="95"/>
      <c r="CH471" s="95"/>
      <c r="CI471" s="95"/>
      <c r="CJ471" s="95"/>
      <c r="CK471" s="95"/>
      <c r="CL471" s="95"/>
      <c r="CM471" s="95"/>
      <c r="CN471" s="95"/>
      <c r="CO471" s="95"/>
      <c r="CP471" s="95"/>
      <c r="CQ471" s="95"/>
      <c r="EX471" s="81" t="s">
        <v>139</v>
      </c>
      <c r="EY471" s="81" t="str">
        <f t="shared" si="232"/>
        <v/>
      </c>
      <c r="FA471" s="81">
        <f t="shared" si="231"/>
        <v>5.6915041289785098</v>
      </c>
    </row>
    <row r="472" spans="1:157" x14ac:dyDescent="0.15">
      <c r="E472" s="1" t="s">
        <v>152</v>
      </c>
      <c r="F472" s="6">
        <v>2</v>
      </c>
      <c r="H472" s="81">
        <v>1</v>
      </c>
      <c r="J472" s="81">
        <v>1</v>
      </c>
      <c r="O472" s="31"/>
      <c r="Q472" s="31">
        <v>-0.38999998569488525</v>
      </c>
      <c r="R472" s="40">
        <v>-5.0199999809265137</v>
      </c>
      <c r="S472" s="31"/>
      <c r="T472" s="40"/>
      <c r="U472" s="31"/>
      <c r="V472" s="40"/>
      <c r="W472" s="31"/>
      <c r="X472" s="40" t="s">
        <v>62</v>
      </c>
      <c r="Y472" s="31"/>
      <c r="Z472" s="40">
        <v>1</v>
      </c>
      <c r="AA472" s="59">
        <v>-2.2400000095367432</v>
      </c>
      <c r="AB472" s="60">
        <v>-13.310000419616699</v>
      </c>
      <c r="AC472" s="59">
        <v>0.15000000596046448</v>
      </c>
      <c r="AD472" s="60">
        <v>10.770000457763672</v>
      </c>
      <c r="AE472" s="19" t="s">
        <v>88</v>
      </c>
      <c r="AF472" s="114"/>
      <c r="AG472" s="117" t="str">
        <f t="shared" si="256"/>
        <v/>
      </c>
      <c r="AH472" s="118" t="str">
        <f t="shared" si="257"/>
        <v/>
      </c>
      <c r="AI472" s="118" t="str">
        <f t="shared" si="258"/>
        <v/>
      </c>
      <c r="AJ472" s="118" t="str">
        <f t="shared" si="259"/>
        <v/>
      </c>
      <c r="AK472" s="113" t="str">
        <f t="shared" si="260"/>
        <v/>
      </c>
      <c r="AL472" s="118" t="str">
        <f t="shared" si="261"/>
        <v/>
      </c>
      <c r="AM472" s="118"/>
      <c r="AN472" s="117"/>
      <c r="AO472" s="118"/>
      <c r="AT472" s="118"/>
      <c r="AU472" s="118"/>
      <c r="AV472" s="118"/>
      <c r="AW472" s="118"/>
      <c r="AX472" s="118"/>
      <c r="AY472" s="117" t="str">
        <f t="shared" si="246"/>
        <v/>
      </c>
      <c r="AZ472" s="118" t="str">
        <f t="shared" si="247"/>
        <v/>
      </c>
      <c r="BA472" s="99" t="str">
        <f t="shared" si="248"/>
        <v/>
      </c>
      <c r="BB472" s="99" t="str">
        <f t="shared" si="249"/>
        <v/>
      </c>
      <c r="BC472" s="99" t="str">
        <f t="shared" si="250"/>
        <v/>
      </c>
      <c r="BD472" s="99" t="str">
        <f t="shared" si="251"/>
        <v/>
      </c>
      <c r="BE472" s="84" t="str">
        <f t="shared" si="252"/>
        <v/>
      </c>
      <c r="BF472" s="84" t="str">
        <f t="shared" si="245"/>
        <v/>
      </c>
      <c r="BI472" s="142"/>
      <c r="BJ472" s="148"/>
      <c r="BK472" s="148"/>
      <c r="BL472" s="148"/>
      <c r="BM472" s="148"/>
      <c r="BN472" s="148"/>
      <c r="BO472" s="148"/>
      <c r="BP472" s="119"/>
      <c r="BX472" s="117"/>
      <c r="EX472" s="81" t="str">
        <f>IF(AND(ISNUMBER(AA471),ISNUMBER(AA472),ISNUMBER(AA473),F472=2,F473=3),DEGREES(ACOS(((AA471-AA472)*(AA473-AA472)+(AB471-AB472)*(AB473-AB472))/(SQRT((AA471-AA472)^2+(AB471-AB472)^2)*SQRT((AA473-AA472)^2+(AB473-AB472)^2)))),"")</f>
        <v/>
      </c>
      <c r="EY472" s="81">
        <f t="shared" si="232"/>
        <v>4.0476226168316369</v>
      </c>
      <c r="FA472" s="81" t="str">
        <f t="shared" si="231"/>
        <v/>
      </c>
    </row>
    <row r="473" spans="1:157" s="82" customFormat="1" x14ac:dyDescent="0.15">
      <c r="B473" s="30"/>
      <c r="C473" s="16"/>
      <c r="D473" s="12" t="s">
        <v>38</v>
      </c>
      <c r="E473" s="81">
        <v>106</v>
      </c>
      <c r="F473" s="82">
        <v>1</v>
      </c>
      <c r="G473" s="81">
        <v>1</v>
      </c>
      <c r="K473" s="16"/>
      <c r="L473" s="81">
        <v>1</v>
      </c>
      <c r="M473" s="16">
        <v>1</v>
      </c>
      <c r="O473" s="20" t="s">
        <v>85</v>
      </c>
      <c r="P473" s="16"/>
      <c r="Q473" s="32"/>
      <c r="R473" s="10"/>
      <c r="S473" s="32"/>
      <c r="T473" s="10"/>
      <c r="U473" s="32"/>
      <c r="V473" s="10"/>
      <c r="W473" s="32"/>
      <c r="X473" s="10"/>
      <c r="Y473" s="32"/>
      <c r="Z473" s="10"/>
      <c r="AA473" s="57">
        <v>-1.0700000524520874</v>
      </c>
      <c r="AB473" s="58">
        <v>11.989999771118164</v>
      </c>
      <c r="AC473" s="57">
        <v>3.0699999332427979</v>
      </c>
      <c r="AD473" s="58">
        <v>-12.970000267028809</v>
      </c>
      <c r="AE473" s="16"/>
      <c r="AF473" s="139">
        <v>1</v>
      </c>
      <c r="AG473" s="117">
        <f t="shared" si="256"/>
        <v>4.5740951970767147</v>
      </c>
      <c r="AH473" s="118">
        <f t="shared" si="257"/>
        <v>0.83000016212463379</v>
      </c>
      <c r="AI473" s="118">
        <f t="shared" si="258"/>
        <v>0.34000015258789063</v>
      </c>
      <c r="AJ473" s="118">
        <f t="shared" si="259"/>
        <v>0.89693944772582468</v>
      </c>
      <c r="AK473" s="113">
        <f t="shared" si="260"/>
        <v>0</v>
      </c>
      <c r="AL473" s="118">
        <f t="shared" si="261"/>
        <v>6.190000057220459</v>
      </c>
      <c r="AM473" s="99"/>
      <c r="AN473" s="117" t="str">
        <f t="shared" si="234"/>
        <v/>
      </c>
      <c r="AO473" s="118" t="str">
        <f t="shared" si="235"/>
        <v/>
      </c>
      <c r="AP473" s="99" t="str">
        <f t="shared" si="236"/>
        <v/>
      </c>
      <c r="AQ473" s="99" t="str">
        <f t="shared" si="237"/>
        <v/>
      </c>
      <c r="AR473" s="99" t="str">
        <f t="shared" si="238"/>
        <v/>
      </c>
      <c r="AS473" s="99" t="str">
        <f t="shared" si="239"/>
        <v/>
      </c>
      <c r="AT473" s="118" t="str">
        <f t="shared" si="240"/>
        <v/>
      </c>
      <c r="AU473" s="118" t="str">
        <f t="shared" si="241"/>
        <v/>
      </c>
      <c r="AV473" s="118" t="str">
        <f t="shared" si="242"/>
        <v/>
      </c>
      <c r="AW473" s="118" t="str">
        <f t="shared" si="243"/>
        <v/>
      </c>
      <c r="AX473" s="99"/>
      <c r="AY473" s="117" t="str">
        <f t="shared" si="246"/>
        <v/>
      </c>
      <c r="AZ473" s="118" t="str">
        <f t="shared" si="247"/>
        <v/>
      </c>
      <c r="BA473" s="99" t="str">
        <f t="shared" si="248"/>
        <v/>
      </c>
      <c r="BB473" s="99" t="str">
        <f t="shared" si="249"/>
        <v/>
      </c>
      <c r="BC473" s="99" t="str">
        <f t="shared" si="250"/>
        <v/>
      </c>
      <c r="BD473" s="99" t="str">
        <f t="shared" si="251"/>
        <v/>
      </c>
      <c r="BE473" s="84" t="str">
        <f t="shared" si="252"/>
        <v/>
      </c>
      <c r="BF473" s="84" t="str">
        <f t="shared" si="245"/>
        <v/>
      </c>
      <c r="BG473" s="89"/>
      <c r="BH473" s="89"/>
      <c r="BI473" s="117" t="str">
        <f t="shared" si="253"/>
        <v/>
      </c>
      <c r="BJ473" s="118" t="str">
        <f t="shared" si="254"/>
        <v/>
      </c>
      <c r="BK473" s="118" t="str">
        <f t="shared" si="255"/>
        <v/>
      </c>
      <c r="BL473" s="118">
        <v>1.6100000143051147</v>
      </c>
      <c r="BM473" s="118">
        <v>1.5199995040893555</v>
      </c>
      <c r="BN473" s="118">
        <v>2.2141586525121357</v>
      </c>
      <c r="BO473" s="118"/>
      <c r="BP473" s="121"/>
      <c r="BX473" s="94"/>
      <c r="CE473" s="95"/>
      <c r="CF473" s="95"/>
      <c r="CG473" s="95"/>
      <c r="CH473" s="95"/>
      <c r="CI473" s="95"/>
      <c r="CJ473" s="95"/>
      <c r="CK473" s="95"/>
      <c r="CL473" s="95"/>
      <c r="CM473" s="95"/>
      <c r="CN473" s="95"/>
      <c r="CO473" s="95"/>
      <c r="CP473" s="95"/>
      <c r="CQ473" s="95"/>
      <c r="EX473" s="81" t="str">
        <f>IF(AND(ISNUMBER(AA472),ISNUMBER(AA473),ISNUMBER(AA474),F473=2,F474=3),DEGREES(ACOS(((AA472-AA473)*(AA474-AA473)+(AB472-AB473)*(AB474-AB473))/(SQRT((AA472-AA473)^2+(AB472-AB473)^2)*SQRT((AA474-AA473)^2+(AB474-AB473)^2)))),"")</f>
        <v/>
      </c>
      <c r="EY473" s="81">
        <f t="shared" si="232"/>
        <v>14.06059000153072</v>
      </c>
      <c r="FA473" s="81">
        <f t="shared" ref="FA473:FA536" si="262">IF(OR(ISNUMBER(K473),ISNUMBER(L473),ISNUMBER(G473)),DEGREES(ACOS((((AC473-AA473)*(Q474-AA473))+((AD473-AB473)*(R474-AB473)))/(SQRT((AC473-AA473)^2+(AD473-AB473)^2)*SQRT((Q474-AA473)^2+(R474-AB473)^2)))),"")</f>
        <v>4.5740951970767147</v>
      </c>
    </row>
    <row r="474" spans="1:157" x14ac:dyDescent="0.15">
      <c r="B474" s="81"/>
      <c r="C474" s="81"/>
      <c r="E474" s="81" t="s">
        <v>152</v>
      </c>
      <c r="F474" s="6">
        <v>2</v>
      </c>
      <c r="G474" s="81"/>
      <c r="H474" s="81">
        <v>1</v>
      </c>
      <c r="K474" s="81"/>
      <c r="M474" s="81"/>
      <c r="O474" s="40"/>
      <c r="P474" s="81"/>
      <c r="Q474" s="31">
        <v>3.4600000381469727</v>
      </c>
      <c r="R474" s="40">
        <v>-6.190000057220459</v>
      </c>
      <c r="S474" s="31"/>
      <c r="T474" s="40"/>
      <c r="U474" s="40"/>
      <c r="V474" s="40"/>
      <c r="W474" s="31"/>
      <c r="X474" s="40"/>
      <c r="Y474" s="31"/>
      <c r="Z474" s="40"/>
      <c r="AA474" s="60">
        <v>3.9000000953674316</v>
      </c>
      <c r="AB474" s="60">
        <v>-12.630000114440918</v>
      </c>
      <c r="AC474" s="60">
        <v>-0.87999999523162842</v>
      </c>
      <c r="AD474" s="60">
        <v>10.729999542236328</v>
      </c>
      <c r="AE474" s="41" t="s">
        <v>106</v>
      </c>
      <c r="AF474" s="114"/>
      <c r="AG474" s="117" t="str">
        <f t="shared" si="256"/>
        <v/>
      </c>
      <c r="AH474" s="118" t="str">
        <f t="shared" si="257"/>
        <v/>
      </c>
      <c r="AI474" s="118" t="str">
        <f t="shared" si="258"/>
        <v/>
      </c>
      <c r="AJ474" s="118" t="str">
        <f t="shared" si="259"/>
        <v/>
      </c>
      <c r="AK474" s="113" t="str">
        <f t="shared" si="260"/>
        <v/>
      </c>
      <c r="AL474" s="118" t="str">
        <f t="shared" si="261"/>
        <v/>
      </c>
      <c r="AM474" s="118"/>
      <c r="AN474" s="117">
        <f t="shared" si="234"/>
        <v>3.1542205146580229</v>
      </c>
      <c r="AO474" s="118">
        <f t="shared" si="235"/>
        <v>3.3058022162855694</v>
      </c>
      <c r="AP474" s="99">
        <f t="shared" si="236"/>
        <v>15.24970123558046</v>
      </c>
      <c r="AQ474" s="99">
        <f t="shared" si="237"/>
        <v>9.7637737467131167</v>
      </c>
      <c r="AR474" s="99">
        <f t="shared" si="238"/>
        <v>15.172001007080098</v>
      </c>
      <c r="AS474" s="99">
        <f t="shared" si="239"/>
        <v>9.7140253982421729</v>
      </c>
      <c r="AT474" s="118">
        <f t="shared" si="240"/>
        <v>0.83000016212463379</v>
      </c>
      <c r="AU474" s="118">
        <f t="shared" si="241"/>
        <v>0.34000015258789063</v>
      </c>
      <c r="AV474" s="118">
        <f t="shared" si="242"/>
        <v>0.89693944772582468</v>
      </c>
      <c r="AW474" s="118">
        <f t="shared" si="243"/>
        <v>7.070000171661377</v>
      </c>
      <c r="AX474" s="118"/>
      <c r="AY474" s="117"/>
      <c r="AZ474" s="118" t="str">
        <f t="shared" si="247"/>
        <v/>
      </c>
      <c r="BA474" s="99" t="str">
        <f t="shared" si="248"/>
        <v/>
      </c>
      <c r="BB474" s="99" t="str">
        <f t="shared" si="249"/>
        <v/>
      </c>
      <c r="BC474" s="99" t="str">
        <f t="shared" si="250"/>
        <v/>
      </c>
      <c r="BD474" s="99" t="str">
        <f t="shared" si="251"/>
        <v/>
      </c>
      <c r="BE474" s="84" t="str">
        <f t="shared" si="252"/>
        <v/>
      </c>
      <c r="BF474" s="84" t="str">
        <f t="shared" si="245"/>
        <v/>
      </c>
      <c r="BI474" s="117">
        <f t="shared" si="253"/>
        <v>0.83000016212463379</v>
      </c>
      <c r="BJ474" s="118">
        <f t="shared" si="254"/>
        <v>0.34000015258789063</v>
      </c>
      <c r="BK474" s="118">
        <f t="shared" si="255"/>
        <v>0.89693944772582468</v>
      </c>
      <c r="BL474" s="118">
        <v>0.83000016212463379</v>
      </c>
      <c r="BM474" s="118">
        <v>0.34000015258789063</v>
      </c>
      <c r="BN474" s="118">
        <v>0.89693944772582468</v>
      </c>
      <c r="BO474" s="118"/>
      <c r="BP474" s="119"/>
      <c r="BX474" s="117"/>
      <c r="EX474" s="81">
        <f>IF(AND(ISNUMBER(AA473),ISNUMBER(AA474),ISNUMBER(AA475),F474=2,F475=3),DEGREES(ACOS(((AA473-AA474)*(AA475-AA474)+(AB473-AB474)*(AB475-AB474))/(SQRT((AA473-AA474)^2+(AB473-AB474)^2)*SQRT((AA475-AA474)^2+(AB475-AB474)^2)))),"")</f>
        <v>3.1542205146580229</v>
      </c>
      <c r="EY474" s="81">
        <f t="shared" ref="EY474:EY537" si="263">IF(AND(ISNUMBER(AA473),ISNUMBER(AA474),ISNUMBER(AA475)),DEGREES(ACOS(((AA473-AA474)*(AA475-AA474)+(AB473-AB474)*(AB475-AB474))/(SQRT((AA473-AA474)^2+(AB473-AB474)^2)*SQRT((AA475-AA474)^2+(AB475-AB474)^2)))),"")</f>
        <v>3.1542205146580229</v>
      </c>
      <c r="FA474" s="81" t="str">
        <f t="shared" si="262"/>
        <v/>
      </c>
    </row>
    <row r="475" spans="1:157" x14ac:dyDescent="0.15">
      <c r="E475" s="1" t="s">
        <v>152</v>
      </c>
      <c r="F475" s="82">
        <v>3</v>
      </c>
      <c r="I475" s="81">
        <v>1</v>
      </c>
      <c r="J475" s="81">
        <v>1</v>
      </c>
      <c r="O475" s="31"/>
      <c r="Q475" s="31">
        <v>2.2899999618530273</v>
      </c>
      <c r="R475" s="40">
        <v>7.070000171661377</v>
      </c>
      <c r="S475" s="31"/>
      <c r="T475" s="40"/>
      <c r="U475" s="31"/>
      <c r="V475" s="40"/>
      <c r="W475" s="31"/>
      <c r="X475" s="40"/>
      <c r="Y475" s="31"/>
      <c r="Z475" s="40"/>
      <c r="AA475" s="59">
        <v>0.73000001907348633</v>
      </c>
      <c r="AB475" s="60">
        <v>9.2100000381469727</v>
      </c>
      <c r="AC475" s="59">
        <v>0.15000000596046448</v>
      </c>
      <c r="AD475" s="60">
        <v>-13.75</v>
      </c>
      <c r="AE475" s="19" t="s">
        <v>82</v>
      </c>
      <c r="AF475" s="114"/>
      <c r="AG475" s="117" t="str">
        <f t="shared" si="256"/>
        <v/>
      </c>
      <c r="AH475" s="118" t="str">
        <f t="shared" si="257"/>
        <v/>
      </c>
      <c r="AI475" s="118" t="str">
        <f t="shared" si="258"/>
        <v/>
      </c>
      <c r="AJ475" s="118" t="str">
        <f t="shared" si="259"/>
        <v/>
      </c>
      <c r="AK475" s="113" t="str">
        <f t="shared" si="260"/>
        <v/>
      </c>
      <c r="AL475" s="118" t="str">
        <f t="shared" si="261"/>
        <v/>
      </c>
      <c r="AM475" s="118"/>
      <c r="AN475" s="117" t="str">
        <f t="shared" si="234"/>
        <v/>
      </c>
      <c r="AO475" s="118" t="str">
        <f t="shared" si="235"/>
        <v/>
      </c>
      <c r="AP475" s="99" t="str">
        <f t="shared" si="236"/>
        <v/>
      </c>
      <c r="AQ475" s="99" t="str">
        <f t="shared" si="237"/>
        <v/>
      </c>
      <c r="AR475" s="99" t="str">
        <f t="shared" si="238"/>
        <v/>
      </c>
      <c r="AS475" s="99" t="str">
        <f t="shared" si="239"/>
        <v/>
      </c>
      <c r="AT475" s="118" t="str">
        <f t="shared" si="240"/>
        <v/>
      </c>
      <c r="AU475" s="118" t="str">
        <f t="shared" si="241"/>
        <v/>
      </c>
      <c r="AV475" s="118" t="str">
        <f t="shared" si="242"/>
        <v/>
      </c>
      <c r="AW475" s="118" t="str">
        <f t="shared" si="243"/>
        <v/>
      </c>
      <c r="AX475" s="118"/>
      <c r="AY475" s="117">
        <f t="shared" si="246"/>
        <v>3.1542205146580229</v>
      </c>
      <c r="AZ475" s="118">
        <f t="shared" si="247"/>
        <v>3.3058022162855694</v>
      </c>
      <c r="BA475" s="99">
        <f t="shared" si="248"/>
        <v>15.24970123558046</v>
      </c>
      <c r="BB475" s="99">
        <f t="shared" si="249"/>
        <v>9.7637737467131167</v>
      </c>
      <c r="BC475" s="99">
        <f t="shared" si="250"/>
        <v>15.172001007080098</v>
      </c>
      <c r="BD475" s="99">
        <f t="shared" si="251"/>
        <v>9.7140253982421729</v>
      </c>
      <c r="BE475" s="84">
        <f t="shared" si="252"/>
        <v>7.070000171661377</v>
      </c>
      <c r="BF475" s="84" t="str">
        <f t="shared" si="245"/>
        <v/>
      </c>
      <c r="BI475" s="117"/>
      <c r="BJ475" s="118"/>
      <c r="BK475" s="118"/>
      <c r="BO475" s="118"/>
      <c r="BP475" s="119" t="s">
        <v>185</v>
      </c>
      <c r="BX475" s="117"/>
      <c r="EX475" s="81" t="str">
        <f>IF(AND(ISNUMBER(AA474),ISNUMBER(AA475),ISNUMBER(AA476),F475=2,F476=3),DEGREES(ACOS(((AA474-AA475)*(AA476-AA475)+(AB474-AB475)*(AB476-AB475))/(SQRT((AA474-AA475)^2+(AB474-AB475)^2)*SQRT((AA476-AA475)^2+(AB476-AB475)^2)))),"")</f>
        <v/>
      </c>
      <c r="EY475" s="81" t="str">
        <f t="shared" si="263"/>
        <v/>
      </c>
      <c r="FA475" s="81" t="str">
        <f t="shared" si="262"/>
        <v/>
      </c>
    </row>
    <row r="476" spans="1:157" x14ac:dyDescent="0.15">
      <c r="B476" s="26"/>
      <c r="C476" s="22"/>
      <c r="D476" s="12"/>
      <c r="E476" s="1" t="s">
        <v>152</v>
      </c>
      <c r="O476" s="31"/>
      <c r="Q476" s="31"/>
      <c r="R476" s="40"/>
      <c r="S476" s="31">
        <v>2.190000057220459</v>
      </c>
      <c r="T476" s="40">
        <v>-7.5100002288818359</v>
      </c>
      <c r="U476" s="31"/>
      <c r="V476" s="40"/>
      <c r="W476" s="31"/>
      <c r="X476" s="40" t="s">
        <v>85</v>
      </c>
      <c r="Y476" s="31"/>
      <c r="Z476" s="40">
        <v>1</v>
      </c>
      <c r="AG476" s="117" t="str">
        <f t="shared" si="256"/>
        <v/>
      </c>
      <c r="AH476" s="118" t="str">
        <f t="shared" si="257"/>
        <v/>
      </c>
      <c r="AI476" s="118" t="str">
        <f t="shared" si="258"/>
        <v/>
      </c>
      <c r="AJ476" s="118" t="str">
        <f t="shared" si="259"/>
        <v/>
      </c>
      <c r="AK476" s="113" t="str">
        <f t="shared" si="260"/>
        <v/>
      </c>
      <c r="AL476" s="118" t="str">
        <f t="shared" si="261"/>
        <v/>
      </c>
      <c r="AN476" s="117" t="str">
        <f t="shared" si="234"/>
        <v/>
      </c>
      <c r="AO476" s="118" t="str">
        <f t="shared" si="235"/>
        <v/>
      </c>
      <c r="AP476" s="99" t="str">
        <f t="shared" si="236"/>
        <v/>
      </c>
      <c r="AQ476" s="99" t="str">
        <f t="shared" si="237"/>
        <v/>
      </c>
      <c r="AR476" s="99" t="str">
        <f t="shared" si="238"/>
        <v/>
      </c>
      <c r="AS476" s="99" t="str">
        <f t="shared" si="239"/>
        <v/>
      </c>
      <c r="AT476" s="118" t="str">
        <f t="shared" si="240"/>
        <v/>
      </c>
      <c r="AU476" s="118" t="str">
        <f t="shared" si="241"/>
        <v/>
      </c>
      <c r="AV476" s="118" t="str">
        <f t="shared" si="242"/>
        <v/>
      </c>
      <c r="AW476" s="118" t="str">
        <f t="shared" si="243"/>
        <v/>
      </c>
      <c r="AY476" s="117" t="str">
        <f t="shared" si="246"/>
        <v/>
      </c>
      <c r="AZ476" s="118" t="str">
        <f t="shared" si="247"/>
        <v/>
      </c>
      <c r="BA476" s="99" t="str">
        <f t="shared" si="248"/>
        <v/>
      </c>
      <c r="BB476" s="99" t="str">
        <f t="shared" si="249"/>
        <v/>
      </c>
      <c r="BC476" s="99" t="str">
        <f t="shared" si="250"/>
        <v/>
      </c>
      <c r="BD476" s="99" t="str">
        <f t="shared" si="251"/>
        <v/>
      </c>
      <c r="BE476" s="84" t="str">
        <f t="shared" si="252"/>
        <v/>
      </c>
      <c r="BF476" s="84" t="str">
        <f t="shared" si="245"/>
        <v/>
      </c>
      <c r="BI476" s="117" t="str">
        <f t="shared" si="253"/>
        <v/>
      </c>
      <c r="BJ476" s="118" t="str">
        <f t="shared" si="254"/>
        <v/>
      </c>
      <c r="BK476" s="118" t="str">
        <f t="shared" si="255"/>
        <v/>
      </c>
      <c r="BL476" s="118" t="s">
        <v>152</v>
      </c>
      <c r="BM476" s="118" t="s">
        <v>152</v>
      </c>
      <c r="BN476" s="118" t="s">
        <v>152</v>
      </c>
      <c r="BO476" s="118"/>
      <c r="EX476" s="81" t="str">
        <f>IF(AND(ISNUMBER(AA475),ISNUMBER(AA476),ISNUMBER(AA477),F476=2,F477=3),DEGREES(ACOS(((AA475-AA476)*(AA477-AA476)+(AB475-AB476)*(AB477-AB476))/(SQRT((AA475-AA476)^2+(AB475-AB476)^2)*SQRT((AA477-AA476)^2+(AB477-AB476)^2)))),"")</f>
        <v/>
      </c>
      <c r="EY476" s="81" t="str">
        <f t="shared" si="263"/>
        <v/>
      </c>
      <c r="FA476" s="81" t="str">
        <f t="shared" si="262"/>
        <v/>
      </c>
    </row>
    <row r="477" spans="1:157" s="82" customFormat="1" x14ac:dyDescent="0.15">
      <c r="A477" s="15">
        <v>0.22839120370370369</v>
      </c>
      <c r="B477" s="30"/>
      <c r="C477" s="24" t="s">
        <v>40</v>
      </c>
      <c r="D477" s="13" t="s">
        <v>11</v>
      </c>
      <c r="E477" s="16">
        <v>107</v>
      </c>
      <c r="F477" s="10">
        <v>1</v>
      </c>
      <c r="G477" s="16">
        <v>1</v>
      </c>
      <c r="J477" s="82">
        <v>1</v>
      </c>
      <c r="K477" s="16">
        <v>1</v>
      </c>
      <c r="M477" s="16">
        <v>1</v>
      </c>
      <c r="O477" s="32" t="s">
        <v>87</v>
      </c>
      <c r="P477" s="16">
        <v>129</v>
      </c>
      <c r="Q477" s="32"/>
      <c r="R477" s="10"/>
      <c r="S477" s="32"/>
      <c r="T477" s="10"/>
      <c r="U477" s="32"/>
      <c r="V477" s="10"/>
      <c r="W477" s="32" t="s">
        <v>57</v>
      </c>
      <c r="X477" s="10"/>
      <c r="Y477" s="32">
        <v>1</v>
      </c>
      <c r="Z477" s="10"/>
      <c r="AA477" s="57">
        <v>1.1200000047683716</v>
      </c>
      <c r="AB477" s="58">
        <v>12.090000152587891</v>
      </c>
      <c r="AC477" s="57">
        <v>-3.559999942779541</v>
      </c>
      <c r="AD477" s="58">
        <v>-12.090000152587891</v>
      </c>
      <c r="AE477" s="20"/>
      <c r="AF477" s="114">
        <v>1</v>
      </c>
      <c r="AG477" s="117">
        <f t="shared" si="256"/>
        <v>5.9344182667359604</v>
      </c>
      <c r="AH477" s="124">
        <v>2</v>
      </c>
      <c r="AI477" s="124">
        <v>1</v>
      </c>
      <c r="AJ477" s="124">
        <f t="shared" si="259"/>
        <v>2.2360679774997898</v>
      </c>
      <c r="AK477" s="113">
        <f t="shared" si="260"/>
        <v>129</v>
      </c>
      <c r="AL477" s="118">
        <f t="shared" si="261"/>
        <v>6.2399997711181641</v>
      </c>
      <c r="AM477" s="118"/>
      <c r="AN477" s="117" t="str">
        <f t="shared" si="234"/>
        <v/>
      </c>
      <c r="AO477" s="118" t="str">
        <f t="shared" si="235"/>
        <v/>
      </c>
      <c r="AP477" s="99" t="str">
        <f t="shared" si="236"/>
        <v/>
      </c>
      <c r="AQ477" s="99" t="str">
        <f t="shared" si="237"/>
        <v/>
      </c>
      <c r="AR477" s="99" t="str">
        <f t="shared" si="238"/>
        <v/>
      </c>
      <c r="AS477" s="99" t="str">
        <f t="shared" si="239"/>
        <v/>
      </c>
      <c r="AT477" s="118" t="str">
        <f t="shared" si="240"/>
        <v/>
      </c>
      <c r="AU477" s="118" t="str">
        <f t="shared" si="241"/>
        <v/>
      </c>
      <c r="AV477" s="118" t="str">
        <f t="shared" si="242"/>
        <v/>
      </c>
      <c r="AW477" s="118" t="str">
        <f t="shared" si="243"/>
        <v/>
      </c>
      <c r="AX477" s="118"/>
      <c r="AY477" s="117" t="str">
        <f t="shared" si="246"/>
        <v/>
      </c>
      <c r="AZ477" s="118" t="str">
        <f t="shared" si="247"/>
        <v/>
      </c>
      <c r="BA477" s="99" t="str">
        <f t="shared" si="248"/>
        <v/>
      </c>
      <c r="BB477" s="99" t="str">
        <f t="shared" si="249"/>
        <v/>
      </c>
      <c r="BC477" s="99" t="str">
        <f t="shared" si="250"/>
        <v/>
      </c>
      <c r="BD477" s="99" t="str">
        <f t="shared" si="251"/>
        <v/>
      </c>
      <c r="BE477" s="84" t="str">
        <f t="shared" si="252"/>
        <v/>
      </c>
      <c r="BF477" s="84" t="str">
        <f t="shared" si="245"/>
        <v/>
      </c>
      <c r="BG477" s="89"/>
      <c r="BH477" s="89"/>
      <c r="BI477" s="117" t="str">
        <f t="shared" si="253"/>
        <v/>
      </c>
      <c r="BJ477" s="118" t="str">
        <f t="shared" si="254"/>
        <v/>
      </c>
      <c r="BK477" s="118" t="str">
        <f t="shared" si="255"/>
        <v/>
      </c>
      <c r="BL477" s="118" t="s">
        <v>152</v>
      </c>
      <c r="BM477" s="118" t="s">
        <v>152</v>
      </c>
      <c r="BN477" s="118" t="s">
        <v>152</v>
      </c>
      <c r="BO477" s="118"/>
      <c r="BP477" s="122"/>
      <c r="BX477" s="120"/>
      <c r="CE477" s="95"/>
      <c r="CF477" s="95"/>
      <c r="CG477" s="95"/>
      <c r="CH477" s="95"/>
      <c r="CI477" s="95"/>
      <c r="CJ477" s="95"/>
      <c r="CK477" s="95"/>
      <c r="CL477" s="95"/>
      <c r="CM477" s="95"/>
      <c r="CN477" s="95"/>
      <c r="CO477" s="95"/>
      <c r="CP477" s="95"/>
      <c r="CQ477" s="95"/>
      <c r="EX477" s="81" t="s">
        <v>151</v>
      </c>
      <c r="EY477" s="81" t="str">
        <f t="shared" si="263"/>
        <v/>
      </c>
      <c r="FA477" s="81">
        <f t="shared" si="262"/>
        <v>5.9344182667359604</v>
      </c>
    </row>
    <row r="478" spans="1:157" x14ac:dyDescent="0.15">
      <c r="E478" s="1" t="s">
        <v>152</v>
      </c>
      <c r="O478" s="31"/>
      <c r="Q478" s="31">
        <v>-0.49000000953674316</v>
      </c>
      <c r="R478" s="40">
        <v>-6.2399997711181641</v>
      </c>
      <c r="S478" s="31"/>
      <c r="T478" s="40"/>
      <c r="U478" s="31"/>
      <c r="V478" s="40"/>
      <c r="W478" s="31"/>
      <c r="X478" s="40"/>
      <c r="Y478" s="31"/>
      <c r="Z478" s="40"/>
      <c r="AG478" s="117" t="str">
        <f t="shared" si="256"/>
        <v/>
      </c>
      <c r="AH478" s="118" t="str">
        <f t="shared" si="257"/>
        <v/>
      </c>
      <c r="AI478" s="118" t="str">
        <f t="shared" si="258"/>
        <v/>
      </c>
      <c r="AJ478" s="118" t="str">
        <f t="shared" si="259"/>
        <v/>
      </c>
      <c r="AK478" s="113" t="str">
        <f t="shared" si="260"/>
        <v/>
      </c>
      <c r="AL478" s="118" t="str">
        <f t="shared" si="261"/>
        <v/>
      </c>
      <c r="AN478" s="117" t="str">
        <f t="shared" si="234"/>
        <v/>
      </c>
      <c r="AO478" s="118" t="str">
        <f t="shared" si="235"/>
        <v/>
      </c>
      <c r="AP478" s="99" t="str">
        <f t="shared" si="236"/>
        <v/>
      </c>
      <c r="AQ478" s="99" t="str">
        <f t="shared" si="237"/>
        <v/>
      </c>
      <c r="AR478" s="99" t="str">
        <f t="shared" si="238"/>
        <v/>
      </c>
      <c r="AS478" s="99" t="str">
        <f t="shared" si="239"/>
        <v/>
      </c>
      <c r="AT478" s="118" t="str">
        <f t="shared" si="240"/>
        <v/>
      </c>
      <c r="AU478" s="118" t="str">
        <f t="shared" si="241"/>
        <v/>
      </c>
      <c r="AV478" s="118" t="str">
        <f t="shared" si="242"/>
        <v/>
      </c>
      <c r="AW478" s="118" t="str">
        <f t="shared" si="243"/>
        <v/>
      </c>
      <c r="AY478" s="117" t="str">
        <f t="shared" si="246"/>
        <v/>
      </c>
      <c r="AZ478" s="118" t="str">
        <f t="shared" si="247"/>
        <v/>
      </c>
      <c r="BA478" s="99" t="str">
        <f t="shared" si="248"/>
        <v/>
      </c>
      <c r="BB478" s="99" t="str">
        <f t="shared" si="249"/>
        <v/>
      </c>
      <c r="BC478" s="99" t="str">
        <f t="shared" si="250"/>
        <v/>
      </c>
      <c r="BD478" s="99" t="str">
        <f t="shared" si="251"/>
        <v/>
      </c>
      <c r="BE478" s="84" t="str">
        <f t="shared" si="252"/>
        <v/>
      </c>
      <c r="BF478" s="84" t="str">
        <f t="shared" si="245"/>
        <v/>
      </c>
      <c r="BI478" s="117" t="str">
        <f t="shared" si="253"/>
        <v/>
      </c>
      <c r="BJ478" s="118" t="str">
        <f t="shared" si="254"/>
        <v/>
      </c>
      <c r="BK478" s="118" t="str">
        <f t="shared" si="255"/>
        <v/>
      </c>
      <c r="BL478" s="118" t="s">
        <v>152</v>
      </c>
      <c r="BM478" s="118" t="s">
        <v>152</v>
      </c>
      <c r="BN478" s="118" t="s">
        <v>152</v>
      </c>
      <c r="BO478" s="118"/>
      <c r="EX478" s="81" t="str">
        <f>IF(AND(ISNUMBER(AA477),ISNUMBER(AA478),ISNUMBER(AA479),F478=2,F479=3),DEGREES(ACOS(((AA477-AA478)*(AA479-AA478)+(AB477-AB478)*(AB479-AB478))/(SQRT((AA477-AA478)^2+(AB477-AB478)^2)*SQRT((AA479-AA478)^2+(AB479-AB478)^2)))),"")</f>
        <v/>
      </c>
      <c r="EY478" s="81" t="str">
        <f t="shared" si="263"/>
        <v/>
      </c>
      <c r="FA478" s="81" t="str">
        <f t="shared" si="262"/>
        <v/>
      </c>
    </row>
    <row r="479" spans="1:157" s="82" customFormat="1" x14ac:dyDescent="0.15">
      <c r="B479" s="30"/>
      <c r="C479" s="16"/>
      <c r="D479" s="13" t="s">
        <v>17</v>
      </c>
      <c r="E479" s="16">
        <v>108</v>
      </c>
      <c r="F479" s="82">
        <v>1</v>
      </c>
      <c r="G479" s="16">
        <v>1</v>
      </c>
      <c r="K479" s="16">
        <v>1</v>
      </c>
      <c r="M479" s="16"/>
      <c r="N479" s="82">
        <v>1</v>
      </c>
      <c r="O479" s="20" t="s">
        <v>85</v>
      </c>
      <c r="P479" s="16">
        <v>90</v>
      </c>
      <c r="Q479" s="32"/>
      <c r="R479" s="10"/>
      <c r="S479" s="32"/>
      <c r="T479" s="10"/>
      <c r="U479" s="32"/>
      <c r="V479" s="10"/>
      <c r="W479" s="32"/>
      <c r="X479" s="10"/>
      <c r="Y479" s="32"/>
      <c r="Z479" s="10"/>
      <c r="AA479" s="57">
        <v>-1.0199999809265137</v>
      </c>
      <c r="AB479" s="58">
        <v>11.989999771118164</v>
      </c>
      <c r="AC479" s="57">
        <v>3.4100000858306885</v>
      </c>
      <c r="AD479" s="58">
        <v>-13.119999885559082</v>
      </c>
      <c r="AE479" s="16"/>
      <c r="AF479" s="112"/>
      <c r="AG479" s="117">
        <f t="shared" si="256"/>
        <v>4.7820658986775619</v>
      </c>
      <c r="AH479" s="118">
        <f t="shared" si="257"/>
        <v>1.8599998950958252</v>
      </c>
      <c r="AI479" s="118">
        <f t="shared" si="258"/>
        <v>0.28999996185302734</v>
      </c>
      <c r="AJ479" s="118">
        <f t="shared" si="259"/>
        <v>1.8824716698084032</v>
      </c>
      <c r="AK479" s="113">
        <f t="shared" si="260"/>
        <v>90</v>
      </c>
      <c r="AL479" s="118">
        <f t="shared" si="261"/>
        <v>5.3600001335144043</v>
      </c>
      <c r="AM479" s="99"/>
      <c r="AN479" s="117" t="str">
        <f t="shared" si="234"/>
        <v/>
      </c>
      <c r="AO479" s="118" t="str">
        <f t="shared" si="235"/>
        <v/>
      </c>
      <c r="AP479" s="99" t="str">
        <f t="shared" si="236"/>
        <v/>
      </c>
      <c r="AQ479" s="99" t="str">
        <f t="shared" si="237"/>
        <v/>
      </c>
      <c r="AR479" s="99" t="str">
        <f t="shared" si="238"/>
        <v/>
      </c>
      <c r="AS479" s="99" t="str">
        <f t="shared" si="239"/>
        <v/>
      </c>
      <c r="AT479" s="118" t="str">
        <f t="shared" si="240"/>
        <v/>
      </c>
      <c r="AU479" s="118" t="str">
        <f t="shared" si="241"/>
        <v/>
      </c>
      <c r="AV479" s="118" t="str">
        <f t="shared" si="242"/>
        <v/>
      </c>
      <c r="AW479" s="118" t="str">
        <f t="shared" si="243"/>
        <v/>
      </c>
      <c r="AX479" s="99"/>
      <c r="AY479" s="117" t="str">
        <f t="shared" si="246"/>
        <v/>
      </c>
      <c r="AZ479" s="118" t="str">
        <f t="shared" si="247"/>
        <v/>
      </c>
      <c r="BA479" s="99" t="str">
        <f t="shared" si="248"/>
        <v/>
      </c>
      <c r="BB479" s="99" t="str">
        <f t="shared" si="249"/>
        <v/>
      </c>
      <c r="BC479" s="99" t="str">
        <f t="shared" si="250"/>
        <v/>
      </c>
      <c r="BD479" s="99" t="str">
        <f t="shared" si="251"/>
        <v/>
      </c>
      <c r="BE479" s="84" t="str">
        <f t="shared" si="252"/>
        <v/>
      </c>
      <c r="BF479" s="84" t="str">
        <f t="shared" si="245"/>
        <v/>
      </c>
      <c r="BG479" s="89"/>
      <c r="BH479" s="89"/>
      <c r="BI479" s="117" t="str">
        <f t="shared" si="253"/>
        <v/>
      </c>
      <c r="BJ479" s="118" t="str">
        <f t="shared" si="254"/>
        <v/>
      </c>
      <c r="BK479" s="118" t="str">
        <f t="shared" si="255"/>
        <v/>
      </c>
      <c r="BL479" s="118" t="s">
        <v>152</v>
      </c>
      <c r="BM479" s="118" t="s">
        <v>152</v>
      </c>
      <c r="BN479" s="118" t="s">
        <v>152</v>
      </c>
      <c r="BO479" s="118"/>
      <c r="BP479" s="121"/>
      <c r="BX479" s="94"/>
      <c r="CE479" s="95"/>
      <c r="CF479" s="95"/>
      <c r="CG479" s="95"/>
      <c r="CH479" s="95"/>
      <c r="CI479" s="95"/>
      <c r="CJ479" s="95"/>
      <c r="CK479" s="95"/>
      <c r="CL479" s="95"/>
      <c r="CM479" s="95"/>
      <c r="CN479" s="95"/>
      <c r="CO479" s="95"/>
      <c r="CP479" s="95"/>
      <c r="CQ479" s="95"/>
      <c r="EX479" s="81" t="str">
        <f>IF(AND(ISNUMBER(AA478),ISNUMBER(AA479),ISNUMBER(AA480),F479=2,F480=3),DEGREES(ACOS(((AA478-AA479)*(AA480-AA479)+(AB478-AB479)*(AB480-AB479))/(SQRT((AA478-AA479)^2+(AB478-AB479)^2)*SQRT((AA480-AA479)^2+(AB480-AB479)^2)))),"")</f>
        <v/>
      </c>
      <c r="EY479" s="81" t="str">
        <f t="shared" si="263"/>
        <v/>
      </c>
      <c r="FA479" s="81">
        <f t="shared" si="262"/>
        <v>4.7820658986775619</v>
      </c>
    </row>
    <row r="480" spans="1:157" x14ac:dyDescent="0.15">
      <c r="E480" s="1" t="s">
        <v>152</v>
      </c>
      <c r="F480" s="81">
        <v>2</v>
      </c>
      <c r="H480" s="81">
        <v>1</v>
      </c>
      <c r="O480" s="31"/>
      <c r="Q480" s="31">
        <v>3.559999942779541</v>
      </c>
      <c r="R480" s="40">
        <v>-5.3600001335144043</v>
      </c>
      <c r="S480" s="31"/>
      <c r="T480" s="40"/>
      <c r="U480" s="31"/>
      <c r="V480" s="40"/>
      <c r="W480" s="31"/>
      <c r="X480" s="40"/>
      <c r="Y480" s="31"/>
      <c r="Z480" s="40"/>
      <c r="AA480" s="59">
        <v>5.2699999809265137</v>
      </c>
      <c r="AB480" s="60">
        <v>-13.409999847412109</v>
      </c>
      <c r="AC480" s="59">
        <v>-1.5099999904632568</v>
      </c>
      <c r="AD480" s="60">
        <v>11.800000190734863</v>
      </c>
      <c r="AE480" s="19" t="s">
        <v>78</v>
      </c>
      <c r="AF480" s="114"/>
      <c r="AG480" s="117" t="str">
        <f t="shared" si="256"/>
        <v/>
      </c>
      <c r="AH480" s="118" t="str">
        <f t="shared" si="257"/>
        <v/>
      </c>
      <c r="AI480" s="118" t="str">
        <f t="shared" si="258"/>
        <v/>
      </c>
      <c r="AJ480" s="118" t="str">
        <f t="shared" si="259"/>
        <v/>
      </c>
      <c r="AK480" s="113" t="str">
        <f t="shared" si="260"/>
        <v/>
      </c>
      <c r="AL480" s="118" t="str">
        <f t="shared" si="261"/>
        <v/>
      </c>
      <c r="AM480" s="118"/>
      <c r="AN480" s="117">
        <f t="shared" si="234"/>
        <v>5.5966035396751295</v>
      </c>
      <c r="AO480" s="118">
        <f t="shared" si="235"/>
        <v>4.4523925997622049</v>
      </c>
      <c r="AP480" s="99">
        <f t="shared" si="236"/>
        <v>34.125549505424488</v>
      </c>
      <c r="AQ480" s="99">
        <f t="shared" si="237"/>
        <v>22.185649041894678</v>
      </c>
      <c r="AR480" s="99">
        <f t="shared" si="238"/>
        <v>27.100751243114473</v>
      </c>
      <c r="AS480" s="99">
        <f t="shared" si="239"/>
        <v>17.618698147435143</v>
      </c>
      <c r="AT480" s="118">
        <f t="shared" si="240"/>
        <v>1.8599998950958252</v>
      </c>
      <c r="AU480" s="118">
        <f t="shared" si="241"/>
        <v>0.28999996185302734</v>
      </c>
      <c r="AV480" s="118">
        <f t="shared" si="242"/>
        <v>1.8824716698084032</v>
      </c>
      <c r="AW480" s="118">
        <f t="shared" si="243"/>
        <v>7.070000171661377</v>
      </c>
      <c r="AX480" s="118"/>
      <c r="AY480" s="117" t="str">
        <f t="shared" si="246"/>
        <v/>
      </c>
      <c r="AZ480" s="118" t="str">
        <f t="shared" si="247"/>
        <v/>
      </c>
      <c r="BA480" s="99" t="str">
        <f t="shared" si="248"/>
        <v/>
      </c>
      <c r="BB480" s="99" t="str">
        <f t="shared" si="249"/>
        <v/>
      </c>
      <c r="BC480" s="99" t="str">
        <f t="shared" si="250"/>
        <v/>
      </c>
      <c r="BD480" s="99" t="str">
        <f t="shared" si="251"/>
        <v/>
      </c>
      <c r="BE480" s="84" t="str">
        <f t="shared" si="252"/>
        <v/>
      </c>
      <c r="BF480" s="84" t="str">
        <f t="shared" si="245"/>
        <v/>
      </c>
      <c r="BI480" s="117">
        <f t="shared" si="253"/>
        <v>1.8599998950958252</v>
      </c>
      <c r="BJ480" s="118">
        <f t="shared" si="254"/>
        <v>0.28999996185302734</v>
      </c>
      <c r="BK480" s="118">
        <f t="shared" si="255"/>
        <v>1.8824716698084032</v>
      </c>
      <c r="BL480" s="118">
        <v>1.8599998950958252</v>
      </c>
      <c r="BM480" s="118">
        <v>0.28999996185302734</v>
      </c>
      <c r="BN480" s="118">
        <v>1.8824716698084032</v>
      </c>
      <c r="BO480" s="118"/>
      <c r="BP480" s="119"/>
      <c r="BX480" s="117"/>
      <c r="EX480" s="81">
        <f>IF(AND(ISNUMBER(AA479),ISNUMBER(AA480),ISNUMBER(AA481),F480=2,F481=3),DEGREES(ACOS(((AA479-AA480)*(AA481-AA480)+(AB479-AB480)*(AB481-AB480))/(SQRT((AA479-AA480)^2+(AB479-AB480)^2)*SQRT((AA481-AA480)^2+(AB481-AB480)^2)))),"")</f>
        <v>5.5966035396751295</v>
      </c>
      <c r="EY480" s="81">
        <f t="shared" si="263"/>
        <v>5.5966035396751295</v>
      </c>
      <c r="FA480" s="81" t="str">
        <f t="shared" si="262"/>
        <v/>
      </c>
    </row>
    <row r="481" spans="1:157" x14ac:dyDescent="0.15">
      <c r="E481" s="1" t="s">
        <v>152</v>
      </c>
      <c r="F481" s="6">
        <v>3</v>
      </c>
      <c r="I481" s="81">
        <v>1</v>
      </c>
      <c r="O481" s="31"/>
      <c r="Q481" s="31">
        <v>-0.93000000715255737</v>
      </c>
      <c r="R481" s="40">
        <v>7.070000171661377</v>
      </c>
      <c r="S481" s="31"/>
      <c r="T481" s="40"/>
      <c r="U481" s="31"/>
      <c r="V481" s="40"/>
      <c r="W481" s="31"/>
      <c r="X481" s="40"/>
      <c r="Y481" s="31"/>
      <c r="Z481" s="40"/>
      <c r="AA481" s="59">
        <v>-3.6600000858306885</v>
      </c>
      <c r="AB481" s="60">
        <v>11.800000190734863</v>
      </c>
      <c r="AC481" s="59">
        <v>3.3599998950958252</v>
      </c>
      <c r="AD481" s="60">
        <v>-14.140000343322754</v>
      </c>
      <c r="AE481" s="19" t="s">
        <v>80</v>
      </c>
      <c r="AF481" s="114"/>
      <c r="AG481" s="117" t="str">
        <f t="shared" si="256"/>
        <v/>
      </c>
      <c r="AH481" s="118" t="str">
        <f t="shared" si="257"/>
        <v/>
      </c>
      <c r="AI481" s="118" t="str">
        <f t="shared" si="258"/>
        <v/>
      </c>
      <c r="AJ481" s="118" t="str">
        <f t="shared" si="259"/>
        <v/>
      </c>
      <c r="AK481" s="113" t="str">
        <f t="shared" si="260"/>
        <v/>
      </c>
      <c r="AL481" s="118" t="str">
        <f t="shared" si="261"/>
        <v/>
      </c>
      <c r="AM481" s="118"/>
      <c r="AN481" s="117" t="str">
        <f t="shared" si="234"/>
        <v/>
      </c>
      <c r="AO481" s="118" t="str">
        <f t="shared" si="235"/>
        <v/>
      </c>
      <c r="AP481" s="99" t="str">
        <f t="shared" si="236"/>
        <v/>
      </c>
      <c r="AQ481" s="99" t="str">
        <f t="shared" si="237"/>
        <v/>
      </c>
      <c r="AR481" s="99" t="str">
        <f t="shared" si="238"/>
        <v/>
      </c>
      <c r="AS481" s="99" t="str">
        <f t="shared" si="239"/>
        <v/>
      </c>
      <c r="AT481" s="118" t="str">
        <f t="shared" si="240"/>
        <v/>
      </c>
      <c r="AU481" s="118" t="str">
        <f t="shared" si="241"/>
        <v/>
      </c>
      <c r="AV481" s="118" t="str">
        <f t="shared" si="242"/>
        <v/>
      </c>
      <c r="AW481" s="118" t="str">
        <f t="shared" si="243"/>
        <v/>
      </c>
      <c r="AX481" s="118"/>
      <c r="AY481" s="117">
        <f t="shared" si="246"/>
        <v>5.5966035396751295</v>
      </c>
      <c r="AZ481" s="118">
        <f t="shared" si="247"/>
        <v>4.4523925997622049</v>
      </c>
      <c r="BA481" s="99">
        <f t="shared" si="248"/>
        <v>34.125549505424488</v>
      </c>
      <c r="BB481" s="99">
        <f t="shared" si="249"/>
        <v>22.185649041894678</v>
      </c>
      <c r="BC481" s="99">
        <f t="shared" si="250"/>
        <v>27.100751243114473</v>
      </c>
      <c r="BD481" s="99">
        <f t="shared" si="251"/>
        <v>17.618698147435143</v>
      </c>
      <c r="BE481" s="84">
        <f t="shared" si="252"/>
        <v>7.070000171661377</v>
      </c>
      <c r="BF481" s="84" t="str">
        <f t="shared" si="245"/>
        <v/>
      </c>
      <c r="BI481" s="117">
        <f t="shared" si="253"/>
        <v>2.1500000953674316</v>
      </c>
      <c r="BJ481" s="118">
        <f t="shared" si="254"/>
        <v>0</v>
      </c>
      <c r="BK481" s="118">
        <f t="shared" si="255"/>
        <v>2.1500000953674316</v>
      </c>
      <c r="BL481" s="118">
        <v>2.1500000953674316</v>
      </c>
      <c r="BM481" s="118">
        <v>0</v>
      </c>
      <c r="BN481" s="118">
        <v>2.1500000953674316</v>
      </c>
      <c r="BO481" s="118"/>
      <c r="BP481" s="119"/>
      <c r="BX481" s="117"/>
      <c r="EX481" s="81" t="str">
        <f>IF(AND(ISNUMBER(AA480),ISNUMBER(AA481),ISNUMBER(AA482),F481=2,F482=3),DEGREES(ACOS(((AA480-AA481)*(AA482-AA481)+(AB480-AB481)*(AB482-AB481))/(SQRT((AA480-AA481)^2+(AB480-AB481)^2)*SQRT((AA482-AA481)^2+(AB482-AB481)^2)))),"")</f>
        <v/>
      </c>
      <c r="EY481" s="81">
        <f t="shared" si="263"/>
        <v>12.842978482134772</v>
      </c>
      <c r="FA481" s="81" t="str">
        <f t="shared" si="262"/>
        <v/>
      </c>
    </row>
    <row r="482" spans="1:157" x14ac:dyDescent="0.15">
      <c r="E482" s="1" t="s">
        <v>152</v>
      </c>
      <c r="F482" s="6">
        <v>4</v>
      </c>
      <c r="I482" s="81">
        <v>1</v>
      </c>
      <c r="J482" s="81">
        <v>1</v>
      </c>
      <c r="O482" s="31"/>
      <c r="Q482" s="31">
        <v>-2.3900001049041748</v>
      </c>
      <c r="R482" s="40">
        <v>-6.679999828338623</v>
      </c>
      <c r="S482" s="31"/>
      <c r="T482" s="40"/>
      <c r="U482" s="31"/>
      <c r="V482" s="40"/>
      <c r="W482" s="31"/>
      <c r="X482" s="40" t="s">
        <v>90</v>
      </c>
      <c r="Y482" s="31">
        <v>1</v>
      </c>
      <c r="Z482" s="40"/>
      <c r="AA482" s="59">
        <v>-0.62999999523162842</v>
      </c>
      <c r="AB482" s="60">
        <v>-14.140000343322754</v>
      </c>
      <c r="AC482" s="59">
        <v>-1.3700000047683716</v>
      </c>
      <c r="AD482" s="60">
        <v>11.649999618530273</v>
      </c>
      <c r="AE482" s="19" t="s">
        <v>95</v>
      </c>
      <c r="AF482" s="114">
        <v>1</v>
      </c>
      <c r="AG482" s="117" t="str">
        <f t="shared" si="256"/>
        <v/>
      </c>
      <c r="AH482" s="118" t="str">
        <f t="shared" si="257"/>
        <v/>
      </c>
      <c r="AI482" s="118" t="str">
        <f t="shared" si="258"/>
        <v/>
      </c>
      <c r="AJ482" s="118" t="str">
        <f t="shared" si="259"/>
        <v/>
      </c>
      <c r="AK482" s="113" t="str">
        <f t="shared" si="260"/>
        <v/>
      </c>
      <c r="AL482" s="118" t="str">
        <f t="shared" si="261"/>
        <v/>
      </c>
      <c r="AM482" s="118"/>
      <c r="AN482" s="117" t="str">
        <f t="shared" si="234"/>
        <v/>
      </c>
      <c r="AO482" s="118" t="str">
        <f t="shared" si="235"/>
        <v/>
      </c>
      <c r="AP482" s="99" t="str">
        <f t="shared" si="236"/>
        <v/>
      </c>
      <c r="AQ482" s="99" t="str">
        <f t="shared" si="237"/>
        <v/>
      </c>
      <c r="AR482" s="99" t="str">
        <f t="shared" si="238"/>
        <v/>
      </c>
      <c r="AS482" s="99" t="str">
        <f t="shared" si="239"/>
        <v/>
      </c>
      <c r="AT482" s="118" t="str">
        <f t="shared" si="240"/>
        <v/>
      </c>
      <c r="AU482" s="118" t="str">
        <f t="shared" si="241"/>
        <v/>
      </c>
      <c r="AV482" s="118" t="str">
        <f t="shared" si="242"/>
        <v/>
      </c>
      <c r="AW482" s="118" t="str">
        <f t="shared" si="243"/>
        <v/>
      </c>
      <c r="AX482" s="118"/>
      <c r="AY482" s="117">
        <f t="shared" si="246"/>
        <v>12.842978482134772</v>
      </c>
      <c r="AZ482" s="118">
        <f t="shared" si="247"/>
        <v>8.4805054212114221</v>
      </c>
      <c r="BA482" s="99">
        <f t="shared" si="248"/>
        <v>77.628952050614373</v>
      </c>
      <c r="BB482" s="99">
        <f t="shared" si="249"/>
        <v>41.714012357096287</v>
      </c>
      <c r="BC482" s="99">
        <f t="shared" si="250"/>
        <v>51.75029964299199</v>
      </c>
      <c r="BD482" s="99">
        <f t="shared" si="251"/>
        <v>27.808086825437432</v>
      </c>
      <c r="BE482" s="84">
        <f t="shared" si="252"/>
        <v>6.679999828338623</v>
      </c>
      <c r="BF482" s="84" t="str">
        <f t="shared" si="245"/>
        <v/>
      </c>
      <c r="BI482" s="117">
        <f t="shared" si="253"/>
        <v>3.9899998903274536</v>
      </c>
      <c r="BJ482" s="118">
        <f t="shared" si="254"/>
        <v>0</v>
      </c>
      <c r="BK482" s="118">
        <f t="shared" si="255"/>
        <v>3.9899998903274536</v>
      </c>
      <c r="BL482" s="118"/>
      <c r="BM482" s="118"/>
      <c r="BN482" s="118"/>
      <c r="BO482" s="118"/>
      <c r="BP482" s="119" t="s">
        <v>184</v>
      </c>
      <c r="BX482" s="117"/>
      <c r="EX482" s="81" t="str">
        <f>IF(AND(ISNUMBER(AA481),ISNUMBER(AA482),ISNUMBER(AA483),F482=2,F483=3),DEGREES(ACOS(((AA481-AA482)*(AA483-AA482)+(AB481-AB482)*(AB483-AB482))/(SQRT((AA481-AA482)^2+(AB481-AB482)^2)*SQRT((AA483-AA482)^2+(AB483-AB482)^2)))),"")</f>
        <v/>
      </c>
      <c r="EY482" s="81">
        <f t="shared" si="263"/>
        <v>10.079003268951354</v>
      </c>
      <c r="FA482" s="81" t="str">
        <f t="shared" si="262"/>
        <v/>
      </c>
    </row>
    <row r="483" spans="1:157" s="82" customFormat="1" x14ac:dyDescent="0.15">
      <c r="B483" s="30"/>
      <c r="C483" s="16"/>
      <c r="D483" s="13" t="s">
        <v>18</v>
      </c>
      <c r="E483" s="16">
        <v>109</v>
      </c>
      <c r="F483" s="10">
        <v>1</v>
      </c>
      <c r="G483" s="16">
        <v>1</v>
      </c>
      <c r="K483" s="16">
        <v>1</v>
      </c>
      <c r="M483" s="16"/>
      <c r="N483" s="82">
        <v>1</v>
      </c>
      <c r="O483" s="32" t="s">
        <v>87</v>
      </c>
      <c r="P483" s="16">
        <v>92</v>
      </c>
      <c r="Q483" s="32"/>
      <c r="R483" s="10"/>
      <c r="S483" s="32"/>
      <c r="T483" s="10"/>
      <c r="U483" s="32"/>
      <c r="V483" s="10"/>
      <c r="W483" s="32"/>
      <c r="X483" s="10"/>
      <c r="Y483" s="32"/>
      <c r="Z483" s="10"/>
      <c r="AA483" s="57">
        <v>0.93000000715255737</v>
      </c>
      <c r="AB483" s="58">
        <v>11.989999771118164</v>
      </c>
      <c r="AC483" s="57">
        <v>-3.4600000381469727</v>
      </c>
      <c r="AD483" s="58">
        <v>-11.899999618530273</v>
      </c>
      <c r="AE483" s="20"/>
      <c r="AF483" s="114">
        <v>1</v>
      </c>
      <c r="AG483" s="117">
        <f t="shared" si="256"/>
        <v>4.4389066417017062</v>
      </c>
      <c r="AH483" s="118">
        <f t="shared" si="257"/>
        <v>1.1200001239776611</v>
      </c>
      <c r="AI483" s="118">
        <f t="shared" si="258"/>
        <v>4.9999237060546875E-2</v>
      </c>
      <c r="AJ483" s="118">
        <f t="shared" si="259"/>
        <v>1.1211156057323495</v>
      </c>
      <c r="AK483" s="113">
        <f t="shared" si="260"/>
        <v>92</v>
      </c>
      <c r="AL483" s="118">
        <f t="shared" si="261"/>
        <v>4.8299999237060547</v>
      </c>
      <c r="AM483" s="118"/>
      <c r="AN483" s="117" t="str">
        <f t="shared" si="234"/>
        <v/>
      </c>
      <c r="AO483" s="118" t="str">
        <f t="shared" si="235"/>
        <v/>
      </c>
      <c r="AP483" s="99" t="str">
        <f t="shared" si="236"/>
        <v/>
      </c>
      <c r="AQ483" s="99" t="str">
        <f t="shared" si="237"/>
        <v/>
      </c>
      <c r="AR483" s="99" t="str">
        <f t="shared" si="238"/>
        <v/>
      </c>
      <c r="AS483" s="99" t="str">
        <f t="shared" si="239"/>
        <v/>
      </c>
      <c r="AT483" s="118" t="str">
        <f t="shared" si="240"/>
        <v/>
      </c>
      <c r="AU483" s="118" t="str">
        <f t="shared" si="241"/>
        <v/>
      </c>
      <c r="AV483" s="118" t="str">
        <f t="shared" si="242"/>
        <v/>
      </c>
      <c r="AW483" s="118" t="str">
        <f t="shared" si="243"/>
        <v/>
      </c>
      <c r="AX483" s="118"/>
      <c r="AY483" s="117" t="str">
        <f t="shared" si="246"/>
        <v/>
      </c>
      <c r="AZ483" s="118" t="str">
        <f t="shared" si="247"/>
        <v/>
      </c>
      <c r="BA483" s="99" t="str">
        <f t="shared" si="248"/>
        <v/>
      </c>
      <c r="BB483" s="99" t="str">
        <f t="shared" si="249"/>
        <v/>
      </c>
      <c r="BC483" s="99" t="str">
        <f t="shared" si="250"/>
        <v/>
      </c>
      <c r="BD483" s="99" t="str">
        <f t="shared" si="251"/>
        <v/>
      </c>
      <c r="BE483" s="84" t="str">
        <f t="shared" si="252"/>
        <v/>
      </c>
      <c r="BF483" s="84" t="str">
        <f t="shared" si="245"/>
        <v/>
      </c>
      <c r="BG483" s="89"/>
      <c r="BH483" s="89"/>
      <c r="BI483" s="117" t="str">
        <f t="shared" si="253"/>
        <v/>
      </c>
      <c r="BJ483" s="118" t="str">
        <f t="shared" si="254"/>
        <v/>
      </c>
      <c r="BK483" s="118" t="str">
        <f t="shared" si="255"/>
        <v/>
      </c>
      <c r="BL483" s="118" t="s">
        <v>152</v>
      </c>
      <c r="BM483" s="118" t="s">
        <v>152</v>
      </c>
      <c r="BN483" s="118" t="s">
        <v>152</v>
      </c>
      <c r="BO483" s="118"/>
      <c r="BP483" s="122"/>
      <c r="BX483" s="120"/>
      <c r="CE483" s="95"/>
      <c r="CF483" s="95"/>
      <c r="CG483" s="95"/>
      <c r="CH483" s="95"/>
      <c r="CI483" s="95"/>
      <c r="CJ483" s="95"/>
      <c r="CK483" s="95"/>
      <c r="CL483" s="95"/>
      <c r="CM483" s="95"/>
      <c r="CN483" s="95"/>
      <c r="CO483" s="95"/>
      <c r="CP483" s="95"/>
      <c r="CQ483" s="95"/>
      <c r="EX483" s="81" t="s">
        <v>139</v>
      </c>
      <c r="EY483" s="81">
        <f t="shared" si="263"/>
        <v>4.3936172286431132</v>
      </c>
      <c r="FA483" s="81">
        <f t="shared" si="262"/>
        <v>4.4389066417017062</v>
      </c>
    </row>
    <row r="484" spans="1:157" x14ac:dyDescent="0.15">
      <c r="E484" s="1" t="s">
        <v>152</v>
      </c>
      <c r="F484" s="6">
        <v>2</v>
      </c>
      <c r="H484" s="81">
        <v>1</v>
      </c>
      <c r="J484" s="81">
        <v>1</v>
      </c>
      <c r="O484" s="31"/>
      <c r="Q484" s="31">
        <v>-0.82999998331069946</v>
      </c>
      <c r="R484" s="40">
        <v>-4.8299999237060547</v>
      </c>
      <c r="S484" s="31"/>
      <c r="T484" s="40"/>
      <c r="U484" s="31"/>
      <c r="V484" s="40"/>
      <c r="W484" s="31" t="s">
        <v>62</v>
      </c>
      <c r="X484" s="40"/>
      <c r="Y484" s="31">
        <v>1</v>
      </c>
      <c r="Z484" s="40"/>
      <c r="AA484" s="59">
        <v>-2.3399999141693115</v>
      </c>
      <c r="AB484" s="60">
        <v>-11.850000381469727</v>
      </c>
      <c r="AC484" s="59">
        <v>5.000000074505806E-2</v>
      </c>
      <c r="AD484" s="60">
        <v>11.989999771118164</v>
      </c>
      <c r="AE484" s="19" t="s">
        <v>83</v>
      </c>
      <c r="AF484" s="114"/>
      <c r="AG484" s="117" t="str">
        <f t="shared" si="256"/>
        <v/>
      </c>
      <c r="AH484" s="118" t="str">
        <f t="shared" si="257"/>
        <v/>
      </c>
      <c r="AI484" s="118" t="str">
        <f t="shared" si="258"/>
        <v/>
      </c>
      <c r="AJ484" s="118" t="str">
        <f t="shared" si="259"/>
        <v/>
      </c>
      <c r="AK484" s="113" t="str">
        <f t="shared" si="260"/>
        <v/>
      </c>
      <c r="AL484" s="118" t="str">
        <f t="shared" si="261"/>
        <v/>
      </c>
      <c r="AM484" s="118"/>
      <c r="AN484" s="117"/>
      <c r="AO484" s="118"/>
      <c r="AT484" s="118"/>
      <c r="AU484" s="118"/>
      <c r="AV484" s="118"/>
      <c r="AW484" s="118"/>
      <c r="AX484" s="118"/>
      <c r="AY484" s="117"/>
      <c r="AZ484" s="118" t="str">
        <f t="shared" si="247"/>
        <v/>
      </c>
      <c r="BA484" s="99" t="str">
        <f t="shared" si="248"/>
        <v/>
      </c>
      <c r="BB484" s="99" t="str">
        <f t="shared" si="249"/>
        <v/>
      </c>
      <c r="BC484" s="99" t="str">
        <f t="shared" si="250"/>
        <v/>
      </c>
      <c r="BD484" s="99" t="str">
        <f t="shared" si="251"/>
        <v/>
      </c>
      <c r="BE484" s="84" t="str">
        <f t="shared" si="252"/>
        <v/>
      </c>
      <c r="BF484" s="84" t="str">
        <f t="shared" si="245"/>
        <v/>
      </c>
      <c r="BI484" s="142"/>
      <c r="BJ484" s="148"/>
      <c r="BK484" s="148"/>
      <c r="BL484" s="148"/>
      <c r="BM484" s="148"/>
      <c r="BN484" s="148"/>
      <c r="BO484" s="148"/>
      <c r="BP484" s="119"/>
      <c r="BX484" s="117"/>
      <c r="EX484" s="81" t="str">
        <f>IF(AND(ISNUMBER(AA483),ISNUMBER(AA484),ISNUMBER(AA485),F484=2,F485=3),DEGREES(ACOS(((AA483-AA484)*(AA485-AA484)+(AB483-AB484)*(AB485-AB484))/(SQRT((AA483-AA484)^2+(AB483-AB484)^2)*SQRT((AA485-AA484)^2+(AB485-AB484)^2)))),"")</f>
        <v/>
      </c>
      <c r="EY484" s="81">
        <f t="shared" si="263"/>
        <v>4.0663226583103551</v>
      </c>
      <c r="FA484" s="81" t="str">
        <f t="shared" si="262"/>
        <v/>
      </c>
    </row>
    <row r="485" spans="1:157" s="82" customFormat="1" x14ac:dyDescent="0.15">
      <c r="B485" s="30"/>
      <c r="C485" s="16"/>
      <c r="D485" s="13" t="s">
        <v>25</v>
      </c>
      <c r="E485" s="16">
        <v>110</v>
      </c>
      <c r="F485" s="82">
        <v>1</v>
      </c>
      <c r="G485" s="16">
        <v>1</v>
      </c>
      <c r="K485" s="16">
        <v>1</v>
      </c>
      <c r="M485" s="16"/>
      <c r="N485" s="82">
        <v>1</v>
      </c>
      <c r="O485" s="20" t="s">
        <v>85</v>
      </c>
      <c r="P485" s="16">
        <v>96</v>
      </c>
      <c r="Q485" s="32"/>
      <c r="R485" s="10"/>
      <c r="S485" s="32"/>
      <c r="T485" s="10"/>
      <c r="U485" s="32"/>
      <c r="V485" s="10"/>
      <c r="W485" s="32"/>
      <c r="X485" s="10"/>
      <c r="Y485" s="32"/>
      <c r="Z485" s="10"/>
      <c r="AA485" s="57">
        <v>-0.77999997138977051</v>
      </c>
      <c r="AB485" s="58">
        <v>11.989999771118164</v>
      </c>
      <c r="AC485" s="57">
        <v>3.6600000858306885</v>
      </c>
      <c r="AD485" s="58">
        <v>-13.550000190734863</v>
      </c>
      <c r="AE485" s="16"/>
      <c r="AF485" s="112"/>
      <c r="AG485" s="117">
        <f t="shared" si="256"/>
        <v>3.7135485433547353</v>
      </c>
      <c r="AH485" s="118">
        <f t="shared" si="257"/>
        <v>0.72999978065490723</v>
      </c>
      <c r="AI485" s="118">
        <f t="shared" si="258"/>
        <v>0.14999961853027344</v>
      </c>
      <c r="AJ485" s="118">
        <f t="shared" si="259"/>
        <v>0.74525134371931201</v>
      </c>
      <c r="AK485" s="113">
        <f t="shared" si="260"/>
        <v>96</v>
      </c>
      <c r="AL485" s="118">
        <f t="shared" si="261"/>
        <v>6.190000057220459</v>
      </c>
      <c r="AM485" s="99"/>
      <c r="AN485" s="117"/>
      <c r="AO485" s="118"/>
      <c r="AP485" s="99"/>
      <c r="AQ485" s="99"/>
      <c r="AR485" s="99"/>
      <c r="AS485" s="99"/>
      <c r="AT485" s="118"/>
      <c r="AU485" s="118"/>
      <c r="AV485" s="118"/>
      <c r="AW485" s="118"/>
      <c r="AX485" s="99"/>
      <c r="AY485" s="117" t="str">
        <f t="shared" si="246"/>
        <v/>
      </c>
      <c r="AZ485" s="118" t="str">
        <f t="shared" si="247"/>
        <v/>
      </c>
      <c r="BA485" s="99" t="str">
        <f t="shared" si="248"/>
        <v/>
      </c>
      <c r="BB485" s="99" t="str">
        <f t="shared" si="249"/>
        <v/>
      </c>
      <c r="BC485" s="99" t="str">
        <f t="shared" si="250"/>
        <v/>
      </c>
      <c r="BD485" s="99" t="str">
        <f t="shared" si="251"/>
        <v/>
      </c>
      <c r="BE485" s="84" t="str">
        <f t="shared" si="252"/>
        <v/>
      </c>
      <c r="BF485" s="84" t="str">
        <f t="shared" si="245"/>
        <v/>
      </c>
      <c r="BG485" s="89"/>
      <c r="BH485" s="89"/>
      <c r="BI485" s="117" t="str">
        <f t="shared" si="253"/>
        <v/>
      </c>
      <c r="BJ485" s="118" t="str">
        <f t="shared" si="254"/>
        <v/>
      </c>
      <c r="BK485" s="118" t="str">
        <f t="shared" si="255"/>
        <v/>
      </c>
      <c r="BL485" s="118" t="s">
        <v>152</v>
      </c>
      <c r="BM485" s="118" t="s">
        <v>152</v>
      </c>
      <c r="BN485" s="118" t="s">
        <v>152</v>
      </c>
      <c r="BO485" s="118"/>
      <c r="BP485" s="121"/>
      <c r="BX485" s="94"/>
      <c r="CE485" s="95"/>
      <c r="CF485" s="95"/>
      <c r="CG485" s="95"/>
      <c r="CH485" s="95"/>
      <c r="CI485" s="95"/>
      <c r="CJ485" s="95"/>
      <c r="CK485" s="95"/>
      <c r="CL485" s="95"/>
      <c r="CM485" s="95"/>
      <c r="CN485" s="95"/>
      <c r="CO485" s="95"/>
      <c r="CP485" s="95"/>
      <c r="CQ485" s="95"/>
      <c r="EX485" s="81" t="str">
        <f>IF(AND(ISNUMBER(AA484),ISNUMBER(AA485),ISNUMBER(AA486),F485=2,F486=3),DEGREES(ACOS(((AA484-AA485)*(AA486-AA485)+(AB484-AB485)*(AB486-AB485))/(SQRT((AA484-AA485)^2+(AB484-AB485)^2)*SQRT((AA486-AA485)^2+(AB486-AB485)^2)))),"")</f>
        <v/>
      </c>
      <c r="EY485" s="81">
        <f t="shared" si="263"/>
        <v>15.122422456555951</v>
      </c>
      <c r="FA485" s="81">
        <f t="shared" si="262"/>
        <v>3.7135485433547353</v>
      </c>
    </row>
    <row r="486" spans="1:157" x14ac:dyDescent="0.15">
      <c r="E486" s="1" t="s">
        <v>152</v>
      </c>
      <c r="F486" s="81">
        <v>2</v>
      </c>
      <c r="H486" s="81">
        <v>1</v>
      </c>
      <c r="O486" s="31"/>
      <c r="Q486" s="31">
        <v>3.6099998950958252</v>
      </c>
      <c r="R486" s="40">
        <v>-6.190000057220459</v>
      </c>
      <c r="S486" s="31"/>
      <c r="T486" s="40"/>
      <c r="U486" s="31"/>
      <c r="V486" s="40"/>
      <c r="W486" s="31"/>
      <c r="X486" s="40"/>
      <c r="Y486" s="31"/>
      <c r="Z486" s="40"/>
      <c r="AA486" s="59">
        <v>4.3899998664855957</v>
      </c>
      <c r="AB486" s="60">
        <v>-13.699999809265137</v>
      </c>
      <c r="AC486" s="59">
        <v>-1.8999999761581421</v>
      </c>
      <c r="AD486" s="60">
        <v>11.899999618530273</v>
      </c>
      <c r="AE486" s="19" t="s">
        <v>84</v>
      </c>
      <c r="AF486" s="138">
        <v>1</v>
      </c>
      <c r="AG486" s="117" t="str">
        <f t="shared" si="256"/>
        <v/>
      </c>
      <c r="AH486" s="118" t="str">
        <f t="shared" si="257"/>
        <v/>
      </c>
      <c r="AI486" s="118" t="str">
        <f t="shared" si="258"/>
        <v/>
      </c>
      <c r="AJ486" s="118" t="str">
        <f t="shared" si="259"/>
        <v/>
      </c>
      <c r="AK486" s="113" t="str">
        <f t="shared" si="260"/>
        <v/>
      </c>
      <c r="AL486" s="118" t="str">
        <f t="shared" si="261"/>
        <v/>
      </c>
      <c r="AM486" s="118"/>
      <c r="AN486" s="117">
        <f t="shared" si="234"/>
        <v>4.0268483404923181</v>
      </c>
      <c r="AO486" s="118">
        <f t="shared" si="235"/>
        <v>6.4526079592646903</v>
      </c>
      <c r="AP486" s="99">
        <f t="shared" si="236"/>
        <v>24.520098856592199</v>
      </c>
      <c r="AQ486" s="99">
        <f t="shared" si="237"/>
        <v>18.047506266678344</v>
      </c>
      <c r="AR486" s="99">
        <f t="shared" si="238"/>
        <v>39.474348809742935</v>
      </c>
      <c r="AS486" s="99">
        <f t="shared" si="239"/>
        <v>29.054269384617545</v>
      </c>
      <c r="AT486" s="118">
        <f t="shared" si="240"/>
        <v>0.72999978065490723</v>
      </c>
      <c r="AU486" s="118">
        <f t="shared" si="241"/>
        <v>0.14999961853027344</v>
      </c>
      <c r="AV486" s="118">
        <f t="shared" si="242"/>
        <v>0.74525134371931201</v>
      </c>
      <c r="AW486" s="118">
        <f t="shared" si="243"/>
        <v>8.3400001525878906</v>
      </c>
      <c r="AX486" s="118"/>
      <c r="AY486" s="117"/>
      <c r="AZ486" s="118" t="str">
        <f t="shared" si="247"/>
        <v/>
      </c>
      <c r="BA486" s="99" t="str">
        <f t="shared" si="248"/>
        <v/>
      </c>
      <c r="BB486" s="99" t="str">
        <f t="shared" si="249"/>
        <v/>
      </c>
      <c r="BC486" s="99" t="str">
        <f t="shared" si="250"/>
        <v/>
      </c>
      <c r="BD486" s="99" t="str">
        <f t="shared" si="251"/>
        <v/>
      </c>
      <c r="BE486" s="84" t="str">
        <f t="shared" si="252"/>
        <v/>
      </c>
      <c r="BF486" s="84" t="str">
        <f t="shared" si="245"/>
        <v/>
      </c>
      <c r="BI486" s="117">
        <f t="shared" si="253"/>
        <v>0.72999978065490723</v>
      </c>
      <c r="BJ486" s="118">
        <f t="shared" si="254"/>
        <v>0.14999961853027344</v>
      </c>
      <c r="BK486" s="118">
        <f t="shared" si="255"/>
        <v>0.74525134371931201</v>
      </c>
      <c r="BL486" s="118">
        <v>0.72999978065490723</v>
      </c>
      <c r="BM486" s="118">
        <v>0.14999961853027344</v>
      </c>
      <c r="BN486" s="118">
        <v>0.74525134371931201</v>
      </c>
      <c r="BO486" s="118"/>
      <c r="BP486" s="119"/>
      <c r="BX486" s="117"/>
      <c r="EX486" s="81">
        <f>IF(AND(ISNUMBER(AA485),ISNUMBER(AA486),ISNUMBER(AA487),F486=2,F487=3),DEGREES(ACOS(((AA485-AA486)*(AA487-AA486)+(AB485-AB486)*(AB487-AB486))/(SQRT((AA485-AA486)^2+(AB485-AB486)^2)*SQRT((AA487-AA486)^2+(AB487-AB486)^2)))),"")</f>
        <v>4.0268483404923181</v>
      </c>
      <c r="EY486" s="81">
        <f t="shared" si="263"/>
        <v>4.0268483404923181</v>
      </c>
      <c r="FA486" s="81" t="str">
        <f t="shared" si="262"/>
        <v/>
      </c>
    </row>
    <row r="487" spans="1:157" x14ac:dyDescent="0.15">
      <c r="E487" s="1" t="s">
        <v>152</v>
      </c>
      <c r="F487" s="6">
        <v>3</v>
      </c>
      <c r="I487" s="81">
        <v>1</v>
      </c>
      <c r="J487" s="81">
        <v>1</v>
      </c>
      <c r="O487" s="31"/>
      <c r="Q487" s="31">
        <v>2.5799999237060547</v>
      </c>
      <c r="R487" s="40">
        <v>8.3400001525878906</v>
      </c>
      <c r="S487" s="31"/>
      <c r="T487" s="40"/>
      <c r="U487" s="31"/>
      <c r="V487" s="40"/>
      <c r="W487" s="31" t="s">
        <v>90</v>
      </c>
      <c r="X487" s="40"/>
      <c r="Y487" s="31"/>
      <c r="Z487" s="40">
        <v>1</v>
      </c>
      <c r="AA487" s="59">
        <v>0.98000001907348633</v>
      </c>
      <c r="AB487" s="60">
        <v>12.729999542236328</v>
      </c>
      <c r="AC487" s="59">
        <v>3.3199999332427979</v>
      </c>
      <c r="AD487" s="60">
        <v>-14.090000152587891</v>
      </c>
      <c r="AE487" s="19" t="s">
        <v>81</v>
      </c>
      <c r="AF487" s="114"/>
      <c r="AG487" s="117" t="str">
        <f t="shared" si="256"/>
        <v/>
      </c>
      <c r="AH487" s="118" t="str">
        <f t="shared" si="257"/>
        <v/>
      </c>
      <c r="AI487" s="118" t="str">
        <f t="shared" si="258"/>
        <v/>
      </c>
      <c r="AJ487" s="118" t="str">
        <f t="shared" si="259"/>
        <v/>
      </c>
      <c r="AK487" s="113" t="str">
        <f t="shared" si="260"/>
        <v/>
      </c>
      <c r="AL487" s="118" t="str">
        <f t="shared" si="261"/>
        <v/>
      </c>
      <c r="AM487" s="118"/>
      <c r="AN487" s="117" t="str">
        <f t="shared" si="234"/>
        <v/>
      </c>
      <c r="AO487" s="118" t="str">
        <f t="shared" si="235"/>
        <v/>
      </c>
      <c r="AP487" s="99" t="str">
        <f t="shared" si="236"/>
        <v/>
      </c>
      <c r="AQ487" s="99" t="str">
        <f t="shared" si="237"/>
        <v/>
      </c>
      <c r="AR487" s="99" t="str">
        <f t="shared" si="238"/>
        <v/>
      </c>
      <c r="AS487" s="99" t="str">
        <f t="shared" si="239"/>
        <v/>
      </c>
      <c r="AT487" s="118" t="str">
        <f t="shared" si="240"/>
        <v/>
      </c>
      <c r="AU487" s="118" t="str">
        <f t="shared" si="241"/>
        <v/>
      </c>
      <c r="AV487" s="118" t="str">
        <f t="shared" si="242"/>
        <v/>
      </c>
      <c r="AW487" s="118" t="str">
        <f t="shared" si="243"/>
        <v/>
      </c>
      <c r="AX487" s="118"/>
      <c r="AY487" s="117">
        <f t="shared" si="246"/>
        <v>4.0268483404923181</v>
      </c>
      <c r="AZ487" s="118">
        <f t="shared" si="247"/>
        <v>6.4526079592646903</v>
      </c>
      <c r="BA487" s="99">
        <f t="shared" si="248"/>
        <v>24.520098856592199</v>
      </c>
      <c r="BB487" s="99">
        <f t="shared" si="249"/>
        <v>18.047506266678344</v>
      </c>
      <c r="BC487" s="99">
        <f t="shared" si="250"/>
        <v>39.474348809742935</v>
      </c>
      <c r="BD487" s="99">
        <f t="shared" si="251"/>
        <v>29.054269384617545</v>
      </c>
      <c r="BE487" s="84">
        <f t="shared" si="252"/>
        <v>8.3400001525878906</v>
      </c>
      <c r="BF487" s="84" t="str">
        <f t="shared" si="245"/>
        <v/>
      </c>
      <c r="BI487" s="117">
        <f t="shared" si="253"/>
        <v>2.8799999952316284</v>
      </c>
      <c r="BJ487" s="118">
        <f t="shared" si="254"/>
        <v>0.82999992370605469</v>
      </c>
      <c r="BK487" s="118">
        <f t="shared" si="255"/>
        <v>2.99721534860047</v>
      </c>
      <c r="BL487" s="118"/>
      <c r="BM487" s="118"/>
      <c r="BN487" s="118"/>
      <c r="BO487" s="118"/>
      <c r="BP487" s="119" t="s">
        <v>184</v>
      </c>
      <c r="BX487" s="117"/>
      <c r="EX487" s="81" t="str">
        <f>IF(AND(ISNUMBER(AA486),ISNUMBER(AA487),ISNUMBER(AA488),F487=2,F488=3),DEGREES(ACOS(((AA486-AA487)*(AA488-AA487)+(AB486-AB487)*(AB488-AB487))/(SQRT((AA486-AA487)^2+(AB486-AB487)^2)*SQRT((AA488-AA487)^2+(AB488-AB487)^2)))),"")</f>
        <v/>
      </c>
      <c r="EY487" s="81">
        <f t="shared" si="263"/>
        <v>27.268108517104462</v>
      </c>
      <c r="FA487" s="81" t="str">
        <f t="shared" si="262"/>
        <v/>
      </c>
    </row>
    <row r="488" spans="1:157" s="82" customFormat="1" x14ac:dyDescent="0.15">
      <c r="B488" s="30"/>
      <c r="C488" s="16"/>
      <c r="D488" s="13" t="s">
        <v>20</v>
      </c>
      <c r="E488" s="16">
        <v>111</v>
      </c>
      <c r="F488" s="10">
        <v>1</v>
      </c>
      <c r="G488" s="16">
        <v>1</v>
      </c>
      <c r="J488" s="82">
        <v>1</v>
      </c>
      <c r="K488" s="16">
        <v>1</v>
      </c>
      <c r="M488" s="16">
        <v>1</v>
      </c>
      <c r="O488" s="32" t="s">
        <v>85</v>
      </c>
      <c r="P488" s="16">
        <v>115</v>
      </c>
      <c r="Q488" s="32"/>
      <c r="R488" s="10"/>
      <c r="S488" s="32"/>
      <c r="T488" s="10"/>
      <c r="U488" s="32"/>
      <c r="V488" s="10"/>
      <c r="W488" s="32" t="s">
        <v>57</v>
      </c>
      <c r="X488" s="10"/>
      <c r="Y488" s="32">
        <v>1</v>
      </c>
      <c r="Z488" s="10"/>
      <c r="AA488" s="57">
        <v>0.73000001907348633</v>
      </c>
      <c r="AB488" s="58">
        <v>12.039999961853027</v>
      </c>
      <c r="AC488" s="57">
        <v>-3.7100000381469727</v>
      </c>
      <c r="AD488" s="58">
        <v>-12.090000152587891</v>
      </c>
      <c r="AE488" s="20"/>
      <c r="AF488" s="114">
        <v>1</v>
      </c>
      <c r="AG488" s="117">
        <f t="shared" si="256"/>
        <v>2.8631233013163189</v>
      </c>
      <c r="AH488" s="124">
        <v>2</v>
      </c>
      <c r="AI488" s="124">
        <v>1</v>
      </c>
      <c r="AJ488" s="124">
        <f t="shared" si="259"/>
        <v>2.2360679774997898</v>
      </c>
      <c r="AK488" s="113">
        <f t="shared" si="260"/>
        <v>115</v>
      </c>
      <c r="AL488" s="118">
        <f t="shared" si="261"/>
        <v>5.6999998092651367</v>
      </c>
      <c r="AM488" s="118"/>
      <c r="AN488" s="117" t="str">
        <f t="shared" ref="AN488:AN551" si="264">IF(H488=1,DEGREES(ACOS(((AA487-AA488)*(AA489-AA488)+(AB487-AB488)*(AB489-AB488))/(SQRT((AA487-AA488)^2+(AB487-AB488)^2)*SQRT((AA489-AA488)^2+(AB489-AB488)^2)))),"")</f>
        <v/>
      </c>
      <c r="AO488" s="118" t="str">
        <f t="shared" ref="AO488:AO551" si="265">IF(H488=1,DEGREES(ACOS((((AA489-AA488)*(AC488-AA488)+(AB489-AB488)*(AD488-AB488))/(SQRT((AA489-AA488)^2+(AB489-AB488)^2)*SQRT((AC488-AA488)^2+(AD488-AB488)^2))))),"")</f>
        <v/>
      </c>
      <c r="AP488" s="99" t="str">
        <f t="shared" ref="AP488:AP551" si="266">IF(AND(ISNUMBER(AA487),ISNUMBER(AA488),ISNUMBER(AA489),H488=1),ABS((AA487*AB488+AA488*AB489+AA489*AB487-AB487*AA488-AB488*AA489-AB489*AA487)/2),"")</f>
        <v/>
      </c>
      <c r="AQ488" s="99" t="str">
        <f t="shared" ref="AQ488:AQ551" si="267">IF(ISNUMBER(AP488),AP488*(((ABS(AB488-R489))/(ABS(AB487-AB488))))^2,"")</f>
        <v/>
      </c>
      <c r="AR488" s="99" t="str">
        <f t="shared" ref="AR488:AR551" si="268">IF(AND(ISNUMBER(AC488),ISNUMBER(AA488),ISNUMBER(AA489),H488=1),ABS((AC488*AB488+AA488*AB489+AA489*AD488-AD488*AA488-AB488*AA489-AB489*AC488)/2),"")</f>
        <v/>
      </c>
      <c r="AS488" s="99" t="str">
        <f t="shared" ref="AS488:AS551" si="269">IF(ISNUMBER(AR488),AR488*(((ABS(AB488-R489))/(ABS(AB487-AB488))))^2,"")</f>
        <v/>
      </c>
      <c r="AT488" s="118" t="str">
        <f t="shared" ref="AT488:AT551" si="270">IF(AND(ISNUMBER(AC487),ISNUMBER(AA488),$G487=1),ABS(AC487-AA488),"")</f>
        <v/>
      </c>
      <c r="AU488" s="118" t="str">
        <f t="shared" ref="AU488:AU551" si="271">IF(AND(ISNUMBER(AD487),ISNUMBER(AB488),$G487=1),ABS(AD487-AB488),"")</f>
        <v/>
      </c>
      <c r="AV488" s="118" t="str">
        <f t="shared" ref="AV488:AV551" si="272">IF(AND(ISNUMBER(AT488),ISNUMBER(AU488)),SQRT(AT488^2+AU488^2),"")</f>
        <v/>
      </c>
      <c r="AW488" s="118" t="str">
        <f t="shared" ref="AW488:AW551" si="273">IF(H488=1,ABS(R489),"")</f>
        <v/>
      </c>
      <c r="AX488" s="118"/>
      <c r="AY488" s="117" t="str">
        <f t="shared" si="246"/>
        <v/>
      </c>
      <c r="AZ488" s="118" t="str">
        <f t="shared" si="247"/>
        <v/>
      </c>
      <c r="BA488" s="99" t="str">
        <f t="shared" si="248"/>
        <v/>
      </c>
      <c r="BB488" s="99" t="str">
        <f t="shared" si="249"/>
        <v/>
      </c>
      <c r="BC488" s="99" t="str">
        <f t="shared" si="250"/>
        <v/>
      </c>
      <c r="BD488" s="99" t="str">
        <f t="shared" si="251"/>
        <v/>
      </c>
      <c r="BE488" s="84" t="str">
        <f t="shared" si="252"/>
        <v/>
      </c>
      <c r="BF488" s="84" t="str">
        <f t="shared" si="245"/>
        <v/>
      </c>
      <c r="BG488" s="89"/>
      <c r="BH488" s="89"/>
      <c r="BI488" s="117" t="str">
        <f t="shared" si="253"/>
        <v/>
      </c>
      <c r="BJ488" s="118" t="str">
        <f t="shared" si="254"/>
        <v/>
      </c>
      <c r="BK488" s="118" t="str">
        <f t="shared" si="255"/>
        <v/>
      </c>
      <c r="BL488" s="118" t="s">
        <v>152</v>
      </c>
      <c r="BM488" s="118" t="s">
        <v>152</v>
      </c>
      <c r="BN488" s="118" t="s">
        <v>152</v>
      </c>
      <c r="BO488" s="118"/>
      <c r="BP488" s="122"/>
      <c r="BX488" s="120"/>
      <c r="CE488" s="95"/>
      <c r="CF488" s="95"/>
      <c r="CG488" s="95"/>
      <c r="CH488" s="95"/>
      <c r="CI488" s="95"/>
      <c r="CJ488" s="95"/>
      <c r="CK488" s="95"/>
      <c r="CL488" s="95"/>
      <c r="CM488" s="95"/>
      <c r="CN488" s="95"/>
      <c r="CO488" s="95"/>
      <c r="CP488" s="95"/>
      <c r="CQ488" s="95"/>
      <c r="EX488" s="81" t="s">
        <v>151</v>
      </c>
      <c r="EY488" s="81" t="str">
        <f t="shared" si="263"/>
        <v/>
      </c>
      <c r="FA488" s="81">
        <f t="shared" si="262"/>
        <v>2.8631233013163189</v>
      </c>
    </row>
    <row r="489" spans="1:157" s="2" customFormat="1" ht="14.25" thickBot="1" x14ac:dyDescent="0.2">
      <c r="B489" s="27"/>
      <c r="C489" s="23"/>
      <c r="D489" s="9"/>
      <c r="E489" s="3" t="s">
        <v>152</v>
      </c>
      <c r="F489" s="39"/>
      <c r="G489" s="1"/>
      <c r="H489" s="81"/>
      <c r="I489" s="81"/>
      <c r="J489" s="81"/>
      <c r="K489" s="3"/>
      <c r="M489" s="3"/>
      <c r="O489" s="37"/>
      <c r="P489" s="3"/>
      <c r="Q489" s="37">
        <v>-3.4600000381469727</v>
      </c>
      <c r="R489" s="50">
        <v>-5.6999998092651367</v>
      </c>
      <c r="S489" s="37"/>
      <c r="T489" s="50"/>
      <c r="U489" s="37"/>
      <c r="V489" s="50"/>
      <c r="W489" s="37"/>
      <c r="X489" s="50"/>
      <c r="Y489" s="37"/>
      <c r="Z489" s="50"/>
      <c r="AA489" s="61"/>
      <c r="AB489" s="62"/>
      <c r="AC489" s="61"/>
      <c r="AD489" s="62"/>
      <c r="AE489" s="3"/>
      <c r="AF489" s="112"/>
      <c r="AG489" s="117" t="str">
        <f t="shared" si="256"/>
        <v/>
      </c>
      <c r="AH489" s="118" t="str">
        <f t="shared" si="257"/>
        <v/>
      </c>
      <c r="AI489" s="118" t="str">
        <f t="shared" si="258"/>
        <v/>
      </c>
      <c r="AJ489" s="118" t="str">
        <f t="shared" si="259"/>
        <v/>
      </c>
      <c r="AK489" s="113" t="str">
        <f t="shared" si="260"/>
        <v/>
      </c>
      <c r="AL489" s="118" t="str">
        <f t="shared" si="261"/>
        <v/>
      </c>
      <c r="AM489" s="99"/>
      <c r="AN489" s="117" t="str">
        <f t="shared" si="264"/>
        <v/>
      </c>
      <c r="AO489" s="118" t="str">
        <f t="shared" si="265"/>
        <v/>
      </c>
      <c r="AP489" s="99" t="str">
        <f t="shared" si="266"/>
        <v/>
      </c>
      <c r="AQ489" s="99" t="str">
        <f t="shared" si="267"/>
        <v/>
      </c>
      <c r="AR489" s="99" t="str">
        <f t="shared" si="268"/>
        <v/>
      </c>
      <c r="AS489" s="99" t="str">
        <f t="shared" si="269"/>
        <v/>
      </c>
      <c r="AT489" s="118" t="str">
        <f t="shared" si="270"/>
        <v/>
      </c>
      <c r="AU489" s="118" t="str">
        <f t="shared" si="271"/>
        <v/>
      </c>
      <c r="AV489" s="118" t="str">
        <f t="shared" si="272"/>
        <v/>
      </c>
      <c r="AW489" s="118" t="str">
        <f t="shared" si="273"/>
        <v/>
      </c>
      <c r="AX489" s="99"/>
      <c r="AY489" s="117" t="str">
        <f t="shared" si="246"/>
        <v/>
      </c>
      <c r="AZ489" s="118" t="str">
        <f t="shared" si="247"/>
        <v/>
      </c>
      <c r="BA489" s="99" t="str">
        <f t="shared" si="248"/>
        <v/>
      </c>
      <c r="BB489" s="99" t="str">
        <f t="shared" si="249"/>
        <v/>
      </c>
      <c r="BC489" s="99" t="str">
        <f t="shared" si="250"/>
        <v/>
      </c>
      <c r="BD489" s="99" t="str">
        <f t="shared" si="251"/>
        <v/>
      </c>
      <c r="BE489" s="84" t="str">
        <f t="shared" si="252"/>
        <v/>
      </c>
      <c r="BF489" s="84" t="str">
        <f t="shared" si="245"/>
        <v/>
      </c>
      <c r="BG489" s="85"/>
      <c r="BH489" s="85"/>
      <c r="BI489" s="117" t="str">
        <f t="shared" si="253"/>
        <v/>
      </c>
      <c r="BJ489" s="118" t="str">
        <f t="shared" si="254"/>
        <v/>
      </c>
      <c r="BK489" s="118" t="str">
        <f t="shared" si="255"/>
        <v/>
      </c>
      <c r="BL489" s="118" t="s">
        <v>152</v>
      </c>
      <c r="BM489" s="118" t="s">
        <v>152</v>
      </c>
      <c r="BN489" s="118" t="s">
        <v>152</v>
      </c>
      <c r="BO489" s="118"/>
      <c r="BP489" s="126"/>
      <c r="BX489" s="98"/>
      <c r="CE489" s="102"/>
      <c r="CF489" s="102"/>
      <c r="CG489" s="102"/>
      <c r="CH489" s="102"/>
      <c r="CI489" s="102"/>
      <c r="CJ489" s="102"/>
      <c r="CK489" s="102"/>
      <c r="CL489" s="102"/>
      <c r="CM489" s="102"/>
      <c r="CN489" s="102"/>
      <c r="CO489" s="102"/>
      <c r="CP489" s="102"/>
      <c r="CQ489" s="102"/>
      <c r="EX489" s="81" t="str">
        <f>IF(AND(ISNUMBER(AA488),ISNUMBER(AA489),ISNUMBER(AA490),F489=2,F490=3),DEGREES(ACOS(((AA488-AA489)*(AA490-AA489)+(AB488-AB489)*(AB490-AB489))/(SQRT((AA488-AA489)^2+(AB488-AB489)^2)*SQRT((AA490-AA489)^2+(AB490-AB489)^2)))),"")</f>
        <v/>
      </c>
      <c r="EY489" s="81" t="str">
        <f t="shared" si="263"/>
        <v/>
      </c>
      <c r="FA489" s="81" t="str">
        <f t="shared" si="262"/>
        <v/>
      </c>
    </row>
    <row r="490" spans="1:157" x14ac:dyDescent="0.15">
      <c r="A490" s="11">
        <v>0.23200231481481481</v>
      </c>
      <c r="B490" s="26" t="s">
        <v>35</v>
      </c>
      <c r="C490" s="22" t="s">
        <v>11</v>
      </c>
      <c r="D490" s="12" t="s">
        <v>11</v>
      </c>
      <c r="E490" s="1">
        <v>112</v>
      </c>
      <c r="F490" s="6">
        <v>1</v>
      </c>
      <c r="G490" s="16">
        <v>1</v>
      </c>
      <c r="H490" s="82"/>
      <c r="I490" s="82"/>
      <c r="J490" s="82">
        <v>1</v>
      </c>
      <c r="L490" s="81">
        <v>1</v>
      </c>
      <c r="M490" s="1">
        <v>1</v>
      </c>
      <c r="O490" s="7" t="s">
        <v>85</v>
      </c>
      <c r="X490" s="6" t="s">
        <v>57</v>
      </c>
      <c r="Z490" s="6">
        <v>1</v>
      </c>
      <c r="AA490" s="59">
        <v>-0.87999999523162842</v>
      </c>
      <c r="AB490" s="60">
        <v>-11.989999771118164</v>
      </c>
      <c r="AC490" s="59">
        <v>3.7999999523162842</v>
      </c>
      <c r="AD490" s="60">
        <v>13.699999809265137</v>
      </c>
      <c r="AE490" s="19"/>
      <c r="AF490" s="114">
        <v>1</v>
      </c>
      <c r="AG490" s="117">
        <f t="shared" si="256"/>
        <v>5.9003036677253995</v>
      </c>
      <c r="AH490" s="124">
        <v>2</v>
      </c>
      <c r="AI490" s="124">
        <v>1</v>
      </c>
      <c r="AJ490" s="124">
        <f t="shared" si="259"/>
        <v>2.2360679774997898</v>
      </c>
      <c r="AK490" s="113">
        <f t="shared" si="260"/>
        <v>0</v>
      </c>
      <c r="AL490" s="118">
        <f t="shared" si="261"/>
        <v>4.7800002098083496</v>
      </c>
      <c r="AM490" s="118"/>
      <c r="AN490" s="117" t="str">
        <f t="shared" si="264"/>
        <v/>
      </c>
      <c r="AO490" s="118" t="str">
        <f t="shared" si="265"/>
        <v/>
      </c>
      <c r="AP490" s="99" t="str">
        <f t="shared" si="266"/>
        <v/>
      </c>
      <c r="AQ490" s="99" t="str">
        <f t="shared" si="267"/>
        <v/>
      </c>
      <c r="AR490" s="99" t="str">
        <f t="shared" si="268"/>
        <v/>
      </c>
      <c r="AS490" s="99" t="str">
        <f t="shared" si="269"/>
        <v/>
      </c>
      <c r="AT490" s="118" t="str">
        <f t="shared" si="270"/>
        <v/>
      </c>
      <c r="AU490" s="118" t="str">
        <f t="shared" si="271"/>
        <v/>
      </c>
      <c r="AV490" s="118" t="str">
        <f t="shared" si="272"/>
        <v/>
      </c>
      <c r="AW490" s="118" t="str">
        <f t="shared" si="273"/>
        <v/>
      </c>
      <c r="AX490" s="118"/>
      <c r="AY490" s="117" t="str">
        <f t="shared" si="246"/>
        <v/>
      </c>
      <c r="AZ490" s="118" t="str">
        <f t="shared" si="247"/>
        <v/>
      </c>
      <c r="BA490" s="99" t="str">
        <f t="shared" si="248"/>
        <v/>
      </c>
      <c r="BB490" s="99" t="str">
        <f t="shared" si="249"/>
        <v/>
      </c>
      <c r="BC490" s="99" t="str">
        <f t="shared" si="250"/>
        <v/>
      </c>
      <c r="BD490" s="99" t="str">
        <f t="shared" si="251"/>
        <v/>
      </c>
      <c r="BE490" s="84" t="str">
        <f t="shared" si="252"/>
        <v/>
      </c>
      <c r="BF490" s="84" t="str">
        <f t="shared" si="245"/>
        <v/>
      </c>
      <c r="BI490" s="117" t="str">
        <f t="shared" si="253"/>
        <v/>
      </c>
      <c r="BJ490" s="118" t="str">
        <f t="shared" si="254"/>
        <v/>
      </c>
      <c r="BK490" s="118" t="str">
        <f t="shared" si="255"/>
        <v/>
      </c>
      <c r="BL490" s="118" t="s">
        <v>152</v>
      </c>
      <c r="BM490" s="118" t="s">
        <v>152</v>
      </c>
      <c r="BN490" s="118" t="s">
        <v>152</v>
      </c>
      <c r="BO490" s="118"/>
      <c r="BP490" s="119"/>
      <c r="BX490" s="117"/>
      <c r="EX490" s="81" t="s">
        <v>151</v>
      </c>
      <c r="EY490" s="81" t="str">
        <f t="shared" si="263"/>
        <v/>
      </c>
      <c r="FA490" s="81">
        <f t="shared" si="262"/>
        <v>5.9003036677253995</v>
      </c>
    </row>
    <row r="491" spans="1:157" x14ac:dyDescent="0.15">
      <c r="E491" s="1" t="s">
        <v>152</v>
      </c>
      <c r="O491" s="31"/>
      <c r="Q491" s="31">
        <v>4</v>
      </c>
      <c r="R491" s="40">
        <v>4.7800002098083496</v>
      </c>
      <c r="S491" s="31"/>
      <c r="T491" s="40"/>
      <c r="U491" s="31"/>
      <c r="V491" s="40"/>
      <c r="W491" s="31"/>
      <c r="X491" s="40"/>
      <c r="Y491" s="31"/>
      <c r="Z491" s="40"/>
      <c r="AG491" s="117" t="str">
        <f t="shared" si="256"/>
        <v/>
      </c>
      <c r="AH491" s="118" t="str">
        <f t="shared" si="257"/>
        <v/>
      </c>
      <c r="AI491" s="118" t="str">
        <f t="shared" si="258"/>
        <v/>
      </c>
      <c r="AJ491" s="118" t="str">
        <f t="shared" si="259"/>
        <v/>
      </c>
      <c r="AK491" s="113" t="str">
        <f t="shared" si="260"/>
        <v/>
      </c>
      <c r="AL491" s="118" t="str">
        <f t="shared" si="261"/>
        <v/>
      </c>
      <c r="AN491" s="117" t="str">
        <f t="shared" si="264"/>
        <v/>
      </c>
      <c r="AO491" s="118" t="str">
        <f t="shared" si="265"/>
        <v/>
      </c>
      <c r="AP491" s="99" t="str">
        <f t="shared" si="266"/>
        <v/>
      </c>
      <c r="AQ491" s="99" t="str">
        <f t="shared" si="267"/>
        <v/>
      </c>
      <c r="AR491" s="99" t="str">
        <f t="shared" si="268"/>
        <v/>
      </c>
      <c r="AS491" s="99" t="str">
        <f t="shared" si="269"/>
        <v/>
      </c>
      <c r="AT491" s="118" t="str">
        <f t="shared" si="270"/>
        <v/>
      </c>
      <c r="AU491" s="118" t="str">
        <f t="shared" si="271"/>
        <v/>
      </c>
      <c r="AV491" s="118" t="str">
        <f t="shared" si="272"/>
        <v/>
      </c>
      <c r="AW491" s="118" t="str">
        <f t="shared" si="273"/>
        <v/>
      </c>
      <c r="AY491" s="117" t="str">
        <f t="shared" si="246"/>
        <v/>
      </c>
      <c r="AZ491" s="118" t="str">
        <f t="shared" si="247"/>
        <v/>
      </c>
      <c r="BA491" s="99" t="str">
        <f t="shared" si="248"/>
        <v/>
      </c>
      <c r="BB491" s="99" t="str">
        <f t="shared" si="249"/>
        <v/>
      </c>
      <c r="BC491" s="99" t="str">
        <f t="shared" si="250"/>
        <v/>
      </c>
      <c r="BD491" s="99" t="str">
        <f t="shared" si="251"/>
        <v/>
      </c>
      <c r="BE491" s="84" t="str">
        <f t="shared" si="252"/>
        <v/>
      </c>
      <c r="BF491" s="84" t="str">
        <f t="shared" si="245"/>
        <v/>
      </c>
      <c r="BI491" s="117" t="str">
        <f t="shared" si="253"/>
        <v/>
      </c>
      <c r="BJ491" s="118" t="str">
        <f t="shared" si="254"/>
        <v/>
      </c>
      <c r="BK491" s="118" t="str">
        <f t="shared" si="255"/>
        <v/>
      </c>
      <c r="BL491" s="118" t="s">
        <v>152</v>
      </c>
      <c r="BM491" s="118" t="s">
        <v>152</v>
      </c>
      <c r="BN491" s="118" t="s">
        <v>152</v>
      </c>
      <c r="BO491" s="118"/>
      <c r="EX491" s="81" t="str">
        <f>IF(AND(ISNUMBER(AA490),ISNUMBER(AA491),ISNUMBER(AA492),F491=2,F492=3),DEGREES(ACOS(((AA490-AA491)*(AA492-AA491)+(AB490-AB491)*(AB492-AB491))/(SQRT((AA490-AA491)^2+(AB490-AB491)^2)*SQRT((AA492-AA491)^2+(AB492-AB491)^2)))),"")</f>
        <v/>
      </c>
      <c r="EY491" s="81" t="str">
        <f t="shared" si="263"/>
        <v/>
      </c>
      <c r="FA491" s="81" t="str">
        <f t="shared" si="262"/>
        <v/>
      </c>
    </row>
    <row r="492" spans="1:157" s="10" customFormat="1" x14ac:dyDescent="0.15">
      <c r="B492" s="38"/>
      <c r="C492" s="32"/>
      <c r="D492" s="47" t="s">
        <v>12</v>
      </c>
      <c r="E492" s="32">
        <v>113</v>
      </c>
      <c r="F492" s="10">
        <v>1</v>
      </c>
      <c r="G492" s="32">
        <v>1</v>
      </c>
      <c r="J492" s="10">
        <v>1</v>
      </c>
      <c r="K492" s="32"/>
      <c r="L492" s="10">
        <v>1</v>
      </c>
      <c r="M492" s="32">
        <v>1</v>
      </c>
      <c r="O492" s="32" t="s">
        <v>87</v>
      </c>
      <c r="P492" s="32"/>
      <c r="Q492" s="33"/>
      <c r="R492" s="34"/>
      <c r="S492" s="33"/>
      <c r="T492" s="34"/>
      <c r="U492" s="33"/>
      <c r="V492" s="34"/>
      <c r="W492" s="33"/>
      <c r="X492" s="34" t="s">
        <v>57</v>
      </c>
      <c r="Y492" s="33"/>
      <c r="Z492" s="34">
        <v>1</v>
      </c>
      <c r="AA492" s="67">
        <v>0.68000000715255737</v>
      </c>
      <c r="AB492" s="68">
        <v>-12.140000343322754</v>
      </c>
      <c r="AC492" s="67">
        <v>-3.6600000858306885</v>
      </c>
      <c r="AD492" s="68">
        <v>13.409999847412109</v>
      </c>
      <c r="AE492" s="32"/>
      <c r="AF492" s="114">
        <v>1</v>
      </c>
      <c r="AG492" s="117">
        <f t="shared" si="256"/>
        <v>6.7861071977191676</v>
      </c>
      <c r="AH492" s="124">
        <v>2</v>
      </c>
      <c r="AI492" s="124">
        <v>1</v>
      </c>
      <c r="AJ492" s="124">
        <f t="shared" si="259"/>
        <v>2.2360679774997898</v>
      </c>
      <c r="AK492" s="113">
        <f t="shared" si="260"/>
        <v>0</v>
      </c>
      <c r="AL492" s="118">
        <f t="shared" si="261"/>
        <v>5.5100002288818359</v>
      </c>
      <c r="AM492" s="100"/>
      <c r="AN492" s="117" t="str">
        <f t="shared" si="264"/>
        <v/>
      </c>
      <c r="AO492" s="118" t="str">
        <f t="shared" si="265"/>
        <v/>
      </c>
      <c r="AP492" s="99" t="str">
        <f t="shared" si="266"/>
        <v/>
      </c>
      <c r="AQ492" s="99" t="str">
        <f t="shared" si="267"/>
        <v/>
      </c>
      <c r="AR492" s="99" t="str">
        <f t="shared" si="268"/>
        <v/>
      </c>
      <c r="AS492" s="99" t="str">
        <f t="shared" si="269"/>
        <v/>
      </c>
      <c r="AT492" s="118" t="str">
        <f t="shared" si="270"/>
        <v/>
      </c>
      <c r="AU492" s="118" t="str">
        <f t="shared" si="271"/>
        <v/>
      </c>
      <c r="AV492" s="118" t="str">
        <f t="shared" si="272"/>
        <v/>
      </c>
      <c r="AW492" s="118" t="str">
        <f t="shared" si="273"/>
        <v/>
      </c>
      <c r="AX492" s="100"/>
      <c r="AY492" s="117" t="str">
        <f t="shared" si="246"/>
        <v/>
      </c>
      <c r="AZ492" s="118" t="str">
        <f t="shared" si="247"/>
        <v/>
      </c>
      <c r="BA492" s="99" t="str">
        <f t="shared" si="248"/>
        <v/>
      </c>
      <c r="BB492" s="99" t="str">
        <f t="shared" si="249"/>
        <v/>
      </c>
      <c r="BC492" s="99" t="str">
        <f t="shared" si="250"/>
        <v/>
      </c>
      <c r="BD492" s="99" t="str">
        <f t="shared" si="251"/>
        <v/>
      </c>
      <c r="BE492" s="84" t="str">
        <f t="shared" si="252"/>
        <v/>
      </c>
      <c r="BF492" s="84" t="str">
        <f t="shared" si="245"/>
        <v/>
      </c>
      <c r="BG492" s="90"/>
      <c r="BH492" s="90"/>
      <c r="BI492" s="117" t="str">
        <f t="shared" si="253"/>
        <v/>
      </c>
      <c r="BJ492" s="118" t="str">
        <f t="shared" si="254"/>
        <v/>
      </c>
      <c r="BK492" s="118" t="str">
        <f t="shared" si="255"/>
        <v/>
      </c>
      <c r="BL492" s="118" t="s">
        <v>152</v>
      </c>
      <c r="BM492" s="118" t="s">
        <v>152</v>
      </c>
      <c r="BN492" s="118" t="s">
        <v>152</v>
      </c>
      <c r="BO492" s="118"/>
      <c r="BP492" s="127"/>
      <c r="BX492" s="96"/>
      <c r="CE492" s="97"/>
      <c r="CF492" s="97"/>
      <c r="CG492" s="97"/>
      <c r="CH492" s="97"/>
      <c r="CI492" s="97"/>
      <c r="CJ492" s="97"/>
      <c r="CK492" s="97"/>
      <c r="CL492" s="97"/>
      <c r="CM492" s="97"/>
      <c r="CN492" s="97"/>
      <c r="CO492" s="97"/>
      <c r="CP492" s="97"/>
      <c r="CQ492" s="97"/>
      <c r="EX492" s="81" t="s">
        <v>151</v>
      </c>
      <c r="EY492" s="81" t="str">
        <f t="shared" si="263"/>
        <v/>
      </c>
      <c r="FA492" s="81">
        <f t="shared" si="262"/>
        <v>6.7861071977191676</v>
      </c>
    </row>
    <row r="493" spans="1:157" x14ac:dyDescent="0.15">
      <c r="A493" s="6"/>
      <c r="D493" s="12"/>
      <c r="E493" s="1" t="s">
        <v>152</v>
      </c>
      <c r="O493" s="31"/>
      <c r="Q493" s="31">
        <v>-0.20000000298023224</v>
      </c>
      <c r="R493" s="40">
        <v>5.5100002288818359</v>
      </c>
      <c r="S493" s="31"/>
      <c r="T493" s="40"/>
      <c r="U493" s="31"/>
      <c r="V493" s="40"/>
      <c r="W493" s="31"/>
      <c r="X493" s="40"/>
      <c r="Y493" s="31"/>
      <c r="Z493" s="40"/>
      <c r="AG493" s="117" t="str">
        <f t="shared" si="256"/>
        <v/>
      </c>
      <c r="AH493" s="118" t="str">
        <f t="shared" si="257"/>
        <v/>
      </c>
      <c r="AI493" s="118" t="str">
        <f t="shared" si="258"/>
        <v/>
      </c>
      <c r="AJ493" s="118" t="str">
        <f t="shared" si="259"/>
        <v/>
      </c>
      <c r="AK493" s="113" t="str">
        <f t="shared" si="260"/>
        <v/>
      </c>
      <c r="AL493" s="118" t="str">
        <f t="shared" si="261"/>
        <v/>
      </c>
      <c r="AN493" s="117" t="str">
        <f t="shared" si="264"/>
        <v/>
      </c>
      <c r="AO493" s="118" t="str">
        <f t="shared" si="265"/>
        <v/>
      </c>
      <c r="AP493" s="99" t="str">
        <f t="shared" si="266"/>
        <v/>
      </c>
      <c r="AQ493" s="99" t="str">
        <f t="shared" si="267"/>
        <v/>
      </c>
      <c r="AR493" s="99" t="str">
        <f t="shared" si="268"/>
        <v/>
      </c>
      <c r="AS493" s="99" t="str">
        <f t="shared" si="269"/>
        <v/>
      </c>
      <c r="AT493" s="118" t="str">
        <f t="shared" si="270"/>
        <v/>
      </c>
      <c r="AU493" s="118" t="str">
        <f t="shared" si="271"/>
        <v/>
      </c>
      <c r="AV493" s="118" t="str">
        <f t="shared" si="272"/>
        <v/>
      </c>
      <c r="AW493" s="118" t="str">
        <f t="shared" si="273"/>
        <v/>
      </c>
      <c r="AY493" s="117" t="str">
        <f t="shared" si="246"/>
        <v/>
      </c>
      <c r="AZ493" s="118" t="str">
        <f t="shared" si="247"/>
        <v/>
      </c>
      <c r="BA493" s="99" t="str">
        <f t="shared" si="248"/>
        <v/>
      </c>
      <c r="BB493" s="99" t="str">
        <f t="shared" si="249"/>
        <v/>
      </c>
      <c r="BC493" s="99" t="str">
        <f t="shared" si="250"/>
        <v/>
      </c>
      <c r="BD493" s="99" t="str">
        <f t="shared" si="251"/>
        <v/>
      </c>
      <c r="BE493" s="84" t="str">
        <f t="shared" si="252"/>
        <v/>
      </c>
      <c r="BF493" s="84" t="str">
        <f t="shared" si="245"/>
        <v/>
      </c>
      <c r="BI493" s="117" t="str">
        <f t="shared" si="253"/>
        <v/>
      </c>
      <c r="BJ493" s="118" t="str">
        <f t="shared" si="254"/>
        <v/>
      </c>
      <c r="BK493" s="118" t="str">
        <f t="shared" si="255"/>
        <v/>
      </c>
      <c r="BL493" s="118" t="s">
        <v>152</v>
      </c>
      <c r="BM493" s="118" t="s">
        <v>152</v>
      </c>
      <c r="BN493" s="118" t="s">
        <v>152</v>
      </c>
      <c r="BO493" s="118"/>
      <c r="EX493" s="81" t="str">
        <f>IF(AND(ISNUMBER(AA492),ISNUMBER(AA493),ISNUMBER(AA494),F493=2,F494=3),DEGREES(ACOS(((AA492-AA493)*(AA494-AA493)+(AB492-AB493)*(AB494-AB493))/(SQRT((AA492-AA493)^2+(AB492-AB493)^2)*SQRT((AA494-AA493)^2+(AB494-AB493)^2)))),"")</f>
        <v/>
      </c>
      <c r="EY493" s="81" t="str">
        <f t="shared" si="263"/>
        <v/>
      </c>
      <c r="FA493" s="81" t="str">
        <f t="shared" si="262"/>
        <v/>
      </c>
    </row>
    <row r="494" spans="1:157" s="82" customFormat="1" x14ac:dyDescent="0.15">
      <c r="A494" s="10"/>
      <c r="B494" s="30"/>
      <c r="C494" s="16"/>
      <c r="D494" s="13" t="s">
        <v>13</v>
      </c>
      <c r="E494" s="16">
        <v>114</v>
      </c>
      <c r="F494" s="82">
        <v>1</v>
      </c>
      <c r="G494" s="16">
        <v>1</v>
      </c>
      <c r="K494" s="16"/>
      <c r="L494" s="82">
        <v>1</v>
      </c>
      <c r="M494" s="16"/>
      <c r="N494" s="82">
        <v>1</v>
      </c>
      <c r="O494" s="32" t="s">
        <v>91</v>
      </c>
      <c r="P494" s="16"/>
      <c r="Q494" s="32"/>
      <c r="R494" s="10"/>
      <c r="S494" s="32"/>
      <c r="T494" s="10"/>
      <c r="U494" s="32"/>
      <c r="V494" s="10"/>
      <c r="W494" s="32"/>
      <c r="X494" s="10"/>
      <c r="Y494" s="32"/>
      <c r="Z494" s="10"/>
      <c r="AA494" s="57">
        <v>-0.62999999523162842</v>
      </c>
      <c r="AB494" s="58">
        <v>-11.989999771118164</v>
      </c>
      <c r="AC494" s="57">
        <v>4.0500001907348633</v>
      </c>
      <c r="AD494" s="58">
        <v>13.260000228881836</v>
      </c>
      <c r="AE494" s="20"/>
      <c r="AF494" s="114">
        <v>1</v>
      </c>
      <c r="AG494" s="117">
        <f t="shared" si="256"/>
        <v>3.7999217871406934</v>
      </c>
      <c r="AH494" s="118">
        <f t="shared" si="257"/>
        <v>0.44000029563903809</v>
      </c>
      <c r="AI494" s="118">
        <f t="shared" si="258"/>
        <v>1.4099998474121094</v>
      </c>
      <c r="AJ494" s="118">
        <f t="shared" si="259"/>
        <v>1.4770578288830172</v>
      </c>
      <c r="AK494" s="113">
        <f t="shared" si="260"/>
        <v>0</v>
      </c>
      <c r="AL494" s="118">
        <f t="shared" si="261"/>
        <v>5.8000001907348633</v>
      </c>
      <c r="AM494" s="118"/>
      <c r="AN494" s="117"/>
      <c r="AO494" s="118"/>
      <c r="AP494" s="99"/>
      <c r="AQ494" s="99"/>
      <c r="AR494" s="99"/>
      <c r="AS494" s="99"/>
      <c r="AT494" s="118"/>
      <c r="AU494" s="118"/>
      <c r="AV494" s="118"/>
      <c r="AW494" s="118"/>
      <c r="AX494" s="118"/>
      <c r="AY494" s="117" t="str">
        <f t="shared" si="246"/>
        <v/>
      </c>
      <c r="AZ494" s="118" t="str">
        <f t="shared" si="247"/>
        <v/>
      </c>
      <c r="BA494" s="99" t="str">
        <f t="shared" si="248"/>
        <v/>
      </c>
      <c r="BB494" s="99" t="str">
        <f t="shared" si="249"/>
        <v/>
      </c>
      <c r="BC494" s="99" t="str">
        <f t="shared" si="250"/>
        <v/>
      </c>
      <c r="BD494" s="99" t="str">
        <f t="shared" si="251"/>
        <v/>
      </c>
      <c r="BE494" s="84" t="str">
        <f t="shared" si="252"/>
        <v/>
      </c>
      <c r="BF494" s="84" t="str">
        <f t="shared" si="245"/>
        <v/>
      </c>
      <c r="BG494" s="89"/>
      <c r="BH494" s="89"/>
      <c r="BI494" s="117" t="str">
        <f t="shared" si="253"/>
        <v/>
      </c>
      <c r="BJ494" s="118" t="str">
        <f t="shared" si="254"/>
        <v/>
      </c>
      <c r="BK494" s="118" t="str">
        <f t="shared" si="255"/>
        <v/>
      </c>
      <c r="BL494" s="118" t="s">
        <v>152</v>
      </c>
      <c r="BM494" s="118" t="s">
        <v>152</v>
      </c>
      <c r="BN494" s="118" t="s">
        <v>152</v>
      </c>
      <c r="BO494" s="118"/>
      <c r="BP494" s="122"/>
      <c r="BX494" s="120"/>
      <c r="CE494" s="95"/>
      <c r="CF494" s="95"/>
      <c r="CG494" s="95"/>
      <c r="CH494" s="95"/>
      <c r="CI494" s="95"/>
      <c r="CJ494" s="95"/>
      <c r="CK494" s="95"/>
      <c r="CL494" s="95"/>
      <c r="CM494" s="95"/>
      <c r="CN494" s="95"/>
      <c r="CO494" s="95"/>
      <c r="CP494" s="95"/>
      <c r="CQ494" s="95"/>
      <c r="EX494" s="81" t="s">
        <v>139</v>
      </c>
      <c r="EY494" s="81" t="str">
        <f t="shared" si="263"/>
        <v/>
      </c>
      <c r="FA494" s="81">
        <f t="shared" si="262"/>
        <v>3.7999217871406934</v>
      </c>
    </row>
    <row r="495" spans="1:157" x14ac:dyDescent="0.15">
      <c r="A495" s="6"/>
      <c r="E495" s="1" t="s">
        <v>152</v>
      </c>
      <c r="F495" s="6">
        <v>2</v>
      </c>
      <c r="H495" s="81">
        <v>1</v>
      </c>
      <c r="J495" s="81">
        <v>1</v>
      </c>
      <c r="O495" s="31"/>
      <c r="Q495" s="31">
        <v>1.4600000381469727</v>
      </c>
      <c r="R495" s="40">
        <v>5.8000001907348633</v>
      </c>
      <c r="S495" s="31"/>
      <c r="T495" s="40"/>
      <c r="U495" s="31"/>
      <c r="V495" s="40"/>
      <c r="W495" s="31"/>
      <c r="X495" s="40" t="s">
        <v>62</v>
      </c>
      <c r="Y495" s="31"/>
      <c r="Z495" s="40">
        <v>1</v>
      </c>
      <c r="AA495" s="59">
        <v>3.6099998950958252</v>
      </c>
      <c r="AB495" s="60">
        <v>11.850000381469727</v>
      </c>
      <c r="AC495" s="59">
        <v>-0.10000000149011612</v>
      </c>
      <c r="AD495" s="60">
        <v>-11.800000190734863</v>
      </c>
      <c r="AE495" s="19" t="s">
        <v>88</v>
      </c>
      <c r="AF495" s="114"/>
      <c r="AG495" s="117" t="str">
        <f t="shared" si="256"/>
        <v/>
      </c>
      <c r="AH495" s="118" t="str">
        <f t="shared" si="257"/>
        <v/>
      </c>
      <c r="AI495" s="118" t="str">
        <f t="shared" si="258"/>
        <v/>
      </c>
      <c r="AJ495" s="118" t="str">
        <f t="shared" si="259"/>
        <v/>
      </c>
      <c r="AK495" s="113" t="str">
        <f t="shared" si="260"/>
        <v/>
      </c>
      <c r="AL495" s="118" t="str">
        <f t="shared" si="261"/>
        <v/>
      </c>
      <c r="AM495" s="118"/>
      <c r="AN495" s="117"/>
      <c r="AO495" s="118"/>
      <c r="AT495" s="118"/>
      <c r="AU495" s="118"/>
      <c r="AV495" s="118"/>
      <c r="AW495" s="118"/>
      <c r="AX495" s="118"/>
      <c r="AY495" s="117" t="str">
        <f t="shared" si="246"/>
        <v/>
      </c>
      <c r="AZ495" s="118" t="str">
        <f t="shared" si="247"/>
        <v/>
      </c>
      <c r="BA495" s="99" t="str">
        <f t="shared" si="248"/>
        <v/>
      </c>
      <c r="BB495" s="99" t="str">
        <f t="shared" si="249"/>
        <v/>
      </c>
      <c r="BC495" s="99" t="str">
        <f t="shared" si="250"/>
        <v/>
      </c>
      <c r="BD495" s="99" t="str">
        <f t="shared" si="251"/>
        <v/>
      </c>
      <c r="BE495" s="84" t="str">
        <f t="shared" si="252"/>
        <v/>
      </c>
      <c r="BF495" s="84" t="str">
        <f t="shared" si="245"/>
        <v/>
      </c>
      <c r="BI495" s="142"/>
      <c r="BJ495" s="148"/>
      <c r="BK495" s="148"/>
      <c r="BL495" s="148"/>
      <c r="BM495" s="148"/>
      <c r="BN495" s="148"/>
      <c r="BO495" s="148"/>
      <c r="BP495" s="119"/>
      <c r="BX495" s="117"/>
      <c r="EX495" s="81" t="str">
        <f t="shared" ref="EX495:EX526" si="274">IF(AND(ISNUMBER(AA494),ISNUMBER(AA495),ISNUMBER(AA496),F495=2,F496=3),DEGREES(ACOS(((AA494-AA495)*(AA496-AA495)+(AB494-AB495)*(AB496-AB495))/(SQRT((AA494-AA495)^2+(AB494-AB495)^2)*SQRT((AA496-AA495)^2+(AB496-AB495)^2)))),"")</f>
        <v/>
      </c>
      <c r="EY495" s="81">
        <f t="shared" si="263"/>
        <v>3.2107599776393205</v>
      </c>
      <c r="FA495" s="81" t="str">
        <f t="shared" si="262"/>
        <v/>
      </c>
    </row>
    <row r="496" spans="1:157" s="82" customFormat="1" x14ac:dyDescent="0.15">
      <c r="A496" s="10"/>
      <c r="B496" s="30"/>
      <c r="C496" s="16"/>
      <c r="D496" s="13" t="s">
        <v>14</v>
      </c>
      <c r="E496" s="16">
        <v>115</v>
      </c>
      <c r="F496" s="82">
        <v>1</v>
      </c>
      <c r="G496" s="16">
        <v>1</v>
      </c>
      <c r="K496" s="16"/>
      <c r="L496" s="82">
        <v>1</v>
      </c>
      <c r="M496" s="16"/>
      <c r="N496" s="82">
        <v>1</v>
      </c>
      <c r="O496" s="32" t="s">
        <v>91</v>
      </c>
      <c r="P496" s="16"/>
      <c r="Q496" s="32"/>
      <c r="R496" s="10"/>
      <c r="S496" s="32"/>
      <c r="T496" s="10"/>
      <c r="U496" s="32"/>
      <c r="V496" s="10"/>
      <c r="W496" s="32"/>
      <c r="X496" s="10"/>
      <c r="Y496" s="32"/>
      <c r="Z496" s="10"/>
      <c r="AA496" s="57">
        <v>0.73000001907348633</v>
      </c>
      <c r="AB496" s="58">
        <v>-12.039999961853027</v>
      </c>
      <c r="AC496" s="57">
        <v>-3.4600000381469727</v>
      </c>
      <c r="AD496" s="58">
        <v>12.579999923706055</v>
      </c>
      <c r="AE496" s="20"/>
      <c r="AF496" s="114"/>
      <c r="AG496" s="117">
        <f t="shared" si="256"/>
        <v>2.2349550535173245E-2</v>
      </c>
      <c r="AH496" s="118">
        <f t="shared" si="257"/>
        <v>4.999995231628418E-2</v>
      </c>
      <c r="AI496" s="118">
        <f t="shared" si="258"/>
        <v>0.72999954223632813</v>
      </c>
      <c r="AJ496" s="118">
        <f t="shared" si="259"/>
        <v>0.73170986524501591</v>
      </c>
      <c r="AK496" s="113">
        <f t="shared" si="260"/>
        <v>0</v>
      </c>
      <c r="AL496" s="118">
        <f t="shared" si="261"/>
        <v>4.9600000381469727</v>
      </c>
      <c r="AM496" s="118"/>
      <c r="AN496" s="117" t="str">
        <f t="shared" si="264"/>
        <v/>
      </c>
      <c r="AO496" s="118" t="str">
        <f t="shared" si="265"/>
        <v/>
      </c>
      <c r="AP496" s="99" t="str">
        <f t="shared" si="266"/>
        <v/>
      </c>
      <c r="AQ496" s="99" t="str">
        <f t="shared" si="267"/>
        <v/>
      </c>
      <c r="AR496" s="99" t="str">
        <f t="shared" si="268"/>
        <v/>
      </c>
      <c r="AS496" s="99" t="str">
        <f t="shared" si="269"/>
        <v/>
      </c>
      <c r="AT496" s="118" t="str">
        <f t="shared" si="270"/>
        <v/>
      </c>
      <c r="AU496" s="118" t="str">
        <f t="shared" si="271"/>
        <v/>
      </c>
      <c r="AV496" s="118" t="str">
        <f t="shared" si="272"/>
        <v/>
      </c>
      <c r="AW496" s="118" t="str">
        <f t="shared" si="273"/>
        <v/>
      </c>
      <c r="AX496" s="118"/>
      <c r="AY496" s="117" t="str">
        <f t="shared" si="246"/>
        <v/>
      </c>
      <c r="AZ496" s="118" t="str">
        <f t="shared" si="247"/>
        <v/>
      </c>
      <c r="BA496" s="99" t="str">
        <f t="shared" si="248"/>
        <v/>
      </c>
      <c r="BB496" s="99" t="str">
        <f t="shared" si="249"/>
        <v/>
      </c>
      <c r="BC496" s="99" t="str">
        <f t="shared" si="250"/>
        <v/>
      </c>
      <c r="BD496" s="99" t="str">
        <f t="shared" si="251"/>
        <v/>
      </c>
      <c r="BE496" s="84" t="str">
        <f t="shared" si="252"/>
        <v/>
      </c>
      <c r="BF496" s="84" t="str">
        <f t="shared" si="245"/>
        <v/>
      </c>
      <c r="BG496" s="89"/>
      <c r="BH496" s="89"/>
      <c r="BI496" s="117" t="str">
        <f t="shared" si="253"/>
        <v/>
      </c>
      <c r="BJ496" s="118" t="str">
        <f t="shared" si="254"/>
        <v/>
      </c>
      <c r="BK496" s="118" t="str">
        <f t="shared" si="255"/>
        <v/>
      </c>
      <c r="BL496" s="118" t="s">
        <v>152</v>
      </c>
      <c r="BM496" s="118" t="s">
        <v>152</v>
      </c>
      <c r="BN496" s="118" t="s">
        <v>152</v>
      </c>
      <c r="BO496" s="118"/>
      <c r="BP496" s="122"/>
      <c r="BX496" s="120"/>
      <c r="CE496" s="95"/>
      <c r="CF496" s="95"/>
      <c r="CG496" s="95"/>
      <c r="CH496" s="95"/>
      <c r="CI496" s="95"/>
      <c r="CJ496" s="95"/>
      <c r="CK496" s="95"/>
      <c r="CL496" s="95"/>
      <c r="CM496" s="95"/>
      <c r="CN496" s="95"/>
      <c r="CO496" s="95"/>
      <c r="CP496" s="95"/>
      <c r="CQ496" s="95"/>
      <c r="EX496" s="81" t="str">
        <f t="shared" si="274"/>
        <v/>
      </c>
      <c r="EY496" s="81">
        <f t="shared" si="263"/>
        <v>16.705370272858644</v>
      </c>
      <c r="FA496" s="81">
        <f t="shared" si="262"/>
        <v>2.2349550535173245E-2</v>
      </c>
    </row>
    <row r="497" spans="1:157" x14ac:dyDescent="0.15">
      <c r="A497" s="6"/>
      <c r="E497" s="1" t="s">
        <v>152</v>
      </c>
      <c r="F497" s="6">
        <v>2</v>
      </c>
      <c r="H497" s="81">
        <v>1</v>
      </c>
      <c r="O497" s="31"/>
      <c r="Q497" s="48">
        <v>-2.1700000762939453</v>
      </c>
      <c r="R497" s="49">
        <v>4.9600000381469727</v>
      </c>
      <c r="S497" s="48"/>
      <c r="T497" s="49"/>
      <c r="U497" s="48"/>
      <c r="V497" s="49"/>
      <c r="W497" s="48"/>
      <c r="X497" s="49"/>
      <c r="Y497" s="48"/>
      <c r="Z497" s="49"/>
      <c r="AA497" s="59">
        <v>-3.4100000858306885</v>
      </c>
      <c r="AB497" s="60">
        <v>11.850000381469727</v>
      </c>
      <c r="AC497" s="59">
        <v>1.2200000286102295</v>
      </c>
      <c r="AD497" s="60">
        <v>-11.850000381469727</v>
      </c>
      <c r="AE497" s="19" t="s">
        <v>78</v>
      </c>
      <c r="AF497" s="114"/>
      <c r="AG497" s="117" t="str">
        <f t="shared" si="256"/>
        <v/>
      </c>
      <c r="AH497" s="118" t="str">
        <f t="shared" si="257"/>
        <v/>
      </c>
      <c r="AI497" s="118" t="str">
        <f t="shared" si="258"/>
        <v/>
      </c>
      <c r="AJ497" s="118" t="str">
        <f t="shared" si="259"/>
        <v/>
      </c>
      <c r="AK497" s="113" t="str">
        <f t="shared" si="260"/>
        <v/>
      </c>
      <c r="AL497" s="118" t="str">
        <f t="shared" si="261"/>
        <v/>
      </c>
      <c r="AM497" s="118"/>
      <c r="AN497" s="117">
        <f t="shared" si="264"/>
        <v>6.0789499600741532</v>
      </c>
      <c r="AO497" s="118">
        <f t="shared" si="265"/>
        <v>4.8563369270382255</v>
      </c>
      <c r="AP497" s="99">
        <f t="shared" si="266"/>
        <v>31.705149688577649</v>
      </c>
      <c r="AQ497" s="99">
        <f t="shared" si="267"/>
        <v>26.66749871564928</v>
      </c>
      <c r="AR497" s="99">
        <f t="shared" si="268"/>
        <v>25.243250997543328</v>
      </c>
      <c r="AS497" s="99">
        <f t="shared" si="269"/>
        <v>21.232335130665611</v>
      </c>
      <c r="AT497" s="118">
        <f t="shared" si="270"/>
        <v>4.999995231628418E-2</v>
      </c>
      <c r="AU497" s="118">
        <f t="shared" si="271"/>
        <v>0.72999954223632813</v>
      </c>
      <c r="AV497" s="118">
        <f t="shared" si="272"/>
        <v>0.73170986524501591</v>
      </c>
      <c r="AW497" s="118">
        <f t="shared" si="273"/>
        <v>10.060000419616699</v>
      </c>
      <c r="AX497" s="118"/>
      <c r="AY497" s="117"/>
      <c r="AZ497" s="118" t="str">
        <f t="shared" si="247"/>
        <v/>
      </c>
      <c r="BA497" s="99" t="str">
        <f t="shared" si="248"/>
        <v/>
      </c>
      <c r="BB497" s="99" t="str">
        <f t="shared" si="249"/>
        <v/>
      </c>
      <c r="BC497" s="99" t="str">
        <f t="shared" si="250"/>
        <v/>
      </c>
      <c r="BD497" s="99" t="str">
        <f t="shared" si="251"/>
        <v/>
      </c>
      <c r="BE497" s="84" t="str">
        <f t="shared" si="252"/>
        <v/>
      </c>
      <c r="BF497" s="84" t="str">
        <f t="shared" si="245"/>
        <v/>
      </c>
      <c r="BI497" s="117">
        <f t="shared" si="253"/>
        <v>4.999995231628418E-2</v>
      </c>
      <c r="BJ497" s="118">
        <f t="shared" si="254"/>
        <v>0.72999954223632813</v>
      </c>
      <c r="BK497" s="118">
        <f t="shared" si="255"/>
        <v>0.73170986524501591</v>
      </c>
      <c r="BL497" s="118">
        <v>4.999995231628418E-2</v>
      </c>
      <c r="BM497" s="118">
        <v>0.72999954223632813</v>
      </c>
      <c r="BN497" s="118">
        <v>0.73170986524501591</v>
      </c>
      <c r="BO497" s="118"/>
      <c r="BP497" s="119"/>
      <c r="BX497" s="117"/>
      <c r="EX497" s="81">
        <f t="shared" si="274"/>
        <v>6.0789499600741532</v>
      </c>
      <c r="EY497" s="81">
        <f t="shared" si="263"/>
        <v>6.0789499600741532</v>
      </c>
      <c r="FA497" s="81" t="str">
        <f t="shared" si="262"/>
        <v/>
      </c>
    </row>
    <row r="498" spans="1:157" x14ac:dyDescent="0.15">
      <c r="A498" s="6"/>
      <c r="E498" s="1" t="s">
        <v>152</v>
      </c>
      <c r="F498" s="6">
        <v>3</v>
      </c>
      <c r="I498" s="81">
        <v>1</v>
      </c>
      <c r="O498" s="31"/>
      <c r="Q498" s="48">
        <v>2.9300000667572021</v>
      </c>
      <c r="R498" s="49">
        <v>-10.060000419616699</v>
      </c>
      <c r="S498" s="48"/>
      <c r="T498" s="49"/>
      <c r="U498" s="48"/>
      <c r="V498" s="49"/>
      <c r="W498" s="48"/>
      <c r="X498" s="49"/>
      <c r="Y498" s="48"/>
      <c r="Z498" s="49"/>
      <c r="AA498" s="59">
        <v>3.3599998950958252</v>
      </c>
      <c r="AB498" s="60">
        <v>-11.899999618530273</v>
      </c>
      <c r="AC498" s="59">
        <v>-2</v>
      </c>
      <c r="AD498" s="60">
        <v>12.289999961853027</v>
      </c>
      <c r="AE498" s="19" t="s">
        <v>88</v>
      </c>
      <c r="AF498" s="114"/>
      <c r="AG498" s="117" t="str">
        <f t="shared" si="256"/>
        <v/>
      </c>
      <c r="AH498" s="118" t="str">
        <f t="shared" si="257"/>
        <v/>
      </c>
      <c r="AI498" s="118" t="str">
        <f t="shared" si="258"/>
        <v/>
      </c>
      <c r="AJ498" s="118" t="str">
        <f t="shared" si="259"/>
        <v/>
      </c>
      <c r="AK498" s="113" t="str">
        <f t="shared" si="260"/>
        <v/>
      </c>
      <c r="AL498" s="118" t="str">
        <f t="shared" si="261"/>
        <v/>
      </c>
      <c r="AM498" s="118"/>
      <c r="AN498" s="117" t="str">
        <f t="shared" si="264"/>
        <v/>
      </c>
      <c r="AO498" s="118" t="str">
        <f t="shared" si="265"/>
        <v/>
      </c>
      <c r="AP498" s="99" t="str">
        <f t="shared" si="266"/>
        <v/>
      </c>
      <c r="AQ498" s="99" t="str">
        <f t="shared" si="267"/>
        <v/>
      </c>
      <c r="AR498" s="99" t="str">
        <f t="shared" si="268"/>
        <v/>
      </c>
      <c r="AS498" s="99" t="str">
        <f t="shared" si="269"/>
        <v/>
      </c>
      <c r="AT498" s="118" t="str">
        <f t="shared" si="270"/>
        <v/>
      </c>
      <c r="AU498" s="118" t="str">
        <f t="shared" si="271"/>
        <v/>
      </c>
      <c r="AV498" s="118" t="str">
        <f t="shared" si="272"/>
        <v/>
      </c>
      <c r="AW498" s="118" t="str">
        <f t="shared" si="273"/>
        <v/>
      </c>
      <c r="AX498" s="118"/>
      <c r="AY498" s="117">
        <f t="shared" si="246"/>
        <v>6.0789499600741532</v>
      </c>
      <c r="AZ498" s="118">
        <f t="shared" si="247"/>
        <v>4.8563369270382255</v>
      </c>
      <c r="BA498" s="99">
        <f t="shared" si="248"/>
        <v>31.705149688577649</v>
      </c>
      <c r="BB498" s="99">
        <f t="shared" si="249"/>
        <v>26.66749871564928</v>
      </c>
      <c r="BC498" s="99">
        <f t="shared" si="250"/>
        <v>25.243250997543328</v>
      </c>
      <c r="BD498" s="99">
        <f t="shared" si="251"/>
        <v>21.232335130665611</v>
      </c>
      <c r="BE498" s="84">
        <f t="shared" si="252"/>
        <v>10.060000419616699</v>
      </c>
      <c r="BF498" s="84" t="str">
        <f t="shared" si="245"/>
        <v/>
      </c>
      <c r="BI498" s="117">
        <f t="shared" si="253"/>
        <v>2.1399998664855957</v>
      </c>
      <c r="BJ498" s="118">
        <f t="shared" si="254"/>
        <v>4.9999237060546875E-2</v>
      </c>
      <c r="BK498" s="118">
        <f t="shared" si="255"/>
        <v>2.140583881156028</v>
      </c>
      <c r="BL498" s="118">
        <v>2.1399998664855957</v>
      </c>
      <c r="BM498" s="118">
        <v>4.9999237060546875E-2</v>
      </c>
      <c r="BN498" s="118">
        <v>2.140583881156028</v>
      </c>
      <c r="BO498" s="118"/>
      <c r="BP498" s="119"/>
      <c r="BX498" s="117"/>
      <c r="EX498" s="81" t="str">
        <f t="shared" si="274"/>
        <v/>
      </c>
      <c r="EY498" s="81">
        <f t="shared" si="263"/>
        <v>7.5382303691277466</v>
      </c>
      <c r="FA498" s="81" t="str">
        <f t="shared" si="262"/>
        <v/>
      </c>
    </row>
    <row r="499" spans="1:157" x14ac:dyDescent="0.15">
      <c r="A499" s="6"/>
      <c r="E499" s="1" t="s">
        <v>152</v>
      </c>
      <c r="F499" s="6">
        <v>4</v>
      </c>
      <c r="I499" s="81">
        <v>1</v>
      </c>
      <c r="O499" s="31"/>
      <c r="Q499" s="48">
        <v>1.3500000238418579</v>
      </c>
      <c r="R499" s="49">
        <v>8.0799999237060547</v>
      </c>
      <c r="S499" s="48"/>
      <c r="T499" s="49"/>
      <c r="U499" s="48"/>
      <c r="V499" s="49"/>
      <c r="W499" s="48"/>
      <c r="X499" s="49"/>
      <c r="Y499" s="48"/>
      <c r="Z499" s="49"/>
      <c r="AA499" s="59">
        <v>-0.15000000596046448</v>
      </c>
      <c r="AB499" s="60">
        <v>11.949999809265137</v>
      </c>
      <c r="AC499" s="59">
        <v>0.73000001907348633</v>
      </c>
      <c r="AD499" s="60">
        <v>-12.770000457763672</v>
      </c>
      <c r="AE499" s="19" t="s">
        <v>95</v>
      </c>
      <c r="AF499" s="114"/>
      <c r="AG499" s="117" t="str">
        <f t="shared" si="256"/>
        <v/>
      </c>
      <c r="AH499" s="118" t="str">
        <f t="shared" si="257"/>
        <v/>
      </c>
      <c r="AI499" s="118" t="str">
        <f t="shared" si="258"/>
        <v/>
      </c>
      <c r="AJ499" s="118" t="str">
        <f t="shared" si="259"/>
        <v/>
      </c>
      <c r="AK499" s="113" t="str">
        <f t="shared" si="260"/>
        <v/>
      </c>
      <c r="AL499" s="118" t="str">
        <f t="shared" si="261"/>
        <v/>
      </c>
      <c r="AM499" s="118"/>
      <c r="AN499" s="117" t="str">
        <f t="shared" si="264"/>
        <v/>
      </c>
      <c r="AO499" s="118" t="str">
        <f t="shared" si="265"/>
        <v/>
      </c>
      <c r="AP499" s="99" t="str">
        <f t="shared" si="266"/>
        <v/>
      </c>
      <c r="AQ499" s="99" t="str">
        <f t="shared" si="267"/>
        <v/>
      </c>
      <c r="AR499" s="99" t="str">
        <f t="shared" si="268"/>
        <v/>
      </c>
      <c r="AS499" s="99" t="str">
        <f t="shared" si="269"/>
        <v/>
      </c>
      <c r="AT499" s="118" t="str">
        <f t="shared" si="270"/>
        <v/>
      </c>
      <c r="AU499" s="118" t="str">
        <f t="shared" si="271"/>
        <v/>
      </c>
      <c r="AV499" s="118" t="str">
        <f t="shared" si="272"/>
        <v/>
      </c>
      <c r="AW499" s="118" t="str">
        <f t="shared" si="273"/>
        <v/>
      </c>
      <c r="AX499" s="118"/>
      <c r="AY499" s="117">
        <f t="shared" si="246"/>
        <v>7.5382303691277466</v>
      </c>
      <c r="AZ499" s="118">
        <f t="shared" si="247"/>
        <v>4.1215817853715588</v>
      </c>
      <c r="BA499" s="99">
        <f t="shared" si="248"/>
        <v>39.050999010592705</v>
      </c>
      <c r="BB499" s="99">
        <f t="shared" si="249"/>
        <v>27.637316274522977</v>
      </c>
      <c r="BC499" s="99">
        <f t="shared" si="250"/>
        <v>21.464549148660907</v>
      </c>
      <c r="BD499" s="99">
        <f t="shared" si="251"/>
        <v>15.19096946407622</v>
      </c>
      <c r="BE499" s="84">
        <f t="shared" si="252"/>
        <v>8.0799999237060547</v>
      </c>
      <c r="BF499" s="84" t="str">
        <f t="shared" si="245"/>
        <v/>
      </c>
      <c r="BI499" s="117">
        <f t="shared" si="253"/>
        <v>1.8499999940395355</v>
      </c>
      <c r="BJ499" s="118">
        <f t="shared" si="254"/>
        <v>0.34000015258789063</v>
      </c>
      <c r="BK499" s="118">
        <f t="shared" si="255"/>
        <v>1.8809838068697111</v>
      </c>
      <c r="BL499" s="118">
        <v>1.8499999940395355</v>
      </c>
      <c r="BM499" s="118">
        <v>0.34000015258789063</v>
      </c>
      <c r="BN499" s="118">
        <v>1.8809838068697111</v>
      </c>
      <c r="BO499" s="118"/>
      <c r="BP499" s="119"/>
      <c r="BX499" s="117"/>
      <c r="EX499" s="81" t="str">
        <f t="shared" si="274"/>
        <v/>
      </c>
      <c r="EY499" s="81">
        <f t="shared" si="263"/>
        <v>7.3625977422965931</v>
      </c>
      <c r="FA499" s="81" t="str">
        <f t="shared" si="262"/>
        <v/>
      </c>
    </row>
    <row r="500" spans="1:157" x14ac:dyDescent="0.15">
      <c r="A500" s="6"/>
      <c r="E500" s="1" t="s">
        <v>152</v>
      </c>
      <c r="F500" s="6">
        <v>5</v>
      </c>
      <c r="I500" s="81">
        <v>1</v>
      </c>
      <c r="O500" s="31"/>
      <c r="Q500" s="48">
        <v>1.3999999761581421</v>
      </c>
      <c r="R500" s="49">
        <v>-11.689999580383301</v>
      </c>
      <c r="S500" s="48"/>
      <c r="T500" s="49"/>
      <c r="U500" s="48"/>
      <c r="V500" s="49"/>
      <c r="W500" s="48"/>
      <c r="X500" s="49"/>
      <c r="Y500" s="48"/>
      <c r="Z500" s="49"/>
      <c r="AA500" s="59">
        <v>0.28999999165534973</v>
      </c>
      <c r="AB500" s="60">
        <v>-13.020000457763672</v>
      </c>
      <c r="AC500" s="59">
        <v>-0.68000000715255737</v>
      </c>
      <c r="AD500" s="60">
        <v>12.239999771118164</v>
      </c>
      <c r="AE500" s="19" t="s">
        <v>88</v>
      </c>
      <c r="AF500" s="114"/>
      <c r="AG500" s="117" t="str">
        <f t="shared" si="256"/>
        <v/>
      </c>
      <c r="AH500" s="118" t="str">
        <f t="shared" si="257"/>
        <v/>
      </c>
      <c r="AI500" s="118" t="str">
        <f t="shared" si="258"/>
        <v/>
      </c>
      <c r="AJ500" s="118" t="str">
        <f t="shared" si="259"/>
        <v/>
      </c>
      <c r="AK500" s="113" t="str">
        <f t="shared" si="260"/>
        <v/>
      </c>
      <c r="AL500" s="118" t="str">
        <f t="shared" si="261"/>
        <v/>
      </c>
      <c r="AM500" s="118"/>
      <c r="AN500" s="117" t="str">
        <f t="shared" si="264"/>
        <v/>
      </c>
      <c r="AO500" s="118" t="str">
        <f t="shared" si="265"/>
        <v/>
      </c>
      <c r="AP500" s="99" t="str">
        <f t="shared" si="266"/>
        <v/>
      </c>
      <c r="AQ500" s="99" t="str">
        <f t="shared" si="267"/>
        <v/>
      </c>
      <c r="AR500" s="99" t="str">
        <f t="shared" si="268"/>
        <v/>
      </c>
      <c r="AS500" s="99" t="str">
        <f t="shared" si="269"/>
        <v/>
      </c>
      <c r="AT500" s="118" t="str">
        <f t="shared" si="270"/>
        <v/>
      </c>
      <c r="AU500" s="118" t="str">
        <f t="shared" si="271"/>
        <v/>
      </c>
      <c r="AV500" s="118" t="str">
        <f t="shared" si="272"/>
        <v/>
      </c>
      <c r="AW500" s="118" t="str">
        <f t="shared" si="273"/>
        <v/>
      </c>
      <c r="AX500" s="118"/>
      <c r="AY500" s="117">
        <f t="shared" si="246"/>
        <v>7.3625977422965931</v>
      </c>
      <c r="AZ500" s="118">
        <f t="shared" si="247"/>
        <v>1.0292819088593077</v>
      </c>
      <c r="BA500" s="99">
        <f t="shared" si="248"/>
        <v>38.575349387639747</v>
      </c>
      <c r="BB500" s="99">
        <f t="shared" si="249"/>
        <v>37.899025612347636</v>
      </c>
      <c r="BC500" s="99">
        <f t="shared" si="250"/>
        <v>5.5484004007637537</v>
      </c>
      <c r="BD500" s="99">
        <f t="shared" si="251"/>
        <v>5.4511228604317621</v>
      </c>
      <c r="BE500" s="84">
        <f t="shared" si="252"/>
        <v>11.689999580383301</v>
      </c>
      <c r="BF500" s="84">
        <f t="shared" si="245"/>
        <v>1.6299991607666016</v>
      </c>
      <c r="BI500" s="117">
        <f t="shared" si="253"/>
        <v>0.4400000274181366</v>
      </c>
      <c r="BJ500" s="118">
        <f t="shared" si="254"/>
        <v>0.25</v>
      </c>
      <c r="BK500" s="118">
        <f t="shared" si="255"/>
        <v>0.50606326099407861</v>
      </c>
      <c r="BL500" s="118">
        <v>0.4400000274181366</v>
      </c>
      <c r="BM500" s="118">
        <v>0.25</v>
      </c>
      <c r="BN500" s="118">
        <v>0.50606326099407861</v>
      </c>
      <c r="BO500" s="118"/>
      <c r="BP500" s="119"/>
      <c r="BX500" s="117"/>
      <c r="EX500" s="81" t="str">
        <f t="shared" si="274"/>
        <v/>
      </c>
      <c r="EY500" s="81">
        <f t="shared" si="263"/>
        <v>2.993064381827748</v>
      </c>
      <c r="FA500" s="81" t="str">
        <f t="shared" si="262"/>
        <v/>
      </c>
    </row>
    <row r="501" spans="1:157" x14ac:dyDescent="0.15">
      <c r="A501" s="6"/>
      <c r="E501" s="1" t="s">
        <v>152</v>
      </c>
      <c r="F501" s="6">
        <v>6</v>
      </c>
      <c r="I501" s="81">
        <v>1</v>
      </c>
      <c r="O501" s="31"/>
      <c r="Q501" s="48">
        <v>0.67000001668930054</v>
      </c>
      <c r="R501" s="49">
        <v>6.25</v>
      </c>
      <c r="S501" s="48"/>
      <c r="T501" s="49"/>
      <c r="U501" s="48"/>
      <c r="V501" s="49"/>
      <c r="W501" s="48"/>
      <c r="X501" s="49"/>
      <c r="Y501" s="48"/>
      <c r="Z501" s="49"/>
      <c r="AA501" s="59">
        <v>-1.4600000381469727</v>
      </c>
      <c r="AB501" s="60">
        <v>11.989999771118164</v>
      </c>
      <c r="AC501" s="59">
        <v>-0.10000000149011612</v>
      </c>
      <c r="AD501" s="60">
        <v>-13.210000038146973</v>
      </c>
      <c r="AE501" s="19" t="s">
        <v>93</v>
      </c>
      <c r="AF501" s="114"/>
      <c r="AG501" s="117" t="str">
        <f t="shared" si="256"/>
        <v/>
      </c>
      <c r="AH501" s="118" t="str">
        <f t="shared" si="257"/>
        <v/>
      </c>
      <c r="AI501" s="118" t="str">
        <f t="shared" si="258"/>
        <v/>
      </c>
      <c r="AJ501" s="118" t="str">
        <f t="shared" si="259"/>
        <v/>
      </c>
      <c r="AK501" s="113" t="str">
        <f t="shared" si="260"/>
        <v/>
      </c>
      <c r="AL501" s="118" t="str">
        <f t="shared" si="261"/>
        <v/>
      </c>
      <c r="AM501" s="118"/>
      <c r="AN501" s="117" t="str">
        <f t="shared" si="264"/>
        <v/>
      </c>
      <c r="AO501" s="118" t="str">
        <f t="shared" si="265"/>
        <v/>
      </c>
      <c r="AP501" s="99" t="str">
        <f t="shared" si="266"/>
        <v/>
      </c>
      <c r="AQ501" s="99" t="str">
        <f t="shared" si="267"/>
        <v/>
      </c>
      <c r="AR501" s="99" t="str">
        <f t="shared" si="268"/>
        <v/>
      </c>
      <c r="AS501" s="99" t="str">
        <f t="shared" si="269"/>
        <v/>
      </c>
      <c r="AT501" s="118" t="str">
        <f t="shared" si="270"/>
        <v/>
      </c>
      <c r="AU501" s="118" t="str">
        <f t="shared" si="271"/>
        <v/>
      </c>
      <c r="AV501" s="118" t="str">
        <f t="shared" si="272"/>
        <v/>
      </c>
      <c r="AW501" s="118" t="str">
        <f t="shared" si="273"/>
        <v/>
      </c>
      <c r="AX501" s="118"/>
      <c r="AY501" s="117">
        <f t="shared" si="246"/>
        <v>2.993064381827748</v>
      </c>
      <c r="AZ501" s="118">
        <f t="shared" si="247"/>
        <v>1.8034634649202201</v>
      </c>
      <c r="BA501" s="99">
        <f t="shared" si="248"/>
        <v>16.346550585192446</v>
      </c>
      <c r="BB501" s="99">
        <f t="shared" si="249"/>
        <v>9.7353703777497032</v>
      </c>
      <c r="BC501" s="99">
        <f t="shared" si="250"/>
        <v>9.972650480574373</v>
      </c>
      <c r="BD501" s="99">
        <f t="shared" si="251"/>
        <v>5.9393231354988085</v>
      </c>
      <c r="BE501" s="84">
        <f t="shared" si="252"/>
        <v>6.25</v>
      </c>
      <c r="BF501" s="84">
        <f t="shared" si="245"/>
        <v>1.8299999237060547</v>
      </c>
      <c r="BI501" s="117">
        <f t="shared" si="253"/>
        <v>0.78000003099441528</v>
      </c>
      <c r="BJ501" s="118">
        <f t="shared" si="254"/>
        <v>0.25</v>
      </c>
      <c r="BK501" s="118">
        <f t="shared" si="255"/>
        <v>0.81908488470444185</v>
      </c>
      <c r="BL501" s="118">
        <v>0.78000003099441528</v>
      </c>
      <c r="BM501" s="118">
        <v>0.25</v>
      </c>
      <c r="BN501" s="118">
        <v>0.81908488470444185</v>
      </c>
      <c r="BO501" s="118"/>
      <c r="BP501" s="119"/>
      <c r="BX501" s="117"/>
      <c r="EX501" s="81" t="str">
        <f t="shared" si="274"/>
        <v/>
      </c>
      <c r="EY501" s="81">
        <f t="shared" si="263"/>
        <v>7.5222084359431536</v>
      </c>
      <c r="FA501" s="81" t="str">
        <f t="shared" si="262"/>
        <v/>
      </c>
    </row>
    <row r="502" spans="1:157" x14ac:dyDescent="0.15">
      <c r="A502" s="6"/>
      <c r="E502" s="1" t="s">
        <v>152</v>
      </c>
      <c r="F502" s="6">
        <v>7</v>
      </c>
      <c r="I502" s="81">
        <v>1</v>
      </c>
      <c r="O502" s="31"/>
      <c r="Q502" s="48">
        <v>3.7000000476837158</v>
      </c>
      <c r="R502" s="49">
        <v>-8.2299995422363281</v>
      </c>
      <c r="S502" s="48"/>
      <c r="T502" s="49"/>
      <c r="U502" s="48"/>
      <c r="V502" s="49"/>
      <c r="W502" s="48"/>
      <c r="X502" s="49"/>
      <c r="Y502" s="48"/>
      <c r="Z502" s="49"/>
      <c r="AA502" s="59">
        <v>3.6600000858306885</v>
      </c>
      <c r="AB502" s="60">
        <v>-13.119999885559082</v>
      </c>
      <c r="AC502" s="59">
        <v>-1.4099999666213989</v>
      </c>
      <c r="AD502" s="60">
        <v>11.75</v>
      </c>
      <c r="AE502" s="19" t="s">
        <v>106</v>
      </c>
      <c r="AF502" s="114"/>
      <c r="AG502" s="117" t="str">
        <f t="shared" si="256"/>
        <v/>
      </c>
      <c r="AH502" s="118" t="str">
        <f t="shared" si="257"/>
        <v/>
      </c>
      <c r="AI502" s="118" t="str">
        <f t="shared" si="258"/>
        <v/>
      </c>
      <c r="AJ502" s="118" t="str">
        <f t="shared" si="259"/>
        <v/>
      </c>
      <c r="AK502" s="113" t="str">
        <f t="shared" si="260"/>
        <v/>
      </c>
      <c r="AL502" s="118" t="str">
        <f t="shared" si="261"/>
        <v/>
      </c>
      <c r="AM502" s="118"/>
      <c r="AN502" s="117" t="str">
        <f t="shared" si="264"/>
        <v/>
      </c>
      <c r="AO502" s="118" t="str">
        <f t="shared" si="265"/>
        <v/>
      </c>
      <c r="AP502" s="99" t="str">
        <f t="shared" si="266"/>
        <v/>
      </c>
      <c r="AQ502" s="99" t="str">
        <f t="shared" si="267"/>
        <v/>
      </c>
      <c r="AR502" s="99" t="str">
        <f t="shared" si="268"/>
        <v/>
      </c>
      <c r="AS502" s="99" t="str">
        <f t="shared" si="269"/>
        <v/>
      </c>
      <c r="AT502" s="118" t="str">
        <f t="shared" si="270"/>
        <v/>
      </c>
      <c r="AU502" s="118" t="str">
        <f t="shared" si="271"/>
        <v/>
      </c>
      <c r="AV502" s="118" t="str">
        <f t="shared" si="272"/>
        <v/>
      </c>
      <c r="AW502" s="118" t="str">
        <f t="shared" si="273"/>
        <v/>
      </c>
      <c r="AX502" s="118"/>
      <c r="AY502" s="117">
        <f t="shared" si="246"/>
        <v>7.5222084359431536</v>
      </c>
      <c r="AZ502" s="118">
        <f t="shared" si="247"/>
        <v>8.4356291023492727</v>
      </c>
      <c r="BA502" s="99">
        <f t="shared" si="248"/>
        <v>42.054352062517424</v>
      </c>
      <c r="BB502" s="99">
        <f t="shared" si="249"/>
        <v>27.488169980038517</v>
      </c>
      <c r="BC502" s="99">
        <f t="shared" si="250"/>
        <v>47.437200847069917</v>
      </c>
      <c r="BD502" s="99">
        <f t="shared" si="251"/>
        <v>31.006584962313372</v>
      </c>
      <c r="BE502" s="84">
        <f t="shared" si="252"/>
        <v>8.2299995422363281</v>
      </c>
      <c r="BF502" s="84">
        <f t="shared" si="245"/>
        <v>3.4600000381469727</v>
      </c>
      <c r="BI502" s="117">
        <f t="shared" si="253"/>
        <v>3.7600000873208046</v>
      </c>
      <c r="BJ502" s="118">
        <f t="shared" si="254"/>
        <v>9.0000152587890625E-2</v>
      </c>
      <c r="BK502" s="118">
        <f t="shared" si="255"/>
        <v>3.761077064368437</v>
      </c>
      <c r="BL502" s="118">
        <v>3.7600000873208046</v>
      </c>
      <c r="BM502" s="118">
        <v>9.0000152587890625E-2</v>
      </c>
      <c r="BN502" s="118">
        <v>3.761077064368437</v>
      </c>
      <c r="BO502" s="118"/>
      <c r="BP502" s="119"/>
      <c r="BX502" s="117"/>
      <c r="EX502" s="81" t="str">
        <f t="shared" si="274"/>
        <v/>
      </c>
      <c r="EY502" s="81">
        <f t="shared" si="263"/>
        <v>2.857398138925602</v>
      </c>
      <c r="FA502" s="81" t="str">
        <f t="shared" si="262"/>
        <v/>
      </c>
    </row>
    <row r="503" spans="1:157" x14ac:dyDescent="0.15">
      <c r="A503" s="6"/>
      <c r="E503" s="7" t="s">
        <v>152</v>
      </c>
      <c r="F503" s="6">
        <v>8</v>
      </c>
      <c r="I503" s="81">
        <v>1</v>
      </c>
      <c r="O503" s="31"/>
      <c r="Q503" s="48">
        <v>1.2000000476837158</v>
      </c>
      <c r="R503" s="49">
        <v>10.829999923706055</v>
      </c>
      <c r="S503" s="48"/>
      <c r="T503" s="49"/>
      <c r="U503" s="48"/>
      <c r="V503" s="49"/>
      <c r="W503" s="48"/>
      <c r="X503" s="49"/>
      <c r="Y503" s="48"/>
      <c r="Z503" s="49"/>
      <c r="AA503" s="59">
        <v>-0.34000000357627869</v>
      </c>
      <c r="AB503" s="60">
        <v>13.119999885559082</v>
      </c>
      <c r="AC503" s="59">
        <v>0.73000001907348633</v>
      </c>
      <c r="AD503" s="60">
        <v>-13.210000038146973</v>
      </c>
      <c r="AE503" s="1" t="s">
        <v>127</v>
      </c>
      <c r="AG503" s="117" t="str">
        <f t="shared" si="256"/>
        <v/>
      </c>
      <c r="AH503" s="118" t="str">
        <f t="shared" si="257"/>
        <v/>
      </c>
      <c r="AI503" s="118" t="str">
        <f t="shared" si="258"/>
        <v/>
      </c>
      <c r="AJ503" s="118" t="str">
        <f t="shared" si="259"/>
        <v/>
      </c>
      <c r="AK503" s="113" t="str">
        <f t="shared" si="260"/>
        <v/>
      </c>
      <c r="AL503" s="118" t="str">
        <f t="shared" si="261"/>
        <v/>
      </c>
      <c r="AN503" s="117" t="str">
        <f t="shared" si="264"/>
        <v/>
      </c>
      <c r="AO503" s="118" t="str">
        <f t="shared" si="265"/>
        <v/>
      </c>
      <c r="AP503" s="99" t="str">
        <f t="shared" si="266"/>
        <v/>
      </c>
      <c r="AQ503" s="99" t="str">
        <f t="shared" si="267"/>
        <v/>
      </c>
      <c r="AR503" s="99" t="str">
        <f t="shared" si="268"/>
        <v/>
      </c>
      <c r="AS503" s="99" t="str">
        <f t="shared" si="269"/>
        <v/>
      </c>
      <c r="AT503" s="118" t="str">
        <f t="shared" si="270"/>
        <v/>
      </c>
      <c r="AU503" s="118" t="str">
        <f t="shared" si="271"/>
        <v/>
      </c>
      <c r="AV503" s="118" t="str">
        <f t="shared" si="272"/>
        <v/>
      </c>
      <c r="AW503" s="118" t="str">
        <f t="shared" si="273"/>
        <v/>
      </c>
      <c r="AY503" s="117">
        <f t="shared" si="246"/>
        <v>2.857398138925602</v>
      </c>
      <c r="AZ503" s="118">
        <f t="shared" si="247"/>
        <v>2.8550459541710613</v>
      </c>
      <c r="BA503" s="99">
        <f t="shared" si="248"/>
        <v>16.95440060479045</v>
      </c>
      <c r="BB503" s="99">
        <f t="shared" si="249"/>
        <v>15.424107933769832</v>
      </c>
      <c r="BC503" s="99">
        <f t="shared" si="250"/>
        <v>16.778399225062131</v>
      </c>
      <c r="BD503" s="99">
        <f t="shared" si="251"/>
        <v>15.263992318909642</v>
      </c>
      <c r="BE503" s="84">
        <f t="shared" si="252"/>
        <v>10.829999923706055</v>
      </c>
      <c r="BF503" s="84">
        <f t="shared" si="245"/>
        <v>4.5799999237060547</v>
      </c>
      <c r="BI503" s="117">
        <f t="shared" si="253"/>
        <v>1.0699999630451202</v>
      </c>
      <c r="BJ503" s="118">
        <f t="shared" si="254"/>
        <v>1.369999885559082</v>
      </c>
      <c r="BK503" s="118">
        <f t="shared" si="255"/>
        <v>1.7383324214167026</v>
      </c>
      <c r="BL503" s="118">
        <v>1.0699999630451202</v>
      </c>
      <c r="BM503" s="118">
        <v>1.369999885559082</v>
      </c>
      <c r="BN503" s="118">
        <v>1.7383324214167026</v>
      </c>
      <c r="BO503" s="118"/>
      <c r="EX503" s="81" t="str">
        <f t="shared" si="274"/>
        <v/>
      </c>
      <c r="EY503" s="81">
        <f t="shared" si="263"/>
        <v>0.50093736585728099</v>
      </c>
      <c r="FA503" s="81" t="str">
        <f t="shared" si="262"/>
        <v/>
      </c>
    </row>
    <row r="504" spans="1:157" x14ac:dyDescent="0.15">
      <c r="A504" s="6"/>
      <c r="B504" s="26"/>
      <c r="C504" s="22"/>
      <c r="D504" s="12"/>
      <c r="E504" s="7" t="s">
        <v>152</v>
      </c>
      <c r="F504" s="6">
        <v>9</v>
      </c>
      <c r="I504" s="81">
        <v>1</v>
      </c>
      <c r="J504" s="81">
        <v>1</v>
      </c>
      <c r="O504" s="31"/>
      <c r="Q504" s="48">
        <v>4.0900001525878906</v>
      </c>
      <c r="R504" s="49">
        <v>-11.399999618530273</v>
      </c>
      <c r="S504" s="48"/>
      <c r="T504" s="49"/>
      <c r="U504" s="48"/>
      <c r="V504" s="49"/>
      <c r="W504" s="48" t="s">
        <v>147</v>
      </c>
      <c r="X504" s="49"/>
      <c r="Y504" s="48"/>
      <c r="Z504" s="49">
        <v>1</v>
      </c>
      <c r="AA504" s="59">
        <v>3.4600000381469727</v>
      </c>
      <c r="AB504" s="60">
        <v>-13.359999656677246</v>
      </c>
      <c r="AC504" s="59">
        <v>0.15000000596046448</v>
      </c>
      <c r="AD504" s="60">
        <v>11.600000381469727</v>
      </c>
      <c r="AE504" s="19" t="s">
        <v>83</v>
      </c>
      <c r="AF504" s="114">
        <v>1</v>
      </c>
      <c r="AG504" s="117" t="str">
        <f t="shared" si="256"/>
        <v/>
      </c>
      <c r="AH504" s="118" t="str">
        <f t="shared" si="257"/>
        <v/>
      </c>
      <c r="AI504" s="118" t="str">
        <f t="shared" si="258"/>
        <v/>
      </c>
      <c r="AJ504" s="118" t="str">
        <f t="shared" si="259"/>
        <v/>
      </c>
      <c r="AK504" s="113" t="str">
        <f t="shared" si="260"/>
        <v/>
      </c>
      <c r="AL504" s="118" t="str">
        <f t="shared" si="261"/>
        <v/>
      </c>
      <c r="AM504" s="118"/>
      <c r="AN504" s="117" t="str">
        <f t="shared" si="264"/>
        <v/>
      </c>
      <c r="AO504" s="118" t="str">
        <f t="shared" si="265"/>
        <v/>
      </c>
      <c r="AP504" s="99" t="str">
        <f t="shared" si="266"/>
        <v/>
      </c>
      <c r="AQ504" s="99" t="str">
        <f t="shared" si="267"/>
        <v/>
      </c>
      <c r="AR504" s="99" t="str">
        <f t="shared" si="268"/>
        <v/>
      </c>
      <c r="AS504" s="99" t="str">
        <f t="shared" si="269"/>
        <v/>
      </c>
      <c r="AT504" s="118" t="str">
        <f t="shared" si="270"/>
        <v/>
      </c>
      <c r="AU504" s="118" t="str">
        <f t="shared" si="271"/>
        <v/>
      </c>
      <c r="AV504" s="118" t="str">
        <f t="shared" si="272"/>
        <v/>
      </c>
      <c r="AW504" s="118" t="str">
        <f t="shared" si="273"/>
        <v/>
      </c>
      <c r="AX504" s="118"/>
      <c r="AY504" s="117">
        <f t="shared" si="246"/>
        <v>0.50093736585728099</v>
      </c>
      <c r="AZ504" s="118">
        <f t="shared" si="247"/>
        <v>5.839341430526849</v>
      </c>
      <c r="BA504" s="99">
        <f t="shared" si="248"/>
        <v>3.1040001556873165</v>
      </c>
      <c r="BB504" s="99">
        <f t="shared" si="249"/>
        <v>2.7104100230300125</v>
      </c>
      <c r="BC504" s="99">
        <f t="shared" si="250"/>
        <v>35.860200349348787</v>
      </c>
      <c r="BD504" s="99">
        <f t="shared" si="251"/>
        <v>31.313093292425208</v>
      </c>
      <c r="BE504" s="84">
        <f t="shared" si="252"/>
        <v>11.399999618530273</v>
      </c>
      <c r="BF504" s="84">
        <f t="shared" si="245"/>
        <v>3.1700000762939453</v>
      </c>
      <c r="BI504" s="117">
        <f t="shared" si="253"/>
        <v>2.7300000190734863</v>
      </c>
      <c r="BJ504" s="118">
        <f t="shared" si="254"/>
        <v>0.14999961853027344</v>
      </c>
      <c r="BK504" s="118">
        <f t="shared" si="255"/>
        <v>2.7341177717319463</v>
      </c>
      <c r="BL504" s="118"/>
      <c r="BM504" s="118"/>
      <c r="BN504" s="118"/>
      <c r="BO504" s="118"/>
      <c r="BP504" s="119" t="s">
        <v>184</v>
      </c>
      <c r="BX504" s="117"/>
      <c r="EX504" s="81" t="str">
        <f t="shared" si="274"/>
        <v/>
      </c>
      <c r="EY504" s="81">
        <f t="shared" si="263"/>
        <v>66.600085007079954</v>
      </c>
      <c r="FA504" s="81" t="str">
        <f t="shared" si="262"/>
        <v/>
      </c>
    </row>
    <row r="505" spans="1:157" s="82" customFormat="1" x14ac:dyDescent="0.15">
      <c r="A505" s="15">
        <v>0.2320601851851852</v>
      </c>
      <c r="B505" s="30"/>
      <c r="C505" s="24" t="s">
        <v>16</v>
      </c>
      <c r="D505" s="13" t="s">
        <v>129</v>
      </c>
      <c r="E505" s="16">
        <v>116</v>
      </c>
      <c r="F505" s="10">
        <v>1</v>
      </c>
      <c r="G505" s="16">
        <v>1</v>
      </c>
      <c r="K505" s="32">
        <v>1</v>
      </c>
      <c r="L505" s="10"/>
      <c r="M505" s="32">
        <v>1</v>
      </c>
      <c r="N505" s="10"/>
      <c r="O505" s="20" t="s">
        <v>85</v>
      </c>
      <c r="P505" s="32"/>
      <c r="Q505" s="32"/>
      <c r="R505" s="10"/>
      <c r="S505" s="32"/>
      <c r="T505" s="10"/>
      <c r="U505" s="32"/>
      <c r="V505" s="10"/>
      <c r="W505" s="32"/>
      <c r="X505" s="10"/>
      <c r="Y505" s="32"/>
      <c r="Z505" s="10"/>
      <c r="AA505" s="57">
        <v>-1.0199999809265137</v>
      </c>
      <c r="AB505" s="58">
        <v>-12.140000343322754</v>
      </c>
      <c r="AC505" s="57">
        <v>3.3199999332427979</v>
      </c>
      <c r="AD505" s="58">
        <v>12.729999542236328</v>
      </c>
      <c r="AE505" s="16"/>
      <c r="AF505" s="112"/>
      <c r="AG505" s="117">
        <f t="shared" si="256"/>
        <v>4.6111394766730314</v>
      </c>
      <c r="AH505" s="118">
        <f t="shared" si="257"/>
        <v>0.34000015258789063</v>
      </c>
      <c r="AI505" s="118">
        <f t="shared" si="258"/>
        <v>0.77999973297119141</v>
      </c>
      <c r="AJ505" s="118">
        <f t="shared" si="259"/>
        <v>0.85088171163500681</v>
      </c>
      <c r="AK505" s="113">
        <f t="shared" si="260"/>
        <v>0</v>
      </c>
      <c r="AL505" s="118">
        <f t="shared" si="261"/>
        <v>5.75</v>
      </c>
      <c r="AM505" s="99"/>
      <c r="AN505" s="117" t="str">
        <f t="shared" si="264"/>
        <v/>
      </c>
      <c r="AO505" s="118" t="str">
        <f t="shared" si="265"/>
        <v/>
      </c>
      <c r="AP505" s="99" t="str">
        <f t="shared" si="266"/>
        <v/>
      </c>
      <c r="AQ505" s="99" t="str">
        <f t="shared" si="267"/>
        <v/>
      </c>
      <c r="AR505" s="99" t="str">
        <f t="shared" si="268"/>
        <v/>
      </c>
      <c r="AS505" s="99" t="str">
        <f t="shared" si="269"/>
        <v/>
      </c>
      <c r="AT505" s="118" t="str">
        <f t="shared" si="270"/>
        <v/>
      </c>
      <c r="AU505" s="118" t="str">
        <f t="shared" si="271"/>
        <v/>
      </c>
      <c r="AV505" s="118" t="str">
        <f t="shared" si="272"/>
        <v/>
      </c>
      <c r="AW505" s="118" t="str">
        <f t="shared" si="273"/>
        <v/>
      </c>
      <c r="AX505" s="99"/>
      <c r="AY505" s="117" t="str">
        <f t="shared" si="246"/>
        <v/>
      </c>
      <c r="AZ505" s="118" t="str">
        <f t="shared" si="247"/>
        <v/>
      </c>
      <c r="BA505" s="99" t="str">
        <f t="shared" si="248"/>
        <v/>
      </c>
      <c r="BB505" s="99" t="str">
        <f t="shared" si="249"/>
        <v/>
      </c>
      <c r="BC505" s="99" t="str">
        <f t="shared" si="250"/>
        <v/>
      </c>
      <c r="BD505" s="99" t="str">
        <f t="shared" si="251"/>
        <v/>
      </c>
      <c r="BE505" s="84" t="str">
        <f t="shared" si="252"/>
        <v/>
      </c>
      <c r="BF505" s="84" t="str">
        <f t="shared" si="245"/>
        <v/>
      </c>
      <c r="BG505" s="89"/>
      <c r="BH505" s="89"/>
      <c r="BI505" s="117" t="str">
        <f t="shared" si="253"/>
        <v/>
      </c>
      <c r="BJ505" s="118" t="str">
        <f t="shared" si="254"/>
        <v/>
      </c>
      <c r="BK505" s="118" t="str">
        <f t="shared" si="255"/>
        <v/>
      </c>
      <c r="BL505" s="118" t="s">
        <v>152</v>
      </c>
      <c r="BM505" s="118" t="s">
        <v>152</v>
      </c>
      <c r="BN505" s="118" t="s">
        <v>152</v>
      </c>
      <c r="BO505" s="118"/>
      <c r="BP505" s="121"/>
      <c r="BX505" s="94"/>
      <c r="CE505" s="95"/>
      <c r="CF505" s="95"/>
      <c r="CG505" s="95"/>
      <c r="CH505" s="95"/>
      <c r="CI505" s="95"/>
      <c r="CJ505" s="95"/>
      <c r="CK505" s="95"/>
      <c r="CL505" s="95"/>
      <c r="CM505" s="95"/>
      <c r="CN505" s="95"/>
      <c r="CO505" s="95"/>
      <c r="CP505" s="95"/>
      <c r="CQ505" s="95"/>
      <c r="EX505" s="81" t="str">
        <f t="shared" si="274"/>
        <v/>
      </c>
      <c r="EY505" s="81">
        <f t="shared" si="263"/>
        <v>94.239473273265133</v>
      </c>
      <c r="FA505" s="81">
        <f t="shared" si="262"/>
        <v>4.6111394766730314</v>
      </c>
    </row>
    <row r="506" spans="1:157" x14ac:dyDescent="0.15">
      <c r="E506" s="1" t="s">
        <v>152</v>
      </c>
      <c r="F506" s="6">
        <v>2</v>
      </c>
      <c r="H506" s="81">
        <v>1</v>
      </c>
      <c r="K506" s="7"/>
      <c r="L506" s="6"/>
      <c r="M506" s="7"/>
      <c r="N506" s="6"/>
      <c r="O506" s="31"/>
      <c r="P506" s="7"/>
      <c r="Q506" s="31">
        <v>3.6099998950958252</v>
      </c>
      <c r="R506" s="40">
        <v>5.75</v>
      </c>
      <c r="S506" s="31"/>
      <c r="T506" s="40"/>
      <c r="U506" s="31"/>
      <c r="V506" s="40"/>
      <c r="W506" s="31"/>
      <c r="X506" s="40"/>
      <c r="Y506" s="31"/>
      <c r="Z506" s="40"/>
      <c r="AA506" s="59">
        <v>3.6600000858306885</v>
      </c>
      <c r="AB506" s="60">
        <v>11.949999809265137</v>
      </c>
      <c r="AC506" s="59">
        <v>-0.43999999761581421</v>
      </c>
      <c r="AD506" s="60">
        <v>-11.800000190734863</v>
      </c>
      <c r="AE506" s="19" t="s">
        <v>81</v>
      </c>
      <c r="AF506" s="114"/>
      <c r="AG506" s="117" t="str">
        <f t="shared" si="256"/>
        <v/>
      </c>
      <c r="AH506" s="118" t="str">
        <f t="shared" si="257"/>
        <v/>
      </c>
      <c r="AI506" s="118" t="str">
        <f t="shared" si="258"/>
        <v/>
      </c>
      <c r="AJ506" s="118" t="str">
        <f t="shared" si="259"/>
        <v/>
      </c>
      <c r="AK506" s="113" t="str">
        <f t="shared" si="260"/>
        <v/>
      </c>
      <c r="AL506" s="118" t="str">
        <f t="shared" si="261"/>
        <v/>
      </c>
      <c r="AM506" s="118"/>
      <c r="AN506" s="117">
        <f t="shared" si="264"/>
        <v>2.141537839783763</v>
      </c>
      <c r="AO506" s="118">
        <f t="shared" si="265"/>
        <v>3.3410047106141665</v>
      </c>
      <c r="AP506" s="99">
        <f t="shared" si="266"/>
        <v>11.318851323032391</v>
      </c>
      <c r="AQ506" s="99">
        <f t="shared" si="267"/>
        <v>9.7689732114657577</v>
      </c>
      <c r="AR506" s="99">
        <f t="shared" si="268"/>
        <v>17.336750660657884</v>
      </c>
      <c r="AS506" s="99">
        <f t="shared" si="269"/>
        <v>14.96284807922143</v>
      </c>
      <c r="AT506" s="118">
        <f t="shared" si="270"/>
        <v>0.34000015258789063</v>
      </c>
      <c r="AU506" s="118">
        <f t="shared" si="271"/>
        <v>0.77999973297119141</v>
      </c>
      <c r="AV506" s="118">
        <f t="shared" si="272"/>
        <v>0.85088171163500681</v>
      </c>
      <c r="AW506" s="118">
        <f t="shared" si="273"/>
        <v>10.430000305175781</v>
      </c>
      <c r="AX506" s="118"/>
      <c r="AY506" s="117"/>
      <c r="AZ506" s="118" t="str">
        <f t="shared" si="247"/>
        <v/>
      </c>
      <c r="BA506" s="99" t="str">
        <f t="shared" si="248"/>
        <v/>
      </c>
      <c r="BB506" s="99" t="str">
        <f t="shared" si="249"/>
        <v/>
      </c>
      <c r="BC506" s="99" t="str">
        <f t="shared" si="250"/>
        <v/>
      </c>
      <c r="BD506" s="99" t="str">
        <f t="shared" si="251"/>
        <v/>
      </c>
      <c r="BE506" s="84" t="str">
        <f t="shared" si="252"/>
        <v/>
      </c>
      <c r="BF506" s="84" t="str">
        <f t="shared" si="245"/>
        <v/>
      </c>
      <c r="BI506" s="117">
        <f t="shared" si="253"/>
        <v>0.34000015258789063</v>
      </c>
      <c r="BJ506" s="118">
        <f t="shared" si="254"/>
        <v>0.77999973297119141</v>
      </c>
      <c r="BK506" s="118">
        <f t="shared" si="255"/>
        <v>0.85088171163500681</v>
      </c>
      <c r="BL506" s="118">
        <v>0.34000015258789063</v>
      </c>
      <c r="BM506" s="118">
        <v>0.77999973297119141</v>
      </c>
      <c r="BN506" s="118">
        <v>0.85088171163500681</v>
      </c>
      <c r="BO506" s="118"/>
      <c r="BP506" s="119"/>
      <c r="BX506" s="117"/>
      <c r="EX506" s="81">
        <f t="shared" si="274"/>
        <v>2.141537839783763</v>
      </c>
      <c r="EY506" s="81">
        <f t="shared" si="263"/>
        <v>2.141537839783763</v>
      </c>
      <c r="FA506" s="81" t="str">
        <f t="shared" si="262"/>
        <v/>
      </c>
    </row>
    <row r="507" spans="1:157" x14ac:dyDescent="0.15">
      <c r="E507" s="1" t="s">
        <v>152</v>
      </c>
      <c r="F507" s="6">
        <v>3</v>
      </c>
      <c r="I507" s="81">
        <v>1</v>
      </c>
      <c r="O507" s="31"/>
      <c r="Q507" s="31">
        <v>-1.4600000381469727</v>
      </c>
      <c r="R507" s="40">
        <v>-10.430000305175781</v>
      </c>
      <c r="S507" s="31"/>
      <c r="T507" s="40"/>
      <c r="U507" s="31"/>
      <c r="V507" s="40"/>
      <c r="W507" s="31"/>
      <c r="X507" s="40"/>
      <c r="Y507" s="31"/>
      <c r="Z507" s="40"/>
      <c r="AA507" s="59">
        <v>-1.9500000476837158</v>
      </c>
      <c r="AB507" s="60">
        <v>-12.090000152587891</v>
      </c>
      <c r="AC507" s="59">
        <v>2.3900001049041748</v>
      </c>
      <c r="AD507" s="60">
        <v>12.140000343322754</v>
      </c>
      <c r="AE507" s="19" t="s">
        <v>81</v>
      </c>
      <c r="AF507" s="114"/>
      <c r="AG507" s="117" t="str">
        <f t="shared" si="256"/>
        <v/>
      </c>
      <c r="AH507" s="118" t="str">
        <f t="shared" si="257"/>
        <v/>
      </c>
      <c r="AI507" s="118" t="str">
        <f t="shared" si="258"/>
        <v/>
      </c>
      <c r="AJ507" s="118" t="str">
        <f t="shared" si="259"/>
        <v/>
      </c>
      <c r="AK507" s="113" t="str">
        <f t="shared" si="260"/>
        <v/>
      </c>
      <c r="AL507" s="118" t="str">
        <f t="shared" si="261"/>
        <v/>
      </c>
      <c r="AM507" s="118"/>
      <c r="AN507" s="117" t="str">
        <f t="shared" si="264"/>
        <v/>
      </c>
      <c r="AO507" s="118" t="str">
        <f t="shared" si="265"/>
        <v/>
      </c>
      <c r="AP507" s="99" t="str">
        <f t="shared" si="266"/>
        <v/>
      </c>
      <c r="AQ507" s="99" t="str">
        <f t="shared" si="267"/>
        <v/>
      </c>
      <c r="AR507" s="99" t="str">
        <f t="shared" si="268"/>
        <v/>
      </c>
      <c r="AS507" s="99" t="str">
        <f t="shared" si="269"/>
        <v/>
      </c>
      <c r="AT507" s="118" t="str">
        <f t="shared" si="270"/>
        <v/>
      </c>
      <c r="AU507" s="118" t="str">
        <f t="shared" si="271"/>
        <v/>
      </c>
      <c r="AV507" s="118" t="str">
        <f t="shared" si="272"/>
        <v/>
      </c>
      <c r="AW507" s="118" t="str">
        <f t="shared" si="273"/>
        <v/>
      </c>
      <c r="AX507" s="118"/>
      <c r="AY507" s="117">
        <f t="shared" si="246"/>
        <v>2.141537839783763</v>
      </c>
      <c r="AZ507" s="118">
        <f t="shared" si="247"/>
        <v>3.3410047106141665</v>
      </c>
      <c r="BA507" s="99">
        <f t="shared" si="248"/>
        <v>11.318851323032391</v>
      </c>
      <c r="BB507" s="99">
        <f t="shared" si="249"/>
        <v>9.7689732114657577</v>
      </c>
      <c r="BC507" s="99">
        <f t="shared" si="250"/>
        <v>17.336750660657884</v>
      </c>
      <c r="BD507" s="99">
        <f t="shared" si="251"/>
        <v>14.96284807922143</v>
      </c>
      <c r="BE507" s="84">
        <f t="shared" si="252"/>
        <v>10.430000305175781</v>
      </c>
      <c r="BF507" s="84" t="str">
        <f t="shared" si="245"/>
        <v/>
      </c>
      <c r="BI507" s="117">
        <f t="shared" si="253"/>
        <v>1.5100000500679016</v>
      </c>
      <c r="BJ507" s="118">
        <f t="shared" si="254"/>
        <v>0.28999996185302734</v>
      </c>
      <c r="BK507" s="118">
        <f t="shared" si="255"/>
        <v>1.5375955674623358</v>
      </c>
      <c r="BL507" s="118">
        <v>1.5100000500679016</v>
      </c>
      <c r="BM507" s="118">
        <v>0.28999996185302734</v>
      </c>
      <c r="BN507" s="118">
        <v>1.5375955674623358</v>
      </c>
      <c r="BO507" s="118"/>
      <c r="BP507" s="119"/>
      <c r="BX507" s="117"/>
      <c r="EX507" s="81" t="str">
        <f t="shared" si="274"/>
        <v/>
      </c>
      <c r="EY507" s="81">
        <f t="shared" si="263"/>
        <v>2.155893591519229</v>
      </c>
      <c r="FA507" s="81" t="str">
        <f t="shared" si="262"/>
        <v/>
      </c>
    </row>
    <row r="508" spans="1:157" x14ac:dyDescent="0.15">
      <c r="E508" s="1" t="s">
        <v>152</v>
      </c>
      <c r="F508" s="6">
        <v>4</v>
      </c>
      <c r="I508" s="81">
        <v>1</v>
      </c>
      <c r="O508" s="31"/>
      <c r="Q508" s="31">
        <v>1.2699999809265137</v>
      </c>
      <c r="R508" s="40">
        <v>5.9499998092651367</v>
      </c>
      <c r="S508" s="31"/>
      <c r="T508" s="40"/>
      <c r="U508" s="31"/>
      <c r="V508" s="40"/>
      <c r="W508" s="31"/>
      <c r="X508" s="40"/>
      <c r="Y508" s="31"/>
      <c r="Z508" s="40"/>
      <c r="AA508" s="59">
        <v>2.7799999713897705</v>
      </c>
      <c r="AB508" s="60">
        <v>12.289999961853027</v>
      </c>
      <c r="AC508" s="59">
        <v>-1.0199999809265137</v>
      </c>
      <c r="AD508" s="60">
        <v>-12.770000457763672</v>
      </c>
      <c r="AE508" s="19" t="s">
        <v>82</v>
      </c>
      <c r="AF508" s="114"/>
      <c r="AG508" s="117" t="str">
        <f t="shared" si="256"/>
        <v/>
      </c>
      <c r="AH508" s="118" t="str">
        <f t="shared" si="257"/>
        <v/>
      </c>
      <c r="AI508" s="118" t="str">
        <f t="shared" si="258"/>
        <v/>
      </c>
      <c r="AJ508" s="118" t="str">
        <f t="shared" si="259"/>
        <v/>
      </c>
      <c r="AK508" s="113" t="str">
        <f t="shared" si="260"/>
        <v/>
      </c>
      <c r="AL508" s="118" t="str">
        <f t="shared" si="261"/>
        <v/>
      </c>
      <c r="AM508" s="118"/>
      <c r="AN508" s="117" t="str">
        <f t="shared" si="264"/>
        <v/>
      </c>
      <c r="AO508" s="118" t="str">
        <f t="shared" si="265"/>
        <v/>
      </c>
      <c r="AP508" s="99" t="str">
        <f t="shared" si="266"/>
        <v/>
      </c>
      <c r="AQ508" s="99" t="str">
        <f t="shared" si="267"/>
        <v/>
      </c>
      <c r="AR508" s="99" t="str">
        <f t="shared" si="268"/>
        <v/>
      </c>
      <c r="AS508" s="99" t="str">
        <f t="shared" si="269"/>
        <v/>
      </c>
      <c r="AT508" s="118" t="str">
        <f t="shared" si="270"/>
        <v/>
      </c>
      <c r="AU508" s="118" t="str">
        <f t="shared" si="271"/>
        <v/>
      </c>
      <c r="AV508" s="118" t="str">
        <f t="shared" si="272"/>
        <v/>
      </c>
      <c r="AW508" s="118" t="str">
        <f t="shared" si="273"/>
        <v/>
      </c>
      <c r="AX508" s="118"/>
      <c r="AY508" s="117">
        <f t="shared" si="246"/>
        <v>2.155893591519229</v>
      </c>
      <c r="AZ508" s="118">
        <f t="shared" si="247"/>
        <v>0.82468523365324209</v>
      </c>
      <c r="BA508" s="99">
        <f t="shared" si="248"/>
        <v>11.531301809501656</v>
      </c>
      <c r="BB508" s="99">
        <f t="shared" si="249"/>
        <v>6.4935543281406334</v>
      </c>
      <c r="BC508" s="99">
        <f t="shared" si="250"/>
        <v>4.3993492955207785</v>
      </c>
      <c r="BD508" s="99">
        <f t="shared" si="251"/>
        <v>2.4773797556310759</v>
      </c>
      <c r="BE508" s="84">
        <f t="shared" si="252"/>
        <v>5.9499998092651367</v>
      </c>
      <c r="BF508" s="84" t="str">
        <f t="shared" si="245"/>
        <v/>
      </c>
      <c r="BI508" s="117">
        <f t="shared" si="253"/>
        <v>0.3899998664855957</v>
      </c>
      <c r="BJ508" s="118">
        <f t="shared" si="254"/>
        <v>0.14999961853027344</v>
      </c>
      <c r="BK508" s="118">
        <f t="shared" si="255"/>
        <v>0.41785138676090333</v>
      </c>
      <c r="BL508" s="118">
        <v>0.3899998664855957</v>
      </c>
      <c r="BM508" s="118">
        <v>0.14999961853027344</v>
      </c>
      <c r="BN508" s="118">
        <v>0.41785138676090333</v>
      </c>
      <c r="BO508" s="118"/>
      <c r="BP508" s="119"/>
      <c r="BX508" s="117"/>
      <c r="EX508" s="81" t="str">
        <f t="shared" si="274"/>
        <v/>
      </c>
      <c r="EY508" s="81">
        <f t="shared" si="263"/>
        <v>11.528341675189063</v>
      </c>
      <c r="FA508" s="81" t="str">
        <f t="shared" si="262"/>
        <v/>
      </c>
    </row>
    <row r="509" spans="1:157" x14ac:dyDescent="0.15">
      <c r="E509" s="1" t="s">
        <v>152</v>
      </c>
      <c r="F509" s="6">
        <v>5</v>
      </c>
      <c r="I509" s="81">
        <v>1</v>
      </c>
      <c r="O509" s="31"/>
      <c r="Q509" s="31">
        <v>3.4100000858306885</v>
      </c>
      <c r="R509" s="40">
        <v>-6.5799999237060547</v>
      </c>
      <c r="S509" s="31"/>
      <c r="T509" s="40"/>
      <c r="U509" s="31"/>
      <c r="V509" s="40"/>
      <c r="W509" s="31"/>
      <c r="X509" s="40"/>
      <c r="Y509" s="31"/>
      <c r="Z509" s="40"/>
      <c r="AA509" s="59">
        <v>3.0199999809265137</v>
      </c>
      <c r="AB509" s="60">
        <v>-12.770000457763672</v>
      </c>
      <c r="AC509" s="59">
        <v>0.93000000715255737</v>
      </c>
      <c r="AD509" s="60">
        <v>12.729999542236328</v>
      </c>
      <c r="AE509" s="19" t="s">
        <v>88</v>
      </c>
      <c r="AF509" s="114"/>
      <c r="AG509" s="117" t="str">
        <f t="shared" si="256"/>
        <v/>
      </c>
      <c r="AH509" s="118" t="str">
        <f t="shared" si="257"/>
        <v/>
      </c>
      <c r="AI509" s="118" t="str">
        <f t="shared" si="258"/>
        <v/>
      </c>
      <c r="AJ509" s="118" t="str">
        <f t="shared" si="259"/>
        <v/>
      </c>
      <c r="AK509" s="113" t="str">
        <f t="shared" si="260"/>
        <v/>
      </c>
      <c r="AL509" s="118" t="str">
        <f t="shared" si="261"/>
        <v/>
      </c>
      <c r="AM509" s="118"/>
      <c r="AN509" s="117" t="str">
        <f t="shared" si="264"/>
        <v/>
      </c>
      <c r="AO509" s="118" t="str">
        <f t="shared" si="265"/>
        <v/>
      </c>
      <c r="AP509" s="99" t="str">
        <f t="shared" si="266"/>
        <v/>
      </c>
      <c r="AQ509" s="99" t="str">
        <f t="shared" si="267"/>
        <v/>
      </c>
      <c r="AR509" s="99" t="str">
        <f t="shared" si="268"/>
        <v/>
      </c>
      <c r="AS509" s="99" t="str">
        <f t="shared" si="269"/>
        <v/>
      </c>
      <c r="AT509" s="118" t="str">
        <f t="shared" si="270"/>
        <v/>
      </c>
      <c r="AU509" s="118" t="str">
        <f t="shared" si="271"/>
        <v/>
      </c>
      <c r="AV509" s="118" t="str">
        <f t="shared" si="272"/>
        <v/>
      </c>
      <c r="AW509" s="118" t="str">
        <f t="shared" si="273"/>
        <v/>
      </c>
      <c r="AX509" s="118"/>
      <c r="AY509" s="117">
        <f t="shared" si="246"/>
        <v>11.528341675189063</v>
      </c>
      <c r="AZ509" s="118">
        <f t="shared" si="247"/>
        <v>9.1711264328459379</v>
      </c>
      <c r="BA509" s="99">
        <f t="shared" si="248"/>
        <v>62.192501361370091</v>
      </c>
      <c r="BB509" s="99">
        <f t="shared" si="249"/>
        <v>37.257560278315921</v>
      </c>
      <c r="BC509" s="99">
        <f t="shared" si="250"/>
        <v>50.621200369644157</v>
      </c>
      <c r="BD509" s="99">
        <f t="shared" si="251"/>
        <v>30.325559880185153</v>
      </c>
      <c r="BE509" s="84">
        <f t="shared" si="252"/>
        <v>6.5799999237060547</v>
      </c>
      <c r="BF509" s="84">
        <f t="shared" si="245"/>
        <v>3.8500003814697266</v>
      </c>
      <c r="BI509" s="117">
        <f t="shared" si="253"/>
        <v>4.0399999618530273</v>
      </c>
      <c r="BJ509" s="118">
        <f t="shared" si="254"/>
        <v>0</v>
      </c>
      <c r="BK509" s="118">
        <f t="shared" si="255"/>
        <v>4.0399999618530273</v>
      </c>
      <c r="BL509" s="118">
        <v>4.0399999618530273</v>
      </c>
      <c r="BM509" s="118">
        <v>0</v>
      </c>
      <c r="BN509" s="118">
        <v>4.0399999618530273</v>
      </c>
      <c r="BO509" s="118"/>
      <c r="BP509" s="119"/>
      <c r="BX509" s="117"/>
      <c r="EX509" s="81" t="str">
        <f t="shared" si="274"/>
        <v/>
      </c>
      <c r="EY509" s="81">
        <f t="shared" si="263"/>
        <v>8.9966205650713071</v>
      </c>
      <c r="FA509" s="81" t="str">
        <f t="shared" si="262"/>
        <v/>
      </c>
    </row>
    <row r="510" spans="1:157" x14ac:dyDescent="0.15">
      <c r="E510" s="1" t="s">
        <v>152</v>
      </c>
      <c r="F510" s="6">
        <v>6</v>
      </c>
      <c r="I510" s="81">
        <v>1</v>
      </c>
      <c r="O510" s="31"/>
      <c r="Q510" s="31">
        <v>-0.82999998331069946</v>
      </c>
      <c r="R510" s="40">
        <v>6.0500001907348633</v>
      </c>
      <c r="S510" s="31"/>
      <c r="T510" s="40"/>
      <c r="U510" s="31"/>
      <c r="V510" s="40"/>
      <c r="W510" s="31"/>
      <c r="X510" s="40"/>
      <c r="Y510" s="31"/>
      <c r="Z510" s="40"/>
      <c r="AA510" s="59">
        <v>-1.1200000047683716</v>
      </c>
      <c r="AB510" s="60">
        <v>11.850000381469727</v>
      </c>
      <c r="AC510" s="59">
        <v>2</v>
      </c>
      <c r="AD510" s="60">
        <v>-12.819999694824219</v>
      </c>
      <c r="AE510" s="19" t="s">
        <v>106</v>
      </c>
      <c r="AF510" s="114"/>
      <c r="AG510" s="117" t="str">
        <f t="shared" si="256"/>
        <v/>
      </c>
      <c r="AH510" s="118" t="str">
        <f t="shared" si="257"/>
        <v/>
      </c>
      <c r="AI510" s="118" t="str">
        <f t="shared" si="258"/>
        <v/>
      </c>
      <c r="AJ510" s="118" t="str">
        <f t="shared" si="259"/>
        <v/>
      </c>
      <c r="AK510" s="113" t="str">
        <f t="shared" si="260"/>
        <v/>
      </c>
      <c r="AL510" s="118" t="str">
        <f t="shared" si="261"/>
        <v/>
      </c>
      <c r="AM510" s="118"/>
      <c r="AN510" s="117" t="str">
        <f t="shared" si="264"/>
        <v/>
      </c>
      <c r="AO510" s="118" t="str">
        <f t="shared" si="265"/>
        <v/>
      </c>
      <c r="AP510" s="99" t="str">
        <f t="shared" si="266"/>
        <v/>
      </c>
      <c r="AQ510" s="99" t="str">
        <f t="shared" si="267"/>
        <v/>
      </c>
      <c r="AR510" s="99" t="str">
        <f t="shared" si="268"/>
        <v/>
      </c>
      <c r="AS510" s="99" t="str">
        <f t="shared" si="269"/>
        <v/>
      </c>
      <c r="AT510" s="118" t="str">
        <f t="shared" si="270"/>
        <v/>
      </c>
      <c r="AU510" s="118" t="str">
        <f t="shared" si="271"/>
        <v/>
      </c>
      <c r="AV510" s="118" t="str">
        <f t="shared" si="272"/>
        <v/>
      </c>
      <c r="AW510" s="118" t="str">
        <f t="shared" si="273"/>
        <v/>
      </c>
      <c r="AX510" s="118"/>
      <c r="AY510" s="117">
        <f t="shared" si="246"/>
        <v>8.9966205650713071</v>
      </c>
      <c r="AZ510" s="118">
        <f t="shared" si="247"/>
        <v>4.8597924558281225</v>
      </c>
      <c r="BA510" s="99">
        <f t="shared" si="248"/>
        <v>48.919800471258156</v>
      </c>
      <c r="BB510" s="99">
        <f t="shared" si="249"/>
        <v>27.590641439442717</v>
      </c>
      <c r="BC510" s="99">
        <f t="shared" si="250"/>
        <v>27.057099263453495</v>
      </c>
      <c r="BD510" s="99">
        <f t="shared" si="251"/>
        <v>15.260134280554954</v>
      </c>
      <c r="BE510" s="84">
        <f t="shared" si="252"/>
        <v>6.0500001907348633</v>
      </c>
      <c r="BF510" s="84">
        <f t="shared" si="245"/>
        <v>0.10000038146972656</v>
      </c>
      <c r="BI510" s="117">
        <f t="shared" si="253"/>
        <v>2.050000011920929</v>
      </c>
      <c r="BJ510" s="118">
        <f t="shared" si="254"/>
        <v>0.87999916076660156</v>
      </c>
      <c r="BK510" s="118">
        <f t="shared" si="255"/>
        <v>2.2308963606195902</v>
      </c>
      <c r="BL510" s="118">
        <v>2.050000011920929</v>
      </c>
      <c r="BM510" s="118">
        <v>0.87999916076660156</v>
      </c>
      <c r="BN510" s="118">
        <v>2.2308963606195902</v>
      </c>
      <c r="BO510" s="118"/>
      <c r="BP510" s="119"/>
      <c r="BX510" s="117"/>
      <c r="EX510" s="81" t="str">
        <f t="shared" si="274"/>
        <v/>
      </c>
      <c r="EY510" s="81">
        <f t="shared" si="263"/>
        <v>9.7747836454399586</v>
      </c>
      <c r="FA510" s="81" t="str">
        <f t="shared" si="262"/>
        <v/>
      </c>
    </row>
    <row r="511" spans="1:157" x14ac:dyDescent="0.15">
      <c r="E511" s="1" t="s">
        <v>152</v>
      </c>
      <c r="F511" s="6">
        <v>7</v>
      </c>
      <c r="I511" s="81">
        <v>1</v>
      </c>
      <c r="O511" s="31"/>
      <c r="Q511" s="31">
        <v>-1.3700000047683716</v>
      </c>
      <c r="R511" s="40">
        <v>-11.699999809265137</v>
      </c>
      <c r="S511" s="31"/>
      <c r="T511" s="40"/>
      <c r="U511" s="31"/>
      <c r="V511" s="40"/>
      <c r="W511" s="31"/>
      <c r="X511" s="40"/>
      <c r="Y511" s="31"/>
      <c r="Z511" s="40"/>
      <c r="AA511" s="59">
        <v>-1.2200000286102295</v>
      </c>
      <c r="AB511" s="60">
        <v>-13.119999885559082</v>
      </c>
      <c r="AC511" s="59">
        <v>5.000000074505806E-2</v>
      </c>
      <c r="AD511" s="60">
        <v>12.380000114440918</v>
      </c>
      <c r="AE511" s="19" t="s">
        <v>82</v>
      </c>
      <c r="AF511" s="114"/>
      <c r="AG511" s="117" t="str">
        <f t="shared" si="256"/>
        <v/>
      </c>
      <c r="AH511" s="118" t="str">
        <f t="shared" si="257"/>
        <v/>
      </c>
      <c r="AI511" s="118" t="str">
        <f t="shared" si="258"/>
        <v/>
      </c>
      <c r="AJ511" s="118" t="str">
        <f t="shared" si="259"/>
        <v/>
      </c>
      <c r="AK511" s="113" t="str">
        <f t="shared" si="260"/>
        <v/>
      </c>
      <c r="AL511" s="118" t="str">
        <f t="shared" si="261"/>
        <v/>
      </c>
      <c r="AM511" s="118"/>
      <c r="AN511" s="117" t="str">
        <f t="shared" si="264"/>
        <v/>
      </c>
      <c r="AO511" s="118" t="str">
        <f t="shared" si="265"/>
        <v/>
      </c>
      <c r="AP511" s="99" t="str">
        <f t="shared" si="266"/>
        <v/>
      </c>
      <c r="AQ511" s="99" t="str">
        <f t="shared" si="267"/>
        <v/>
      </c>
      <c r="AR511" s="99" t="str">
        <f t="shared" si="268"/>
        <v/>
      </c>
      <c r="AS511" s="99" t="str">
        <f t="shared" si="269"/>
        <v/>
      </c>
      <c r="AT511" s="118" t="str">
        <f t="shared" si="270"/>
        <v/>
      </c>
      <c r="AU511" s="118" t="str">
        <f t="shared" si="271"/>
        <v/>
      </c>
      <c r="AV511" s="118" t="str">
        <f t="shared" si="272"/>
        <v/>
      </c>
      <c r="AW511" s="118" t="str">
        <f t="shared" si="273"/>
        <v/>
      </c>
      <c r="AX511" s="118"/>
      <c r="AY511" s="117">
        <f t="shared" si="246"/>
        <v>9.7747836454399586</v>
      </c>
      <c r="AZ511" s="118">
        <f t="shared" si="247"/>
        <v>7.4373535420657246</v>
      </c>
      <c r="BA511" s="99">
        <f t="shared" si="248"/>
        <v>52.918900709605225</v>
      </c>
      <c r="BB511" s="99">
        <f t="shared" si="249"/>
        <v>48.419078202056852</v>
      </c>
      <c r="BC511" s="99">
        <f t="shared" si="250"/>
        <v>40.186700774002077</v>
      </c>
      <c r="BD511" s="99">
        <f t="shared" si="251"/>
        <v>36.769528115044267</v>
      </c>
      <c r="BE511" s="84">
        <f t="shared" si="252"/>
        <v>11.699999809265137</v>
      </c>
      <c r="BF511" s="84">
        <f t="shared" si="245"/>
        <v>5.119999885559082</v>
      </c>
      <c r="BI511" s="117">
        <f t="shared" si="253"/>
        <v>3.2200000286102295</v>
      </c>
      <c r="BJ511" s="118">
        <f t="shared" si="254"/>
        <v>0.30000019073486328</v>
      </c>
      <c r="BK511" s="118">
        <f t="shared" si="255"/>
        <v>3.233945005514292</v>
      </c>
      <c r="BL511" s="118">
        <v>3.2200000286102295</v>
      </c>
      <c r="BM511" s="118">
        <v>0.30000019073486328</v>
      </c>
      <c r="BN511" s="118">
        <v>3.233945005514292</v>
      </c>
      <c r="BO511" s="118"/>
      <c r="BP511" s="119"/>
      <c r="BX511" s="117"/>
      <c r="EX511" s="81" t="str">
        <f t="shared" si="274"/>
        <v/>
      </c>
      <c r="EY511" s="81">
        <f t="shared" si="263"/>
        <v>3.2434442172105693</v>
      </c>
      <c r="FA511" s="81" t="str">
        <f t="shared" si="262"/>
        <v/>
      </c>
    </row>
    <row r="512" spans="1:157" x14ac:dyDescent="0.15">
      <c r="E512" s="1" t="s">
        <v>152</v>
      </c>
      <c r="F512" s="6">
        <v>8</v>
      </c>
      <c r="I512" s="81">
        <v>1</v>
      </c>
      <c r="O512" s="31"/>
      <c r="Q512" s="31">
        <v>-2.9300000667572021</v>
      </c>
      <c r="R512" s="40">
        <v>7.4600000381469727</v>
      </c>
      <c r="S512" s="31"/>
      <c r="T512" s="40"/>
      <c r="U512" s="31"/>
      <c r="V512" s="40"/>
      <c r="W512" s="31"/>
      <c r="X512" s="40"/>
      <c r="Y512" s="31"/>
      <c r="Z512" s="40"/>
      <c r="AA512" s="59">
        <v>-2.5399999618530273</v>
      </c>
      <c r="AB512" s="60">
        <v>11.949999809265137</v>
      </c>
      <c r="AC512" s="59">
        <v>-0.10000000149011612</v>
      </c>
      <c r="AD512" s="60">
        <v>-12.869999885559082</v>
      </c>
      <c r="AE512" s="19" t="s">
        <v>84</v>
      </c>
      <c r="AF512" s="114"/>
      <c r="AG512" s="117" t="str">
        <f t="shared" si="256"/>
        <v/>
      </c>
      <c r="AH512" s="118" t="str">
        <f t="shared" si="257"/>
        <v/>
      </c>
      <c r="AI512" s="118" t="str">
        <f t="shared" si="258"/>
        <v/>
      </c>
      <c r="AJ512" s="118" t="str">
        <f t="shared" si="259"/>
        <v/>
      </c>
      <c r="AK512" s="113" t="str">
        <f t="shared" si="260"/>
        <v/>
      </c>
      <c r="AL512" s="118" t="str">
        <f t="shared" si="261"/>
        <v/>
      </c>
      <c r="AM512" s="118"/>
      <c r="AN512" s="117" t="str">
        <f t="shared" si="264"/>
        <v/>
      </c>
      <c r="AO512" s="118" t="str">
        <f t="shared" si="265"/>
        <v/>
      </c>
      <c r="AP512" s="99" t="str">
        <f t="shared" si="266"/>
        <v/>
      </c>
      <c r="AQ512" s="99" t="str">
        <f t="shared" si="267"/>
        <v/>
      </c>
      <c r="AR512" s="99" t="str">
        <f t="shared" si="268"/>
        <v/>
      </c>
      <c r="AS512" s="99" t="str">
        <f t="shared" si="269"/>
        <v/>
      </c>
      <c r="AT512" s="118" t="str">
        <f t="shared" si="270"/>
        <v/>
      </c>
      <c r="AU512" s="118" t="str">
        <f t="shared" si="271"/>
        <v/>
      </c>
      <c r="AV512" s="118" t="str">
        <f t="shared" si="272"/>
        <v/>
      </c>
      <c r="AW512" s="118" t="str">
        <f t="shared" si="273"/>
        <v/>
      </c>
      <c r="AX512" s="118"/>
      <c r="AY512" s="117">
        <f t="shared" si="246"/>
        <v>3.2434442172105693</v>
      </c>
      <c r="AZ512" s="118">
        <f t="shared" si="247"/>
        <v>5.8651856554633754</v>
      </c>
      <c r="BA512" s="99">
        <f t="shared" si="248"/>
        <v>17.733699626374232</v>
      </c>
      <c r="BB512" s="99">
        <f t="shared" si="249"/>
        <v>12.046281059265956</v>
      </c>
      <c r="BC512" s="99">
        <f t="shared" si="250"/>
        <v>32.749449323027576</v>
      </c>
      <c r="BD512" s="99">
        <f t="shared" si="251"/>
        <v>22.246292617624384</v>
      </c>
      <c r="BE512" s="84">
        <f t="shared" si="252"/>
        <v>7.4600000381469727</v>
      </c>
      <c r="BF512" s="84">
        <f t="shared" si="245"/>
        <v>1.4099998474121094</v>
      </c>
      <c r="BI512" s="117">
        <f t="shared" si="253"/>
        <v>2.5899999625980854</v>
      </c>
      <c r="BJ512" s="118">
        <f t="shared" si="254"/>
        <v>0.43000030517578125</v>
      </c>
      <c r="BK512" s="118">
        <f t="shared" si="255"/>
        <v>2.6254523550636657</v>
      </c>
      <c r="BL512" s="118">
        <v>2.5899999625980854</v>
      </c>
      <c r="BM512" s="118">
        <v>0.43000030517578125</v>
      </c>
      <c r="BN512" s="118">
        <v>2.6254523550636657</v>
      </c>
      <c r="BO512" s="118"/>
      <c r="BP512" s="119"/>
      <c r="BX512" s="117"/>
      <c r="EX512" s="81" t="str">
        <f t="shared" si="274"/>
        <v/>
      </c>
      <c r="EY512" s="81">
        <f t="shared" si="263"/>
        <v>5.3484933627320137</v>
      </c>
      <c r="FA512" s="81" t="str">
        <f t="shared" si="262"/>
        <v/>
      </c>
    </row>
    <row r="513" spans="2:157" x14ac:dyDescent="0.15">
      <c r="E513" s="1" t="s">
        <v>152</v>
      </c>
      <c r="F513" s="6">
        <v>9</v>
      </c>
      <c r="I513" s="81">
        <v>1</v>
      </c>
      <c r="O513" s="31"/>
      <c r="Q513" s="31">
        <v>-3.3199999332427979</v>
      </c>
      <c r="R513" s="40">
        <v>-6.2899999618530273</v>
      </c>
      <c r="S513" s="31"/>
      <c r="T513" s="40"/>
      <c r="U513" s="31"/>
      <c r="V513" s="40"/>
      <c r="W513" s="31"/>
      <c r="X513" s="40"/>
      <c r="Y513" s="31"/>
      <c r="Z513" s="40"/>
      <c r="AA513" s="59">
        <v>-3.559999942779541</v>
      </c>
      <c r="AB513" s="60">
        <v>-13.069999694824219</v>
      </c>
      <c r="AC513" s="59">
        <v>-0.98000001907348633</v>
      </c>
      <c r="AD513" s="60">
        <v>11.409999847412109</v>
      </c>
      <c r="AE513" s="19" t="s">
        <v>95</v>
      </c>
      <c r="AF513" s="114"/>
      <c r="AG513" s="117" t="str">
        <f t="shared" si="256"/>
        <v/>
      </c>
      <c r="AH513" s="118" t="str">
        <f t="shared" si="257"/>
        <v/>
      </c>
      <c r="AI513" s="118" t="str">
        <f t="shared" si="258"/>
        <v/>
      </c>
      <c r="AJ513" s="118" t="str">
        <f t="shared" si="259"/>
        <v/>
      </c>
      <c r="AK513" s="113" t="str">
        <f t="shared" si="260"/>
        <v/>
      </c>
      <c r="AL513" s="118" t="str">
        <f t="shared" si="261"/>
        <v/>
      </c>
      <c r="AM513" s="118"/>
      <c r="AN513" s="117" t="str">
        <f t="shared" si="264"/>
        <v/>
      </c>
      <c r="AO513" s="118" t="str">
        <f t="shared" si="265"/>
        <v/>
      </c>
      <c r="AP513" s="99" t="str">
        <f t="shared" si="266"/>
        <v/>
      </c>
      <c r="AQ513" s="99" t="str">
        <f t="shared" si="267"/>
        <v/>
      </c>
      <c r="AR513" s="99" t="str">
        <f t="shared" si="268"/>
        <v/>
      </c>
      <c r="AS513" s="99" t="str">
        <f t="shared" si="269"/>
        <v/>
      </c>
      <c r="AT513" s="118" t="str">
        <f t="shared" si="270"/>
        <v/>
      </c>
      <c r="AU513" s="118" t="str">
        <f t="shared" si="271"/>
        <v/>
      </c>
      <c r="AV513" s="118" t="str">
        <f t="shared" si="272"/>
        <v/>
      </c>
      <c r="AW513" s="118" t="str">
        <f t="shared" si="273"/>
        <v/>
      </c>
      <c r="AX513" s="118"/>
      <c r="AY513" s="117">
        <f t="shared" si="246"/>
        <v>5.3484933627320137</v>
      </c>
      <c r="AZ513" s="118">
        <f t="shared" si="247"/>
        <v>7.9490885235020583</v>
      </c>
      <c r="BA513" s="99">
        <f t="shared" si="248"/>
        <v>29.298898442840596</v>
      </c>
      <c r="BB513" s="99">
        <f t="shared" si="249"/>
        <v>15.50930340759199</v>
      </c>
      <c r="BC513" s="99">
        <f t="shared" si="250"/>
        <v>43.182598506787429</v>
      </c>
      <c r="BD513" s="99">
        <f t="shared" si="251"/>
        <v>22.858607584738362</v>
      </c>
      <c r="BE513" s="84">
        <f t="shared" si="252"/>
        <v>6.2899999618530273</v>
      </c>
      <c r="BF513" s="84">
        <f t="shared" si="245"/>
        <v>5.4099998474121094</v>
      </c>
      <c r="BI513" s="117">
        <f t="shared" si="253"/>
        <v>3.4599999412894249</v>
      </c>
      <c r="BJ513" s="118">
        <f t="shared" si="254"/>
        <v>0.19999980926513672</v>
      </c>
      <c r="BK513" s="118">
        <f t="shared" si="255"/>
        <v>3.4657754568680463</v>
      </c>
      <c r="BL513" s="118">
        <v>3.4599999412894249</v>
      </c>
      <c r="BM513" s="118">
        <v>0.19999980926513672</v>
      </c>
      <c r="BN513" s="118">
        <v>3.4657754568680463</v>
      </c>
      <c r="BO513" s="118"/>
      <c r="BP513" s="119"/>
      <c r="BX513" s="117"/>
      <c r="EX513" s="81" t="str">
        <f t="shared" si="274"/>
        <v/>
      </c>
      <c r="EY513" s="81">
        <f t="shared" si="263"/>
        <v>5.825084236354253</v>
      </c>
      <c r="FA513" s="81" t="str">
        <f t="shared" si="262"/>
        <v/>
      </c>
    </row>
    <row r="514" spans="2:157" x14ac:dyDescent="0.15">
      <c r="E514" s="1" t="s">
        <v>152</v>
      </c>
      <c r="F514" s="6">
        <v>10</v>
      </c>
      <c r="I514" s="81">
        <v>1</v>
      </c>
      <c r="O514" s="31"/>
      <c r="Q514" s="31">
        <v>0.54000002145767212</v>
      </c>
      <c r="R514" s="40">
        <v>10.770000457763672</v>
      </c>
      <c r="S514" s="31"/>
      <c r="T514" s="40"/>
      <c r="U514" s="31"/>
      <c r="V514" s="40"/>
      <c r="W514" s="31"/>
      <c r="X514" s="40"/>
      <c r="Y514" s="31"/>
      <c r="Z514" s="40"/>
      <c r="AA514" s="59">
        <v>-5.000000074505806E-2</v>
      </c>
      <c r="AB514" s="60">
        <v>11.409999847412109</v>
      </c>
      <c r="AC514" s="59">
        <v>-2</v>
      </c>
      <c r="AD514" s="60">
        <v>-12.970000267028809</v>
      </c>
      <c r="AE514" s="19" t="s">
        <v>93</v>
      </c>
      <c r="AF514" s="114"/>
      <c r="AG514" s="117" t="str">
        <f t="shared" si="256"/>
        <v/>
      </c>
      <c r="AH514" s="118" t="str">
        <f t="shared" si="257"/>
        <v/>
      </c>
      <c r="AI514" s="118" t="str">
        <f t="shared" si="258"/>
        <v/>
      </c>
      <c r="AJ514" s="118" t="str">
        <f t="shared" si="259"/>
        <v/>
      </c>
      <c r="AK514" s="113" t="str">
        <f t="shared" si="260"/>
        <v/>
      </c>
      <c r="AL514" s="118" t="str">
        <f t="shared" si="261"/>
        <v/>
      </c>
      <c r="AM514" s="118"/>
      <c r="AN514" s="117" t="str">
        <f t="shared" si="264"/>
        <v/>
      </c>
      <c r="AO514" s="118" t="str">
        <f t="shared" si="265"/>
        <v/>
      </c>
      <c r="AP514" s="99" t="str">
        <f t="shared" si="266"/>
        <v/>
      </c>
      <c r="AQ514" s="99" t="str">
        <f t="shared" si="267"/>
        <v/>
      </c>
      <c r="AR514" s="99" t="str">
        <f t="shared" si="268"/>
        <v/>
      </c>
      <c r="AS514" s="99" t="str">
        <f t="shared" si="269"/>
        <v/>
      </c>
      <c r="AT514" s="118" t="str">
        <f t="shared" si="270"/>
        <v/>
      </c>
      <c r="AU514" s="118" t="str">
        <f t="shared" si="271"/>
        <v/>
      </c>
      <c r="AV514" s="118" t="str">
        <f t="shared" si="272"/>
        <v/>
      </c>
      <c r="AW514" s="118" t="str">
        <f t="shared" si="273"/>
        <v/>
      </c>
      <c r="AX514" s="118"/>
      <c r="AY514" s="117">
        <f t="shared" si="246"/>
        <v>5.825084236354253</v>
      </c>
      <c r="AZ514" s="118">
        <f t="shared" si="247"/>
        <v>2.1432747831691881</v>
      </c>
      <c r="BA514" s="99">
        <f t="shared" si="248"/>
        <v>31.425298871447154</v>
      </c>
      <c r="BB514" s="99">
        <f t="shared" si="249"/>
        <v>28.531022150962052</v>
      </c>
      <c r="BC514" s="99">
        <f t="shared" si="250"/>
        <v>11.38320001147985</v>
      </c>
      <c r="BD514" s="99">
        <f t="shared" si="251"/>
        <v>10.334804865498072</v>
      </c>
      <c r="BE514" s="84">
        <f t="shared" si="252"/>
        <v>10.770000457763672</v>
      </c>
      <c r="BF514" s="84">
        <f t="shared" si="245"/>
        <v>3.3100004196166992</v>
      </c>
      <c r="BI514" s="117">
        <f t="shared" si="253"/>
        <v>0.93000001832842827</v>
      </c>
      <c r="BJ514" s="118">
        <f t="shared" si="254"/>
        <v>0</v>
      </c>
      <c r="BK514" s="118">
        <f t="shared" si="255"/>
        <v>0.93000001832842827</v>
      </c>
      <c r="BL514" s="118">
        <v>0.93000001832842827</v>
      </c>
      <c r="BM514" s="118">
        <v>0</v>
      </c>
      <c r="BN514" s="118">
        <v>0.93000001832842827</v>
      </c>
      <c r="BO514" s="118"/>
      <c r="BP514" s="119"/>
      <c r="BX514" s="117"/>
      <c r="EX514" s="81" t="str">
        <f t="shared" si="274"/>
        <v/>
      </c>
      <c r="EY514" s="81">
        <f t="shared" si="263"/>
        <v>12.132729901916402</v>
      </c>
      <c r="FA514" s="81" t="str">
        <f t="shared" si="262"/>
        <v/>
      </c>
    </row>
    <row r="515" spans="2:157" x14ac:dyDescent="0.15">
      <c r="E515" s="1" t="s">
        <v>152</v>
      </c>
      <c r="F515" s="6">
        <v>11</v>
      </c>
      <c r="I515" s="81">
        <v>1</v>
      </c>
      <c r="O515" s="31"/>
      <c r="Q515" s="31">
        <v>2.5799999237060547</v>
      </c>
      <c r="R515" s="40">
        <v>-11.409999847412109</v>
      </c>
      <c r="S515" s="31"/>
      <c r="T515" s="40"/>
      <c r="U515" s="31"/>
      <c r="V515" s="40"/>
      <c r="W515" s="31"/>
      <c r="X515" s="40"/>
      <c r="Y515" s="31"/>
      <c r="Z515" s="40"/>
      <c r="AA515" s="59">
        <v>1.6599999666213989</v>
      </c>
      <c r="AB515" s="60">
        <v>-13.210000038146973</v>
      </c>
      <c r="AC515" s="59">
        <v>-1.0199999809265137</v>
      </c>
      <c r="AD515" s="60">
        <v>12.340000152587891</v>
      </c>
      <c r="AE515" s="19" t="s">
        <v>78</v>
      </c>
      <c r="AF515" s="114"/>
      <c r="AG515" s="117" t="str">
        <f t="shared" si="256"/>
        <v/>
      </c>
      <c r="AH515" s="118" t="str">
        <f t="shared" si="257"/>
        <v/>
      </c>
      <c r="AI515" s="118" t="str">
        <f t="shared" si="258"/>
        <v/>
      </c>
      <c r="AJ515" s="118" t="str">
        <f t="shared" si="259"/>
        <v/>
      </c>
      <c r="AK515" s="113" t="str">
        <f t="shared" si="260"/>
        <v/>
      </c>
      <c r="AL515" s="118" t="str">
        <f t="shared" si="261"/>
        <v/>
      </c>
      <c r="AM515" s="118"/>
      <c r="AN515" s="117" t="str">
        <f t="shared" si="264"/>
        <v/>
      </c>
      <c r="AO515" s="118" t="str">
        <f t="shared" si="265"/>
        <v/>
      </c>
      <c r="AP515" s="99" t="str">
        <f t="shared" si="266"/>
        <v/>
      </c>
      <c r="AQ515" s="99" t="str">
        <f t="shared" si="267"/>
        <v/>
      </c>
      <c r="AR515" s="99" t="str">
        <f t="shared" si="268"/>
        <v/>
      </c>
      <c r="AS515" s="99" t="str">
        <f t="shared" si="269"/>
        <v/>
      </c>
      <c r="AT515" s="118" t="str">
        <f t="shared" si="270"/>
        <v/>
      </c>
      <c r="AU515" s="118" t="str">
        <f t="shared" si="271"/>
        <v/>
      </c>
      <c r="AV515" s="118" t="str">
        <f t="shared" si="272"/>
        <v/>
      </c>
      <c r="AW515" s="118" t="str">
        <f t="shared" si="273"/>
        <v/>
      </c>
      <c r="AX515" s="118"/>
      <c r="AY515" s="117">
        <f t="shared" si="246"/>
        <v>12.132729901916402</v>
      </c>
      <c r="AZ515" s="118">
        <f t="shared" si="247"/>
        <v>8.5461263942805292</v>
      </c>
      <c r="BA515" s="99">
        <f t="shared" si="248"/>
        <v>64.138498294778174</v>
      </c>
      <c r="BB515" s="99">
        <f t="shared" si="249"/>
        <v>55.734902433364105</v>
      </c>
      <c r="BC515" s="99">
        <f t="shared" si="250"/>
        <v>44.849399579292538</v>
      </c>
      <c r="BD515" s="99">
        <f t="shared" si="251"/>
        <v>38.973112501923694</v>
      </c>
      <c r="BE515" s="84">
        <f t="shared" si="252"/>
        <v>11.409999847412109</v>
      </c>
      <c r="BF515" s="84">
        <f t="shared" si="245"/>
        <v>5.119999885559082</v>
      </c>
      <c r="BI515" s="117">
        <f t="shared" si="253"/>
        <v>3.6599999666213989</v>
      </c>
      <c r="BJ515" s="118">
        <f t="shared" si="254"/>
        <v>0.23999977111816406</v>
      </c>
      <c r="BK515" s="118">
        <f t="shared" si="255"/>
        <v>3.667860363455159</v>
      </c>
      <c r="BL515" s="118">
        <v>3.6599999666213989</v>
      </c>
      <c r="BM515" s="118">
        <v>0.23999977111816406</v>
      </c>
      <c r="BN515" s="118">
        <v>3.667860363455159</v>
      </c>
      <c r="BO515" s="118"/>
      <c r="BP515" s="119"/>
      <c r="BX515" s="117"/>
      <c r="EX515" s="81" t="str">
        <f t="shared" si="274"/>
        <v/>
      </c>
      <c r="EY515" s="81">
        <f t="shared" si="263"/>
        <v>4.8491353739706433</v>
      </c>
      <c r="FA515" s="81" t="str">
        <f t="shared" si="262"/>
        <v/>
      </c>
    </row>
    <row r="516" spans="2:157" x14ac:dyDescent="0.15">
      <c r="E516" s="1" t="s">
        <v>152</v>
      </c>
      <c r="F516" s="6">
        <v>12</v>
      </c>
      <c r="I516" s="81">
        <v>1</v>
      </c>
      <c r="O516" s="31"/>
      <c r="Q516" s="31">
        <v>-2.4900000095367432</v>
      </c>
      <c r="R516" s="40">
        <v>10.970000267028809</v>
      </c>
      <c r="S516" s="31"/>
      <c r="T516" s="40"/>
      <c r="U516" s="31"/>
      <c r="V516" s="40"/>
      <c r="W516" s="31"/>
      <c r="X516" s="40"/>
      <c r="Y516" s="31"/>
      <c r="Z516" s="40"/>
      <c r="AA516" s="59">
        <v>-2.2899999618530273</v>
      </c>
      <c r="AB516" s="60">
        <v>12.239999771118164</v>
      </c>
      <c r="AC516" s="59">
        <v>2.0499999523162842</v>
      </c>
      <c r="AD516" s="60">
        <v>-13.260000228881836</v>
      </c>
      <c r="AE516" s="19" t="s">
        <v>88</v>
      </c>
      <c r="AF516" s="114"/>
      <c r="AG516" s="117" t="str">
        <f t="shared" si="256"/>
        <v/>
      </c>
      <c r="AH516" s="118" t="str">
        <f t="shared" si="257"/>
        <v/>
      </c>
      <c r="AI516" s="118" t="str">
        <f t="shared" si="258"/>
        <v/>
      </c>
      <c r="AJ516" s="118" t="str">
        <f t="shared" si="259"/>
        <v/>
      </c>
      <c r="AK516" s="113" t="str">
        <f t="shared" si="260"/>
        <v/>
      </c>
      <c r="AL516" s="118" t="str">
        <f t="shared" si="261"/>
        <v/>
      </c>
      <c r="AM516" s="118"/>
      <c r="AN516" s="117" t="str">
        <f t="shared" si="264"/>
        <v/>
      </c>
      <c r="AO516" s="118" t="str">
        <f t="shared" si="265"/>
        <v/>
      </c>
      <c r="AP516" s="99" t="str">
        <f t="shared" si="266"/>
        <v/>
      </c>
      <c r="AQ516" s="99" t="str">
        <f t="shared" si="267"/>
        <v/>
      </c>
      <c r="AR516" s="99" t="str">
        <f t="shared" si="268"/>
        <v/>
      </c>
      <c r="AS516" s="99" t="str">
        <f t="shared" si="269"/>
        <v/>
      </c>
      <c r="AT516" s="118" t="str">
        <f t="shared" si="270"/>
        <v/>
      </c>
      <c r="AU516" s="118" t="str">
        <f t="shared" si="271"/>
        <v/>
      </c>
      <c r="AV516" s="118" t="str">
        <f t="shared" si="272"/>
        <v/>
      </c>
      <c r="AW516" s="118" t="str">
        <f t="shared" si="273"/>
        <v/>
      </c>
      <c r="AX516" s="118"/>
      <c r="AY516" s="117">
        <f t="shared" si="246"/>
        <v>4.8491353739706433</v>
      </c>
      <c r="AZ516" s="118">
        <f t="shared" si="247"/>
        <v>2.8342814964764012</v>
      </c>
      <c r="BA516" s="99">
        <f t="shared" si="248"/>
        <v>26.86474947183952</v>
      </c>
      <c r="BB516" s="99">
        <f t="shared" si="249"/>
        <v>25.913096106471219</v>
      </c>
      <c r="BC516" s="99">
        <f t="shared" si="250"/>
        <v>16.358250385999668</v>
      </c>
      <c r="BD516" s="99">
        <f t="shared" si="251"/>
        <v>15.778777867646495</v>
      </c>
      <c r="BE516" s="84">
        <f t="shared" si="252"/>
        <v>10.970000267028809</v>
      </c>
      <c r="BF516" s="84">
        <f t="shared" si="245"/>
        <v>0.19999980926513672</v>
      </c>
      <c r="BI516" s="117">
        <f t="shared" si="253"/>
        <v>1.2699999809265137</v>
      </c>
      <c r="BJ516" s="118">
        <f t="shared" si="254"/>
        <v>0.10000038146972656</v>
      </c>
      <c r="BK516" s="118">
        <f t="shared" si="255"/>
        <v>1.273930935273744</v>
      </c>
      <c r="BL516" s="118">
        <v>1.2699999809265137</v>
      </c>
      <c r="BM516" s="118">
        <v>0.10000038146972656</v>
      </c>
      <c r="BN516" s="118">
        <v>1.273930935273744</v>
      </c>
      <c r="BO516" s="118"/>
      <c r="BP516" s="119"/>
      <c r="BX516" s="117"/>
      <c r="EX516" s="81" t="str">
        <f t="shared" si="274"/>
        <v/>
      </c>
      <c r="EY516" s="81">
        <f t="shared" si="263"/>
        <v>2.5235265025037923</v>
      </c>
      <c r="FA516" s="81" t="str">
        <f t="shared" si="262"/>
        <v/>
      </c>
    </row>
    <row r="517" spans="2:157" x14ac:dyDescent="0.15">
      <c r="E517" s="1" t="s">
        <v>152</v>
      </c>
      <c r="F517" s="6">
        <v>13</v>
      </c>
      <c r="I517" s="81">
        <v>1</v>
      </c>
      <c r="O517" s="31"/>
      <c r="Q517" s="31">
        <v>-0.93000000715255737</v>
      </c>
      <c r="R517" s="40">
        <v>-6.5300002098083496</v>
      </c>
      <c r="S517" s="31"/>
      <c r="T517" s="40"/>
      <c r="U517" s="31"/>
      <c r="V517" s="40"/>
      <c r="W517" s="31"/>
      <c r="X517" s="40"/>
      <c r="Y517" s="31"/>
      <c r="Z517" s="40"/>
      <c r="AA517" s="59">
        <v>0.38999998569488525</v>
      </c>
      <c r="AB517" s="60">
        <v>-12.039999961853027</v>
      </c>
      <c r="AC517" s="59">
        <v>-0.62999999523162842</v>
      </c>
      <c r="AD517" s="60">
        <v>13.260000228881836</v>
      </c>
      <c r="AE517" s="19" t="s">
        <v>93</v>
      </c>
      <c r="AF517" s="114"/>
      <c r="AG517" s="117" t="str">
        <f t="shared" si="256"/>
        <v/>
      </c>
      <c r="AH517" s="118" t="str">
        <f t="shared" si="257"/>
        <v/>
      </c>
      <c r="AI517" s="118" t="str">
        <f t="shared" si="258"/>
        <v/>
      </c>
      <c r="AJ517" s="118" t="str">
        <f t="shared" si="259"/>
        <v/>
      </c>
      <c r="AK517" s="113" t="str">
        <f t="shared" si="260"/>
        <v/>
      </c>
      <c r="AL517" s="118" t="str">
        <f t="shared" si="261"/>
        <v/>
      </c>
      <c r="AM517" s="118"/>
      <c r="AN517" s="117" t="str">
        <f t="shared" si="264"/>
        <v/>
      </c>
      <c r="AO517" s="118" t="str">
        <f t="shared" si="265"/>
        <v/>
      </c>
      <c r="AP517" s="99" t="str">
        <f t="shared" si="266"/>
        <v/>
      </c>
      <c r="AQ517" s="99" t="str">
        <f t="shared" si="267"/>
        <v/>
      </c>
      <c r="AR517" s="99" t="str">
        <f t="shared" si="268"/>
        <v/>
      </c>
      <c r="AS517" s="99" t="str">
        <f t="shared" si="269"/>
        <v/>
      </c>
      <c r="AT517" s="118" t="str">
        <f t="shared" si="270"/>
        <v/>
      </c>
      <c r="AU517" s="118" t="str">
        <f t="shared" si="271"/>
        <v/>
      </c>
      <c r="AV517" s="118" t="str">
        <f t="shared" si="272"/>
        <v/>
      </c>
      <c r="AW517" s="118" t="str">
        <f t="shared" si="273"/>
        <v/>
      </c>
      <c r="AX517" s="118"/>
      <c r="AY517" s="117">
        <f t="shared" si="246"/>
        <v>2.5235265025037923</v>
      </c>
      <c r="AZ517" s="118">
        <f t="shared" si="247"/>
        <v>3.3602155871338595</v>
      </c>
      <c r="BA517" s="99">
        <f t="shared" si="248"/>
        <v>13.849999527335171</v>
      </c>
      <c r="BB517" s="99">
        <f t="shared" si="249"/>
        <v>7.5336030997201524</v>
      </c>
      <c r="BC517" s="99">
        <f t="shared" si="250"/>
        <v>18.517599047327053</v>
      </c>
      <c r="BD517" s="99">
        <f t="shared" si="251"/>
        <v>10.072508761244668</v>
      </c>
      <c r="BE517" s="84">
        <f t="shared" si="252"/>
        <v>6.5300002098083496</v>
      </c>
      <c r="BF517" s="84">
        <f t="shared" ref="BF517:BF580" si="275">IF(AND(ISNUMBER(BE517),ISNUMBER(BE515),ISNUMBER(BE516)),ABS(BE515-BE517),"")</f>
        <v>4.8799996376037598</v>
      </c>
      <c r="BI517" s="117">
        <f t="shared" si="253"/>
        <v>1.6599999666213989</v>
      </c>
      <c r="BJ517" s="118">
        <f t="shared" si="254"/>
        <v>1.2200002670288086</v>
      </c>
      <c r="BK517" s="118">
        <f t="shared" si="255"/>
        <v>2.0600972163306785</v>
      </c>
      <c r="BL517" s="118">
        <v>1.6599999666213989</v>
      </c>
      <c r="BM517" s="118">
        <v>1.2200002670288086</v>
      </c>
      <c r="BN517" s="118">
        <v>2.0600972163306785</v>
      </c>
      <c r="BO517" s="118"/>
      <c r="BP517" s="119"/>
      <c r="BX517" s="117"/>
      <c r="EX517" s="81" t="str">
        <f t="shared" si="274"/>
        <v/>
      </c>
      <c r="EY517" s="81">
        <f t="shared" si="263"/>
        <v>1.2183155272106059</v>
      </c>
      <c r="FA517" s="81" t="str">
        <f t="shared" si="262"/>
        <v/>
      </c>
    </row>
    <row r="518" spans="2:157" x14ac:dyDescent="0.15">
      <c r="E518" s="1" t="s">
        <v>152</v>
      </c>
      <c r="F518" s="6">
        <v>14</v>
      </c>
      <c r="I518" s="81">
        <v>1</v>
      </c>
      <c r="O518" s="31"/>
      <c r="Q518" s="31">
        <v>-2.7300000190734863</v>
      </c>
      <c r="R518" s="40">
        <v>6.440000057220459</v>
      </c>
      <c r="S518" s="31"/>
      <c r="T518" s="40"/>
      <c r="U518" s="31"/>
      <c r="V518" s="40"/>
      <c r="W518" s="31"/>
      <c r="X518" s="40"/>
      <c r="Y518" s="31"/>
      <c r="Z518" s="40"/>
      <c r="AA518" s="59">
        <v>-2.9300000667572021</v>
      </c>
      <c r="AB518" s="60">
        <v>13.119999885559082</v>
      </c>
      <c r="AC518" s="59">
        <v>0.5899999737739563</v>
      </c>
      <c r="AD518" s="60">
        <v>-12.140000343322754</v>
      </c>
      <c r="AE518" s="19" t="s">
        <v>83</v>
      </c>
      <c r="AF518" s="114"/>
      <c r="AG518" s="117" t="str">
        <f t="shared" si="256"/>
        <v/>
      </c>
      <c r="AH518" s="118" t="str">
        <f t="shared" si="257"/>
        <v/>
      </c>
      <c r="AI518" s="118" t="str">
        <f t="shared" si="258"/>
        <v/>
      </c>
      <c r="AJ518" s="118" t="str">
        <f t="shared" si="259"/>
        <v/>
      </c>
      <c r="AK518" s="113" t="str">
        <f t="shared" si="260"/>
        <v/>
      </c>
      <c r="AL518" s="118" t="str">
        <f t="shared" si="261"/>
        <v/>
      </c>
      <c r="AM518" s="118"/>
      <c r="AN518" s="117" t="str">
        <f t="shared" si="264"/>
        <v/>
      </c>
      <c r="AO518" s="118" t="str">
        <f t="shared" si="265"/>
        <v/>
      </c>
      <c r="AP518" s="99" t="str">
        <f t="shared" si="266"/>
        <v/>
      </c>
      <c r="AQ518" s="99" t="str">
        <f t="shared" si="267"/>
        <v/>
      </c>
      <c r="AR518" s="99" t="str">
        <f t="shared" si="268"/>
        <v/>
      </c>
      <c r="AS518" s="99" t="str">
        <f t="shared" si="269"/>
        <v/>
      </c>
      <c r="AT518" s="118" t="str">
        <f t="shared" si="270"/>
        <v/>
      </c>
      <c r="AU518" s="118" t="str">
        <f t="shared" si="271"/>
        <v/>
      </c>
      <c r="AV518" s="118" t="str">
        <f t="shared" si="272"/>
        <v/>
      </c>
      <c r="AW518" s="118" t="str">
        <f t="shared" si="273"/>
        <v/>
      </c>
      <c r="AX518" s="118"/>
      <c r="AY518" s="117">
        <f t="shared" si="246"/>
        <v>1.2183155272106059</v>
      </c>
      <c r="AZ518" s="118">
        <f t="shared" si="247"/>
        <v>5.2083655705987413</v>
      </c>
      <c r="BA518" s="99">
        <f t="shared" si="248"/>
        <v>6.5904010578155408</v>
      </c>
      <c r="BB518" s="99">
        <f t="shared" si="249"/>
        <v>3.8178461530066796</v>
      </c>
      <c r="BC518" s="99">
        <f t="shared" si="250"/>
        <v>29.166401297903064</v>
      </c>
      <c r="BD518" s="99">
        <f t="shared" si="251"/>
        <v>16.896214967099034</v>
      </c>
      <c r="BE518" s="84">
        <f t="shared" si="252"/>
        <v>6.440000057220459</v>
      </c>
      <c r="BF518" s="84">
        <f t="shared" si="275"/>
        <v>4.5300002098083496</v>
      </c>
      <c r="BI518" s="117">
        <f t="shared" si="253"/>
        <v>2.3000000715255737</v>
      </c>
      <c r="BJ518" s="118">
        <f t="shared" si="254"/>
        <v>0.14000034332275391</v>
      </c>
      <c r="BK518" s="118">
        <f t="shared" si="255"/>
        <v>2.3042570223714485</v>
      </c>
      <c r="BL518" s="118">
        <v>2.3000000715255737</v>
      </c>
      <c r="BM518" s="118">
        <v>0.14000034332275391</v>
      </c>
      <c r="BN518" s="118">
        <v>2.3042570223714485</v>
      </c>
      <c r="BO518" s="118"/>
      <c r="BP518" s="119"/>
      <c r="BX518" s="117"/>
      <c r="EX518" s="81" t="str">
        <f t="shared" si="274"/>
        <v/>
      </c>
      <c r="EY518" s="81">
        <f t="shared" si="263"/>
        <v>7.9589770407707308</v>
      </c>
      <c r="FA518" s="81" t="str">
        <f t="shared" si="262"/>
        <v/>
      </c>
    </row>
    <row r="519" spans="2:157" x14ac:dyDescent="0.15">
      <c r="E519" s="1" t="s">
        <v>152</v>
      </c>
      <c r="F519" s="6">
        <v>15</v>
      </c>
      <c r="I519" s="81">
        <v>1</v>
      </c>
      <c r="O519" s="31"/>
      <c r="Q519" s="31">
        <v>2.3900001049041748</v>
      </c>
      <c r="R519" s="40">
        <v>-10.729999542236328</v>
      </c>
      <c r="S519" s="31"/>
      <c r="T519" s="40"/>
      <c r="U519" s="31"/>
      <c r="V519" s="40"/>
      <c r="W519" s="31"/>
      <c r="X519" s="40"/>
      <c r="Y519" s="31"/>
      <c r="Z519" s="40"/>
      <c r="AA519" s="59">
        <v>4.0500001907348633</v>
      </c>
      <c r="AB519" s="60">
        <v>-12.090000152587891</v>
      </c>
      <c r="AC519" s="59">
        <v>-1.1699999570846558</v>
      </c>
      <c r="AD519" s="60">
        <v>13.460000038146973</v>
      </c>
      <c r="AE519" s="19" t="s">
        <v>96</v>
      </c>
      <c r="AF519" s="114"/>
      <c r="AG519" s="117" t="str">
        <f t="shared" si="256"/>
        <v/>
      </c>
      <c r="AH519" s="118" t="str">
        <f t="shared" si="257"/>
        <v/>
      </c>
      <c r="AI519" s="118" t="str">
        <f t="shared" si="258"/>
        <v/>
      </c>
      <c r="AJ519" s="118" t="str">
        <f t="shared" si="259"/>
        <v/>
      </c>
      <c r="AK519" s="113" t="str">
        <f t="shared" si="260"/>
        <v/>
      </c>
      <c r="AL519" s="118" t="str">
        <f t="shared" si="261"/>
        <v/>
      </c>
      <c r="AM519" s="118"/>
      <c r="AN519" s="117" t="str">
        <f t="shared" si="264"/>
        <v/>
      </c>
      <c r="AO519" s="118" t="str">
        <f t="shared" si="265"/>
        <v/>
      </c>
      <c r="AP519" s="99" t="str">
        <f t="shared" si="266"/>
        <v/>
      </c>
      <c r="AQ519" s="99" t="str">
        <f t="shared" si="267"/>
        <v/>
      </c>
      <c r="AR519" s="99" t="str">
        <f t="shared" si="268"/>
        <v/>
      </c>
      <c r="AS519" s="99" t="str">
        <f t="shared" si="269"/>
        <v/>
      </c>
      <c r="AT519" s="118" t="str">
        <f t="shared" si="270"/>
        <v/>
      </c>
      <c r="AU519" s="118" t="str">
        <f t="shared" si="271"/>
        <v/>
      </c>
      <c r="AV519" s="118" t="str">
        <f t="shared" si="272"/>
        <v/>
      </c>
      <c r="AW519" s="118" t="str">
        <f t="shared" si="273"/>
        <v/>
      </c>
      <c r="AX519" s="118"/>
      <c r="AY519" s="117">
        <f t="shared" ref="AY519:AY582" si="276">IF(AND(ISNUMBER(AA517),OR(H519=1,I519=1)),DEGREES(ACOS(((AA517-AA518)*(AA519-AA518)+(AB517-AB518)*(AB519-AB518))/(SQRT((AA517-AA518)^2+(AB517-AB518)^2)*SQRT((AA519-AA518)^2+(AB519-AB518)^2)))),"")</f>
        <v>7.9589770407707308</v>
      </c>
      <c r="AZ519" s="118">
        <f t="shared" ref="AZ519:AZ582" si="277">IF(I519=1,DEGREES(ACOS((((AA519-AA518)*(AC518-AA518)+(AB519-AB518)*(AD518-AB518))/(SQRT((AA519-AA518)^2+(AB519-AB518)^2)*SQRT((AC518-AA518)^2+(AD518-AB518)^2))))),"")</f>
        <v>7.5429175722908388</v>
      </c>
      <c r="BA519" s="99">
        <f t="shared" ref="BA519:BA582" si="278">IF(AND(ISNUMBER(AA517),ISNUMBER(AA518),ISNUMBER(AA519),I519=1),ABS((AA517*AB518+AA518*AB519+AA519*AB517-AB517*AA518-AB518*AA519-AB519*AA517)/2),"")</f>
        <v>45.959801982235888</v>
      </c>
      <c r="BB519" s="99">
        <f t="shared" ref="BB519:BB582" si="279">IF(ISNUMBER(BA519),BA519*(((ABS(AB518-R519))/(ABS(AB517-AB518))))^2,"")</f>
        <v>41.298438050064405</v>
      </c>
      <c r="BC519" s="99">
        <f t="shared" ref="BC519:BC582" si="280">IF(AND(ISNUMBER(AC518),ISNUMBER(AA518),ISNUMBER(AA519),I519=1),ABS((AC518*AB518+AA518*AB519+AA519*AD518-AD518*AA518-AB518*AA519-AB519*AC518)/2),"")</f>
        <v>43.787803472888498</v>
      </c>
      <c r="BD519" s="99">
        <f t="shared" ref="BD519:BD582" si="281">IF(ISNUMBER(BC519),BC519*(((ABS(AB518-R519))/(ABS(AB517-AB518))))^2,"")</f>
        <v>39.346729339095944</v>
      </c>
      <c r="BE519" s="84">
        <f t="shared" ref="BE519:BE582" si="282">IF(AND(I519=1,ISNUMBER(R519)),ABS(R519),"")</f>
        <v>10.729999542236328</v>
      </c>
      <c r="BF519" s="84">
        <f t="shared" si="275"/>
        <v>4.1999993324279785</v>
      </c>
      <c r="BI519" s="117">
        <f t="shared" ref="BI519:BI582" si="283">IF(OR($H519=1,$I519=1),ABS(AC518-AA519),"")</f>
        <v>3.460000216960907</v>
      </c>
      <c r="BJ519" s="118">
        <f t="shared" ref="BJ519:BJ582" si="284">IF(OR($H519=1,$I519=1),ABS(AD518-AB519),"")</f>
        <v>5.0000190734863281E-2</v>
      </c>
      <c r="BK519" s="118">
        <f t="shared" ref="BK519:BK582" si="285">IF(AND(ISNUMBER(BI519),ISNUMBER(BJ519)),SQRT(BI519^2+BJ519^2),"")</f>
        <v>3.4603614725116576</v>
      </c>
      <c r="BL519" s="118">
        <v>3.460000216960907</v>
      </c>
      <c r="BM519" s="118">
        <v>5.0000190734863281E-2</v>
      </c>
      <c r="BN519" s="118">
        <v>3.4603614725116576</v>
      </c>
      <c r="BO519" s="118"/>
      <c r="BP519" s="119"/>
      <c r="BX519" s="117"/>
      <c r="EX519" s="81" t="str">
        <f t="shared" si="274"/>
        <v/>
      </c>
      <c r="EY519" s="81">
        <f t="shared" si="263"/>
        <v>0.76300684090565041</v>
      </c>
      <c r="FA519" s="81" t="str">
        <f t="shared" si="262"/>
        <v/>
      </c>
    </row>
    <row r="520" spans="2:157" x14ac:dyDescent="0.15">
      <c r="E520" s="1" t="s">
        <v>152</v>
      </c>
      <c r="F520" s="6">
        <v>16</v>
      </c>
      <c r="I520" s="81">
        <v>1</v>
      </c>
      <c r="O520" s="31"/>
      <c r="Q520" s="31">
        <v>-2</v>
      </c>
      <c r="R520" s="40">
        <v>9.2600002288818359</v>
      </c>
      <c r="S520" s="31"/>
      <c r="T520" s="40"/>
      <c r="U520" s="31"/>
      <c r="V520" s="40"/>
      <c r="W520" s="31"/>
      <c r="X520" s="40"/>
      <c r="Y520" s="31"/>
      <c r="Z520" s="40"/>
      <c r="AA520" s="59">
        <v>-3.2200000286102295</v>
      </c>
      <c r="AB520" s="60">
        <v>12.869999885559082</v>
      </c>
      <c r="AC520" s="59">
        <v>1.8999999761581421</v>
      </c>
      <c r="AD520" s="60">
        <v>-12.239999771118164</v>
      </c>
      <c r="AE520" s="19" t="s">
        <v>78</v>
      </c>
      <c r="AF520" s="114"/>
      <c r="AG520" s="117" t="str">
        <f t="shared" si="256"/>
        <v/>
      </c>
      <c r="AH520" s="118" t="str">
        <f t="shared" si="257"/>
        <v/>
      </c>
      <c r="AI520" s="118" t="str">
        <f t="shared" si="258"/>
        <v/>
      </c>
      <c r="AJ520" s="118" t="str">
        <f t="shared" si="259"/>
        <v/>
      </c>
      <c r="AK520" s="113" t="str">
        <f t="shared" si="260"/>
        <v/>
      </c>
      <c r="AL520" s="118" t="str">
        <f t="shared" si="261"/>
        <v/>
      </c>
      <c r="AM520" s="118"/>
      <c r="AN520" s="117" t="str">
        <f t="shared" si="264"/>
        <v/>
      </c>
      <c r="AO520" s="118" t="str">
        <f t="shared" si="265"/>
        <v/>
      </c>
      <c r="AP520" s="99" t="str">
        <f t="shared" si="266"/>
        <v/>
      </c>
      <c r="AQ520" s="99" t="str">
        <f t="shared" si="267"/>
        <v/>
      </c>
      <c r="AR520" s="99" t="str">
        <f t="shared" si="268"/>
        <v/>
      </c>
      <c r="AS520" s="99" t="str">
        <f t="shared" si="269"/>
        <v/>
      </c>
      <c r="AT520" s="118" t="str">
        <f t="shared" si="270"/>
        <v/>
      </c>
      <c r="AU520" s="118" t="str">
        <f t="shared" si="271"/>
        <v/>
      </c>
      <c r="AV520" s="118" t="str">
        <f t="shared" si="272"/>
        <v/>
      </c>
      <c r="AW520" s="118" t="str">
        <f t="shared" si="273"/>
        <v/>
      </c>
      <c r="AX520" s="118"/>
      <c r="AY520" s="117">
        <f t="shared" si="276"/>
        <v>0.76300684090565041</v>
      </c>
      <c r="AZ520" s="118">
        <f t="shared" si="277"/>
        <v>4.6921252591544134</v>
      </c>
      <c r="BA520" s="99">
        <f t="shared" si="278"/>
        <v>4.5279495568752282</v>
      </c>
      <c r="BB520" s="99">
        <f t="shared" si="279"/>
        <v>3.2475187078241299</v>
      </c>
      <c r="BC520" s="99">
        <f t="shared" si="280"/>
        <v>27.72865155110361</v>
      </c>
      <c r="BD520" s="99">
        <f t="shared" si="281"/>
        <v>19.88743768539004</v>
      </c>
      <c r="BE520" s="84">
        <f t="shared" si="282"/>
        <v>9.2600002288818359</v>
      </c>
      <c r="BF520" s="84">
        <f t="shared" si="275"/>
        <v>2.820000171661377</v>
      </c>
      <c r="BI520" s="117">
        <f t="shared" si="283"/>
        <v>2.0500000715255737</v>
      </c>
      <c r="BJ520" s="118">
        <f t="shared" si="284"/>
        <v>0.59000015258789063</v>
      </c>
      <c r="BK520" s="118">
        <f t="shared" si="285"/>
        <v>2.1332136492411142</v>
      </c>
      <c r="BL520" s="118">
        <v>2.0500000715255737</v>
      </c>
      <c r="BM520" s="118">
        <v>0.59000015258789063</v>
      </c>
      <c r="BN520" s="118">
        <v>2.1332136492411142</v>
      </c>
      <c r="BO520" s="118"/>
      <c r="BP520" s="119"/>
      <c r="BX520" s="117"/>
      <c r="EX520" s="81" t="str">
        <f t="shared" si="274"/>
        <v/>
      </c>
      <c r="EY520" s="81">
        <f t="shared" si="263"/>
        <v>4.6468721030788522</v>
      </c>
      <c r="FA520" s="81" t="str">
        <f t="shared" si="262"/>
        <v/>
      </c>
    </row>
    <row r="521" spans="2:157" x14ac:dyDescent="0.15">
      <c r="E521" s="1" t="s">
        <v>152</v>
      </c>
      <c r="F521" s="6">
        <v>17</v>
      </c>
      <c r="I521" s="81">
        <v>1</v>
      </c>
      <c r="O521" s="31"/>
      <c r="Q521" s="31">
        <v>1.7999999523162842</v>
      </c>
      <c r="R521" s="40">
        <v>-6.9200000762939453</v>
      </c>
      <c r="S521" s="31"/>
      <c r="T521" s="40"/>
      <c r="U521" s="31"/>
      <c r="V521" s="40"/>
      <c r="W521" s="31"/>
      <c r="X521" s="40"/>
      <c r="Y521" s="31"/>
      <c r="Z521" s="40"/>
      <c r="AA521" s="59">
        <v>1.8999999761581421</v>
      </c>
      <c r="AB521" s="60">
        <v>-12.090000152587891</v>
      </c>
      <c r="AC521" s="59">
        <v>-1.559999942779541</v>
      </c>
      <c r="AD521" s="60">
        <v>13.069999694824219</v>
      </c>
      <c r="AE521" s="19" t="s">
        <v>78</v>
      </c>
      <c r="AF521" s="114"/>
      <c r="AG521" s="117" t="str">
        <f t="shared" si="256"/>
        <v/>
      </c>
      <c r="AH521" s="118" t="str">
        <f t="shared" si="257"/>
        <v/>
      </c>
      <c r="AI521" s="118" t="str">
        <f t="shared" si="258"/>
        <v/>
      </c>
      <c r="AJ521" s="118" t="str">
        <f t="shared" si="259"/>
        <v/>
      </c>
      <c r="AK521" s="113" t="str">
        <f t="shared" si="260"/>
        <v/>
      </c>
      <c r="AL521" s="118" t="str">
        <f t="shared" si="261"/>
        <v/>
      </c>
      <c r="AM521" s="118"/>
      <c r="AN521" s="117" t="str">
        <f t="shared" si="264"/>
        <v/>
      </c>
      <c r="AO521" s="118" t="str">
        <f t="shared" si="265"/>
        <v/>
      </c>
      <c r="AP521" s="99" t="str">
        <f t="shared" si="266"/>
        <v/>
      </c>
      <c r="AQ521" s="99" t="str">
        <f t="shared" si="267"/>
        <v/>
      </c>
      <c r="AR521" s="99" t="str">
        <f t="shared" si="268"/>
        <v/>
      </c>
      <c r="AS521" s="99" t="str">
        <f t="shared" si="269"/>
        <v/>
      </c>
      <c r="AT521" s="118" t="str">
        <f t="shared" si="270"/>
        <v/>
      </c>
      <c r="AU521" s="118" t="str">
        <f t="shared" si="271"/>
        <v/>
      </c>
      <c r="AV521" s="118" t="str">
        <f t="shared" si="272"/>
        <v/>
      </c>
      <c r="AW521" s="118" t="str">
        <f t="shared" si="273"/>
        <v/>
      </c>
      <c r="AX521" s="118"/>
      <c r="AY521" s="117">
        <f t="shared" si="276"/>
        <v>4.6468721030788522</v>
      </c>
      <c r="AZ521" s="118">
        <f t="shared" si="277"/>
        <v>6.7390080587170442E-2</v>
      </c>
      <c r="BA521" s="99">
        <f t="shared" si="278"/>
        <v>26.83200271892548</v>
      </c>
      <c r="BB521" s="99">
        <f t="shared" si="279"/>
        <v>16.867686187993016</v>
      </c>
      <c r="BC521" s="99">
        <f t="shared" si="280"/>
        <v>0.38399902379512696</v>
      </c>
      <c r="BD521" s="99">
        <f t="shared" si="281"/>
        <v>0.24139737528064958</v>
      </c>
      <c r="BE521" s="84">
        <f t="shared" si="282"/>
        <v>6.9200000762939453</v>
      </c>
      <c r="BF521" s="84">
        <f t="shared" si="275"/>
        <v>3.8099994659423828</v>
      </c>
      <c r="BI521" s="117">
        <f t="shared" si="283"/>
        <v>0</v>
      </c>
      <c r="BJ521" s="118">
        <f t="shared" si="284"/>
        <v>0.14999961853027344</v>
      </c>
      <c r="BK521" s="118">
        <f t="shared" si="285"/>
        <v>0.14999961853027344</v>
      </c>
      <c r="BL521" s="118">
        <v>0</v>
      </c>
      <c r="BM521" s="118">
        <v>0.14999961853027344</v>
      </c>
      <c r="BN521" s="118">
        <v>0.14999961853027344</v>
      </c>
      <c r="BO521" s="118"/>
      <c r="BP521" s="119"/>
      <c r="BX521" s="117"/>
      <c r="EX521" s="81" t="str">
        <f t="shared" si="274"/>
        <v/>
      </c>
      <c r="EY521" s="81">
        <f t="shared" si="263"/>
        <v>0.73852410214830544</v>
      </c>
      <c r="FA521" s="81" t="str">
        <f t="shared" si="262"/>
        <v/>
      </c>
    </row>
    <row r="522" spans="2:157" x14ac:dyDescent="0.15">
      <c r="E522" s="1" t="s">
        <v>152</v>
      </c>
      <c r="F522" s="6">
        <v>18</v>
      </c>
      <c r="I522" s="81">
        <v>1</v>
      </c>
      <c r="O522" s="31"/>
      <c r="Q522" s="31">
        <v>-1.7599999904632568</v>
      </c>
      <c r="R522" s="40">
        <v>7.5100002288818359</v>
      </c>
      <c r="S522" s="31"/>
      <c r="T522" s="40"/>
      <c r="U522" s="31"/>
      <c r="V522" s="40"/>
      <c r="W522" s="31"/>
      <c r="X522" s="40"/>
      <c r="Y522" s="31"/>
      <c r="Z522" s="40"/>
      <c r="AA522" s="59">
        <v>-2.8299999237060547</v>
      </c>
      <c r="AB522" s="60">
        <v>12.579999923706055</v>
      </c>
      <c r="AC522" s="59">
        <v>2.0999999046325684</v>
      </c>
      <c r="AD522" s="60">
        <v>-12.189999580383301</v>
      </c>
      <c r="AE522" s="19" t="s">
        <v>88</v>
      </c>
      <c r="AF522" s="114"/>
      <c r="AG522" s="117" t="str">
        <f t="shared" si="256"/>
        <v/>
      </c>
      <c r="AH522" s="118" t="str">
        <f t="shared" si="257"/>
        <v/>
      </c>
      <c r="AI522" s="118" t="str">
        <f t="shared" si="258"/>
        <v/>
      </c>
      <c r="AJ522" s="118" t="str">
        <f t="shared" si="259"/>
        <v/>
      </c>
      <c r="AK522" s="113" t="str">
        <f t="shared" si="260"/>
        <v/>
      </c>
      <c r="AL522" s="118" t="str">
        <f t="shared" si="261"/>
        <v/>
      </c>
      <c r="AM522" s="118"/>
      <c r="AN522" s="117" t="str">
        <f t="shared" si="264"/>
        <v/>
      </c>
      <c r="AO522" s="118" t="str">
        <f t="shared" si="265"/>
        <v/>
      </c>
      <c r="AP522" s="99" t="str">
        <f t="shared" si="266"/>
        <v/>
      </c>
      <c r="AQ522" s="99" t="str">
        <f t="shared" si="267"/>
        <v/>
      </c>
      <c r="AR522" s="99" t="str">
        <f t="shared" si="268"/>
        <v/>
      </c>
      <c r="AS522" s="99" t="str">
        <f t="shared" si="269"/>
        <v/>
      </c>
      <c r="AT522" s="118" t="str">
        <f t="shared" si="270"/>
        <v/>
      </c>
      <c r="AU522" s="118" t="str">
        <f t="shared" si="271"/>
        <v/>
      </c>
      <c r="AV522" s="118" t="str">
        <f t="shared" si="272"/>
        <v/>
      </c>
      <c r="AW522" s="118" t="str">
        <f t="shared" si="273"/>
        <v/>
      </c>
      <c r="AX522" s="118"/>
      <c r="AY522" s="117">
        <f t="shared" si="276"/>
        <v>0.73852410214830544</v>
      </c>
      <c r="AZ522" s="118">
        <f t="shared" si="277"/>
        <v>3.0234574279992623</v>
      </c>
      <c r="BA522" s="99">
        <f t="shared" si="278"/>
        <v>4.1248014136075994</v>
      </c>
      <c r="BB522" s="99">
        <f t="shared" si="279"/>
        <v>2.5434666105009454</v>
      </c>
      <c r="BC522" s="99">
        <f t="shared" si="280"/>
        <v>16.824299247336398</v>
      </c>
      <c r="BD522" s="99">
        <f t="shared" si="281"/>
        <v>10.374328140866762</v>
      </c>
      <c r="BE522" s="84">
        <f t="shared" si="282"/>
        <v>7.5100002288818359</v>
      </c>
      <c r="BF522" s="84">
        <f t="shared" si="275"/>
        <v>1.75</v>
      </c>
      <c r="BI522" s="117">
        <f t="shared" si="283"/>
        <v>1.2699999809265137</v>
      </c>
      <c r="BJ522" s="118">
        <f t="shared" si="284"/>
        <v>0.48999977111816406</v>
      </c>
      <c r="BK522" s="118">
        <f t="shared" si="285"/>
        <v>1.3612493258948555</v>
      </c>
      <c r="BL522" s="118">
        <v>1.2699999809265137</v>
      </c>
      <c r="BM522" s="118">
        <v>0.48999977111816406</v>
      </c>
      <c r="BN522" s="118">
        <v>1.3612493258948555</v>
      </c>
      <c r="BO522" s="118"/>
      <c r="BP522" s="119"/>
      <c r="BX522" s="117"/>
      <c r="EX522" s="81" t="str">
        <f t="shared" si="274"/>
        <v/>
      </c>
      <c r="EY522" s="81">
        <f t="shared" si="263"/>
        <v>1.8061660984895977</v>
      </c>
      <c r="FA522" s="81" t="str">
        <f t="shared" si="262"/>
        <v/>
      </c>
    </row>
    <row r="523" spans="2:157" x14ac:dyDescent="0.15">
      <c r="E523" s="1" t="s">
        <v>152</v>
      </c>
      <c r="F523" s="6">
        <v>19</v>
      </c>
      <c r="I523" s="6">
        <v>1</v>
      </c>
      <c r="J523" s="81">
        <v>1</v>
      </c>
      <c r="O523" s="31"/>
      <c r="Q523" s="31">
        <v>0.23999999463558197</v>
      </c>
      <c r="R523" s="40">
        <v>-6.7300000190734863</v>
      </c>
      <c r="S523" s="31"/>
      <c r="T523" s="40"/>
      <c r="U523" s="31"/>
      <c r="V523" s="40"/>
      <c r="W523" s="31" t="s">
        <v>90</v>
      </c>
      <c r="X523" s="40"/>
      <c r="Y523" s="31"/>
      <c r="Z523" s="40">
        <v>1</v>
      </c>
      <c r="AA523" s="59">
        <v>2.6800000667572021</v>
      </c>
      <c r="AB523" s="60">
        <v>-11.949999809265137</v>
      </c>
      <c r="AC523" s="59">
        <v>-0.43999999761581421</v>
      </c>
      <c r="AD523" s="60">
        <v>13.159999847412109</v>
      </c>
      <c r="AE523" s="19" t="s">
        <v>95</v>
      </c>
      <c r="AF523" s="114">
        <v>1</v>
      </c>
      <c r="AG523" s="117" t="str">
        <f t="shared" si="256"/>
        <v/>
      </c>
      <c r="AH523" s="118" t="str">
        <f t="shared" si="257"/>
        <v/>
      </c>
      <c r="AI523" s="118" t="str">
        <f t="shared" si="258"/>
        <v/>
      </c>
      <c r="AJ523" s="118" t="str">
        <f t="shared" si="259"/>
        <v/>
      </c>
      <c r="AK523" s="113" t="str">
        <f t="shared" si="260"/>
        <v/>
      </c>
      <c r="AL523" s="118" t="str">
        <f t="shared" si="261"/>
        <v/>
      </c>
      <c r="AM523" s="118"/>
      <c r="AN523" s="117" t="str">
        <f t="shared" si="264"/>
        <v/>
      </c>
      <c r="AO523" s="118" t="str">
        <f t="shared" si="265"/>
        <v/>
      </c>
      <c r="AP523" s="99" t="str">
        <f t="shared" si="266"/>
        <v/>
      </c>
      <c r="AQ523" s="99" t="str">
        <f t="shared" si="267"/>
        <v/>
      </c>
      <c r="AR523" s="99" t="str">
        <f t="shared" si="268"/>
        <v/>
      </c>
      <c r="AS523" s="99" t="str">
        <f t="shared" si="269"/>
        <v/>
      </c>
      <c r="AT523" s="118" t="str">
        <f t="shared" si="270"/>
        <v/>
      </c>
      <c r="AU523" s="118" t="str">
        <f t="shared" si="271"/>
        <v/>
      </c>
      <c r="AV523" s="118" t="str">
        <f t="shared" si="272"/>
        <v/>
      </c>
      <c r="AW523" s="118" t="str">
        <f t="shared" si="273"/>
        <v/>
      </c>
      <c r="AX523" s="118"/>
      <c r="AY523" s="117">
        <f t="shared" si="276"/>
        <v>1.8061660984895977</v>
      </c>
      <c r="AZ523" s="118">
        <f t="shared" si="277"/>
        <v>1.4032745240847739</v>
      </c>
      <c r="BA523" s="99">
        <f t="shared" si="278"/>
        <v>9.9524019522428375</v>
      </c>
      <c r="BB523" s="99">
        <f t="shared" si="279"/>
        <v>6.0975328830027493</v>
      </c>
      <c r="BC523" s="99">
        <f t="shared" si="280"/>
        <v>7.7749012793063912</v>
      </c>
      <c r="BD523" s="99">
        <f t="shared" si="281"/>
        <v>4.7634446880420889</v>
      </c>
      <c r="BE523" s="84">
        <f t="shared" si="282"/>
        <v>6.7300000190734863</v>
      </c>
      <c r="BF523" s="84">
        <f t="shared" si="275"/>
        <v>0.19000005722045898</v>
      </c>
      <c r="BI523" s="117">
        <f t="shared" si="283"/>
        <v>0.58000016212463379</v>
      </c>
      <c r="BJ523" s="118">
        <f t="shared" si="284"/>
        <v>0.23999977111816406</v>
      </c>
      <c r="BK523" s="118">
        <f t="shared" si="285"/>
        <v>0.62769425535157852</v>
      </c>
      <c r="BL523" s="118"/>
      <c r="BM523" s="118"/>
      <c r="BN523" s="118"/>
      <c r="BO523" s="118"/>
      <c r="BP523" s="119" t="s">
        <v>184</v>
      </c>
      <c r="BX523" s="117"/>
      <c r="EX523" s="81" t="str">
        <f t="shared" si="274"/>
        <v/>
      </c>
      <c r="EY523" s="81">
        <f t="shared" si="263"/>
        <v>81.247008399352836</v>
      </c>
      <c r="FA523" s="81" t="str">
        <f t="shared" si="262"/>
        <v/>
      </c>
    </row>
    <row r="524" spans="2:157" s="82" customFormat="1" x14ac:dyDescent="0.15">
      <c r="B524" s="30"/>
      <c r="C524" s="16"/>
      <c r="D524" s="13" t="s">
        <v>130</v>
      </c>
      <c r="E524" s="16">
        <v>117</v>
      </c>
      <c r="F524" s="10">
        <v>1</v>
      </c>
      <c r="G524" s="16">
        <v>1</v>
      </c>
      <c r="K524" s="16">
        <v>1</v>
      </c>
      <c r="M524" s="16"/>
      <c r="N524" s="82">
        <v>1</v>
      </c>
      <c r="O524" s="20" t="s">
        <v>91</v>
      </c>
      <c r="P524" s="16"/>
      <c r="Q524" s="32"/>
      <c r="R524" s="10"/>
      <c r="S524" s="32"/>
      <c r="T524" s="10"/>
      <c r="U524" s="32"/>
      <c r="V524" s="10"/>
      <c r="W524" s="32"/>
      <c r="X524" s="10"/>
      <c r="Y524" s="32"/>
      <c r="Z524" s="10"/>
      <c r="AA524" s="57">
        <v>0.62999999523162842</v>
      </c>
      <c r="AB524" s="58">
        <v>-12.090000152587891</v>
      </c>
      <c r="AC524" s="57">
        <v>-3.5099999904632568</v>
      </c>
      <c r="AD524" s="58">
        <v>12.039999961853027</v>
      </c>
      <c r="AE524" s="16"/>
      <c r="AF524" s="112"/>
      <c r="AG524" s="117">
        <f t="shared" si="256"/>
        <v>0.76112681455092179</v>
      </c>
      <c r="AH524" s="118">
        <f t="shared" si="257"/>
        <v>0.97000002861022949</v>
      </c>
      <c r="AI524" s="118">
        <f t="shared" si="258"/>
        <v>0.68000030517578125</v>
      </c>
      <c r="AJ524" s="118">
        <f t="shared" si="259"/>
        <v>1.184609838952472</v>
      </c>
      <c r="AK524" s="113">
        <f t="shared" si="260"/>
        <v>0</v>
      </c>
      <c r="AL524" s="118">
        <f t="shared" si="261"/>
        <v>4.880000114440918</v>
      </c>
      <c r="AM524" s="99"/>
      <c r="AN524" s="117" t="str">
        <f t="shared" si="264"/>
        <v/>
      </c>
      <c r="AO524" s="118" t="str">
        <f t="shared" si="265"/>
        <v/>
      </c>
      <c r="AP524" s="99" t="str">
        <f t="shared" si="266"/>
        <v/>
      </c>
      <c r="AQ524" s="99" t="str">
        <f t="shared" si="267"/>
        <v/>
      </c>
      <c r="AR524" s="99" t="str">
        <f t="shared" si="268"/>
        <v/>
      </c>
      <c r="AS524" s="99" t="str">
        <f t="shared" si="269"/>
        <v/>
      </c>
      <c r="AT524" s="118" t="str">
        <f t="shared" si="270"/>
        <v/>
      </c>
      <c r="AU524" s="118" t="str">
        <f t="shared" si="271"/>
        <v/>
      </c>
      <c r="AV524" s="118" t="str">
        <f t="shared" si="272"/>
        <v/>
      </c>
      <c r="AW524" s="118" t="str">
        <f t="shared" si="273"/>
        <v/>
      </c>
      <c r="AX524" s="99"/>
      <c r="AY524" s="117" t="str">
        <f t="shared" si="276"/>
        <v/>
      </c>
      <c r="AZ524" s="118" t="str">
        <f t="shared" si="277"/>
        <v/>
      </c>
      <c r="BA524" s="99" t="str">
        <f t="shared" si="278"/>
        <v/>
      </c>
      <c r="BB524" s="99" t="str">
        <f t="shared" si="279"/>
        <v/>
      </c>
      <c r="BC524" s="99" t="str">
        <f t="shared" si="280"/>
        <v/>
      </c>
      <c r="BD524" s="99" t="str">
        <f t="shared" si="281"/>
        <v/>
      </c>
      <c r="BE524" s="84" t="str">
        <f t="shared" si="282"/>
        <v/>
      </c>
      <c r="BF524" s="84" t="str">
        <f t="shared" si="275"/>
        <v/>
      </c>
      <c r="BG524" s="89"/>
      <c r="BH524" s="89"/>
      <c r="BI524" s="117" t="str">
        <f t="shared" si="283"/>
        <v/>
      </c>
      <c r="BJ524" s="118" t="str">
        <f t="shared" si="284"/>
        <v/>
      </c>
      <c r="BK524" s="118" t="str">
        <f t="shared" si="285"/>
        <v/>
      </c>
      <c r="BL524" s="118" t="s">
        <v>152</v>
      </c>
      <c r="BM524" s="118" t="s">
        <v>152</v>
      </c>
      <c r="BN524" s="118" t="s">
        <v>152</v>
      </c>
      <c r="BO524" s="118"/>
      <c r="BP524" s="121"/>
      <c r="BX524" s="94"/>
      <c r="CE524" s="95"/>
      <c r="CF524" s="95"/>
      <c r="CG524" s="95"/>
      <c r="CH524" s="95"/>
      <c r="CI524" s="95"/>
      <c r="CJ524" s="95"/>
      <c r="CK524" s="95"/>
      <c r="CL524" s="95"/>
      <c r="CM524" s="95"/>
      <c r="CN524" s="95"/>
      <c r="CO524" s="95"/>
      <c r="CP524" s="95"/>
      <c r="CQ524" s="95"/>
      <c r="EX524" s="81" t="str">
        <f t="shared" si="274"/>
        <v/>
      </c>
      <c r="EY524" s="81">
        <f t="shared" si="263"/>
        <v>93.791819918079952</v>
      </c>
      <c r="FA524" s="81">
        <f t="shared" si="262"/>
        <v>0.76112681455092179</v>
      </c>
    </row>
    <row r="525" spans="2:157" x14ac:dyDescent="0.15">
      <c r="E525" s="1" t="s">
        <v>152</v>
      </c>
      <c r="F525" s="6">
        <v>2</v>
      </c>
      <c r="H525" s="81">
        <v>1</v>
      </c>
      <c r="O525" s="31"/>
      <c r="Q525" s="31">
        <v>-2.0499999523162842</v>
      </c>
      <c r="R525" s="40">
        <v>4.880000114440918</v>
      </c>
      <c r="S525" s="31"/>
      <c r="T525" s="40"/>
      <c r="U525" s="31"/>
      <c r="V525" s="40"/>
      <c r="W525" s="31"/>
      <c r="X525" s="40"/>
      <c r="Y525" s="31"/>
      <c r="Z525" s="40"/>
      <c r="AA525" s="59">
        <v>-2.5399999618530273</v>
      </c>
      <c r="AB525" s="60">
        <v>11.359999656677246</v>
      </c>
      <c r="AC525" s="59">
        <v>0.49000000953674316</v>
      </c>
      <c r="AD525" s="60">
        <v>-11.850000381469727</v>
      </c>
      <c r="AE525" s="19" t="s">
        <v>83</v>
      </c>
      <c r="AF525" s="138">
        <v>1</v>
      </c>
      <c r="AG525" s="117" t="str">
        <f t="shared" ref="AG525:AG588" si="286">IF(G525=1,DEGREES(ACOS((((AC525-AA525)*(Q526-AA525))+((AD525-AB525)*(R526-AB525)))/(SQRT((AC525-AA525)^2+(AD525-AB525)^2)*SQRT((Q526-AA525)^2+(R526-AB525)^2)))),"")</f>
        <v/>
      </c>
      <c r="AH525" s="118" t="str">
        <f t="shared" ref="AH525:AH588" si="287">IF(G525=1,ABS(AC525-AA526),"")</f>
        <v/>
      </c>
      <c r="AI525" s="118" t="str">
        <f t="shared" ref="AI525:AI588" si="288">IF(G525=1,ABS(AD525-AB526),"")</f>
        <v/>
      </c>
      <c r="AJ525" s="118" t="str">
        <f t="shared" ref="AJ525:AJ588" si="289">IF(G525=1,SQRT(AH525^2+AI525^2),"")</f>
        <v/>
      </c>
      <c r="AK525" s="113" t="str">
        <f t="shared" ref="AK525:AK588" si="290">IF(G525=1,P525,"")</f>
        <v/>
      </c>
      <c r="AL525" s="118" t="str">
        <f t="shared" ref="AL525:AL588" si="291">IF(G525=1,ABS(R526),"")</f>
        <v/>
      </c>
      <c r="AM525" s="118"/>
      <c r="AN525" s="117">
        <f t="shared" si="264"/>
        <v>14.393986541004992</v>
      </c>
      <c r="AO525" s="118">
        <f t="shared" si="265"/>
        <v>14.654892410475234</v>
      </c>
      <c r="AP525" s="99">
        <f t="shared" si="266"/>
        <v>58.025701002407061</v>
      </c>
      <c r="AQ525" s="99">
        <f t="shared" si="267"/>
        <v>23.489422077933284</v>
      </c>
      <c r="AR525" s="99">
        <f t="shared" si="268"/>
        <v>58.414901692962644</v>
      </c>
      <c r="AS525" s="99">
        <f t="shared" si="269"/>
        <v>23.646974664727608</v>
      </c>
      <c r="AT525" s="118">
        <f t="shared" si="270"/>
        <v>0.97000002861022949</v>
      </c>
      <c r="AU525" s="118">
        <f t="shared" si="271"/>
        <v>0.68000030517578125</v>
      </c>
      <c r="AV525" s="118">
        <f t="shared" si="272"/>
        <v>1.184609838952472</v>
      </c>
      <c r="AW525" s="118">
        <f t="shared" si="273"/>
        <v>3.559999942779541</v>
      </c>
      <c r="AX525" s="118"/>
      <c r="AY525" s="117"/>
      <c r="AZ525" s="118" t="str">
        <f t="shared" si="277"/>
        <v/>
      </c>
      <c r="BA525" s="99" t="str">
        <f t="shared" si="278"/>
        <v/>
      </c>
      <c r="BB525" s="99" t="str">
        <f t="shared" si="279"/>
        <v/>
      </c>
      <c r="BC525" s="99" t="str">
        <f t="shared" si="280"/>
        <v/>
      </c>
      <c r="BD525" s="99" t="str">
        <f t="shared" si="281"/>
        <v/>
      </c>
      <c r="BE525" s="84" t="str">
        <f t="shared" si="282"/>
        <v/>
      </c>
      <c r="BF525" s="84" t="str">
        <f t="shared" si="275"/>
        <v/>
      </c>
      <c r="BI525" s="117">
        <f t="shared" si="283"/>
        <v>0.97000002861022949</v>
      </c>
      <c r="BJ525" s="118">
        <f t="shared" si="284"/>
        <v>0.68000030517578125</v>
      </c>
      <c r="BK525" s="118">
        <f t="shared" si="285"/>
        <v>1.184609838952472</v>
      </c>
      <c r="BL525" s="118">
        <v>0.97000002861022949</v>
      </c>
      <c r="BM525" s="118">
        <v>0.68000030517578125</v>
      </c>
      <c r="BN525" s="118">
        <v>1.184609838952472</v>
      </c>
      <c r="BO525" s="118"/>
      <c r="BP525" s="119"/>
      <c r="BX525" s="117"/>
      <c r="EX525" s="81">
        <f t="shared" si="274"/>
        <v>14.393986541004992</v>
      </c>
      <c r="EY525" s="81">
        <f t="shared" si="263"/>
        <v>14.393986541004992</v>
      </c>
      <c r="FA525" s="81" t="str">
        <f t="shared" si="262"/>
        <v/>
      </c>
    </row>
    <row r="526" spans="2:157" x14ac:dyDescent="0.15">
      <c r="E526" s="1" t="s">
        <v>152</v>
      </c>
      <c r="F526" s="6">
        <v>3</v>
      </c>
      <c r="I526" s="6">
        <v>1</v>
      </c>
      <c r="J526" s="81">
        <v>1</v>
      </c>
      <c r="O526" s="31"/>
      <c r="Q526" s="31">
        <v>3.559999942779541</v>
      </c>
      <c r="R526" s="40">
        <v>-3.559999942779541</v>
      </c>
      <c r="S526" s="31"/>
      <c r="T526" s="40"/>
      <c r="U526" s="31"/>
      <c r="V526" s="40"/>
      <c r="W526" s="31" t="s">
        <v>90</v>
      </c>
      <c r="X526" s="40"/>
      <c r="Y526" s="31"/>
      <c r="Z526" s="40">
        <v>1</v>
      </c>
      <c r="AA526" s="59">
        <v>4.880000114440918</v>
      </c>
      <c r="AB526" s="60">
        <v>-6.9200000762939453</v>
      </c>
      <c r="AC526" s="59">
        <v>-0.15000000596046448</v>
      </c>
      <c r="AD526" s="60">
        <v>11.310000419616699</v>
      </c>
      <c r="AE526" s="19" t="s">
        <v>84</v>
      </c>
      <c r="AF526" s="114"/>
      <c r="AG526" s="117" t="str">
        <f t="shared" si="286"/>
        <v/>
      </c>
      <c r="AH526" s="118" t="str">
        <f t="shared" si="287"/>
        <v/>
      </c>
      <c r="AI526" s="118" t="str">
        <f t="shared" si="288"/>
        <v/>
      </c>
      <c r="AJ526" s="118" t="str">
        <f t="shared" si="289"/>
        <v/>
      </c>
      <c r="AK526" s="113" t="str">
        <f t="shared" si="290"/>
        <v/>
      </c>
      <c r="AL526" s="118" t="str">
        <f t="shared" si="291"/>
        <v/>
      </c>
      <c r="AM526" s="118"/>
      <c r="AN526" s="117" t="str">
        <f t="shared" si="264"/>
        <v/>
      </c>
      <c r="AO526" s="118" t="str">
        <f t="shared" si="265"/>
        <v/>
      </c>
      <c r="AP526" s="99" t="str">
        <f t="shared" si="266"/>
        <v/>
      </c>
      <c r="AQ526" s="99" t="str">
        <f t="shared" si="267"/>
        <v/>
      </c>
      <c r="AR526" s="99" t="str">
        <f t="shared" si="268"/>
        <v/>
      </c>
      <c r="AS526" s="99" t="str">
        <f t="shared" si="269"/>
        <v/>
      </c>
      <c r="AT526" s="118" t="str">
        <f t="shared" si="270"/>
        <v/>
      </c>
      <c r="AU526" s="118" t="str">
        <f t="shared" si="271"/>
        <v/>
      </c>
      <c r="AV526" s="118" t="str">
        <f t="shared" si="272"/>
        <v/>
      </c>
      <c r="AW526" s="118" t="str">
        <f t="shared" si="273"/>
        <v/>
      </c>
      <c r="AX526" s="118"/>
      <c r="AY526" s="117">
        <f t="shared" si="276"/>
        <v>14.393986541004992</v>
      </c>
      <c r="AZ526" s="118">
        <f t="shared" si="277"/>
        <v>14.654892410475234</v>
      </c>
      <c r="BA526" s="99">
        <f t="shared" si="278"/>
        <v>58.025701002407061</v>
      </c>
      <c r="BB526" s="99">
        <f t="shared" si="279"/>
        <v>23.489422077933284</v>
      </c>
      <c r="BC526" s="99">
        <f t="shared" si="280"/>
        <v>58.414901692962644</v>
      </c>
      <c r="BD526" s="99">
        <f t="shared" si="281"/>
        <v>23.646974664727608</v>
      </c>
      <c r="BE526" s="84">
        <f t="shared" si="282"/>
        <v>3.559999942779541</v>
      </c>
      <c r="BF526" s="84" t="str">
        <f t="shared" si="275"/>
        <v/>
      </c>
      <c r="BI526" s="117">
        <f t="shared" si="283"/>
        <v>4.3900001049041748</v>
      </c>
      <c r="BJ526" s="118">
        <f t="shared" si="284"/>
        <v>4.9300003051757812</v>
      </c>
      <c r="BK526" s="118">
        <f t="shared" si="285"/>
        <v>6.6012880508346221</v>
      </c>
      <c r="BL526" s="118"/>
      <c r="BM526" s="118"/>
      <c r="BN526" s="118"/>
      <c r="BO526" s="118"/>
      <c r="BP526" s="119" t="s">
        <v>184</v>
      </c>
      <c r="BX526" s="117"/>
      <c r="EX526" s="81" t="str">
        <f t="shared" si="274"/>
        <v/>
      </c>
      <c r="EY526" s="81">
        <f t="shared" si="263"/>
        <v>109.81754751874338</v>
      </c>
      <c r="FA526" s="81" t="str">
        <f t="shared" si="262"/>
        <v/>
      </c>
    </row>
    <row r="527" spans="2:157" s="82" customFormat="1" x14ac:dyDescent="0.15">
      <c r="B527" s="30"/>
      <c r="C527" s="16"/>
      <c r="D527" s="13" t="s">
        <v>131</v>
      </c>
      <c r="E527" s="16">
        <v>118</v>
      </c>
      <c r="F527" s="10">
        <v>1</v>
      </c>
      <c r="G527" s="16">
        <v>1</v>
      </c>
      <c r="K527" s="16">
        <v>1</v>
      </c>
      <c r="M527" s="16"/>
      <c r="N527" s="82">
        <v>1</v>
      </c>
      <c r="O527" s="20" t="s">
        <v>87</v>
      </c>
      <c r="P527" s="16">
        <v>100</v>
      </c>
      <c r="Q527" s="32"/>
      <c r="R527" s="10"/>
      <c r="S527" s="32"/>
      <c r="T527" s="10"/>
      <c r="U527" s="32"/>
      <c r="V527" s="10"/>
      <c r="W527" s="32"/>
      <c r="X527" s="10"/>
      <c r="Y527" s="32"/>
      <c r="Z527" s="10"/>
      <c r="AA527" s="57">
        <v>-0.87999999523162842</v>
      </c>
      <c r="AB527" s="58">
        <v>-12.090000152587891</v>
      </c>
      <c r="AC527" s="57">
        <v>3.6600000858306885</v>
      </c>
      <c r="AD527" s="58">
        <v>13.069999694824219</v>
      </c>
      <c r="AE527" s="16"/>
      <c r="AF527" s="114">
        <v>1</v>
      </c>
      <c r="AG527" s="117">
        <f t="shared" si="286"/>
        <v>4.1562203014574877</v>
      </c>
      <c r="AH527" s="118">
        <f t="shared" si="287"/>
        <v>0.30000019073486328</v>
      </c>
      <c r="AI527" s="118">
        <f t="shared" si="288"/>
        <v>1.1700000762939453</v>
      </c>
      <c r="AJ527" s="118">
        <f t="shared" si="289"/>
        <v>1.2078494496288816</v>
      </c>
      <c r="AK527" s="113">
        <f t="shared" si="290"/>
        <v>100</v>
      </c>
      <c r="AL527" s="118">
        <f t="shared" si="291"/>
        <v>6.2399997711181641</v>
      </c>
      <c r="AM527" s="99"/>
      <c r="AN527" s="117" t="str">
        <f t="shared" si="264"/>
        <v/>
      </c>
      <c r="AO527" s="118" t="str">
        <f t="shared" si="265"/>
        <v/>
      </c>
      <c r="AP527" s="99" t="str">
        <f t="shared" si="266"/>
        <v/>
      </c>
      <c r="AQ527" s="99" t="str">
        <f t="shared" si="267"/>
        <v/>
      </c>
      <c r="AR527" s="99" t="str">
        <f t="shared" si="268"/>
        <v/>
      </c>
      <c r="AS527" s="99" t="str">
        <f t="shared" si="269"/>
        <v/>
      </c>
      <c r="AT527" s="118" t="str">
        <f t="shared" si="270"/>
        <v/>
      </c>
      <c r="AU527" s="118" t="str">
        <f t="shared" si="271"/>
        <v/>
      </c>
      <c r="AV527" s="118" t="str">
        <f t="shared" si="272"/>
        <v/>
      </c>
      <c r="AW527" s="118" t="str">
        <f t="shared" si="273"/>
        <v/>
      </c>
      <c r="AX527" s="99"/>
      <c r="AY527" s="117" t="str">
        <f t="shared" si="276"/>
        <v/>
      </c>
      <c r="AZ527" s="118" t="str">
        <f t="shared" si="277"/>
        <v/>
      </c>
      <c r="BA527" s="99" t="str">
        <f t="shared" si="278"/>
        <v/>
      </c>
      <c r="BB527" s="99" t="str">
        <f t="shared" si="279"/>
        <v/>
      </c>
      <c r="BC527" s="99" t="str">
        <f t="shared" si="280"/>
        <v/>
      </c>
      <c r="BD527" s="99" t="str">
        <f t="shared" si="281"/>
        <v/>
      </c>
      <c r="BE527" s="84" t="str">
        <f t="shared" si="282"/>
        <v/>
      </c>
      <c r="BF527" s="84" t="str">
        <f t="shared" si="275"/>
        <v/>
      </c>
      <c r="BG527" s="89"/>
      <c r="BH527" s="89"/>
      <c r="BI527" s="117" t="str">
        <f t="shared" si="283"/>
        <v/>
      </c>
      <c r="BJ527" s="118" t="str">
        <f t="shared" si="284"/>
        <v/>
      </c>
      <c r="BK527" s="118" t="str">
        <f t="shared" si="285"/>
        <v/>
      </c>
      <c r="BL527" s="118" t="s">
        <v>152</v>
      </c>
      <c r="BM527" s="118" t="s">
        <v>152</v>
      </c>
      <c r="BN527" s="118" t="s">
        <v>152</v>
      </c>
      <c r="BO527" s="118"/>
      <c r="BP527" s="121"/>
      <c r="BX527" s="94"/>
      <c r="CE527" s="95"/>
      <c r="CF527" s="95"/>
      <c r="CG527" s="95"/>
      <c r="CH527" s="95"/>
      <c r="CI527" s="95"/>
      <c r="CJ527" s="95"/>
      <c r="CK527" s="95"/>
      <c r="CL527" s="95"/>
      <c r="CM527" s="95"/>
      <c r="CN527" s="95"/>
      <c r="CO527" s="95"/>
      <c r="CP527" s="95"/>
      <c r="CQ527" s="95"/>
      <c r="EX527" s="81" t="s">
        <v>139</v>
      </c>
      <c r="EY527" s="81">
        <f t="shared" si="263"/>
        <v>38.066854169703909</v>
      </c>
      <c r="FA527" s="81">
        <f t="shared" si="262"/>
        <v>4.1562203014574877</v>
      </c>
    </row>
    <row r="528" spans="2:157" x14ac:dyDescent="0.15">
      <c r="E528" s="1" t="s">
        <v>152</v>
      </c>
      <c r="F528" s="6">
        <v>2</v>
      </c>
      <c r="H528" s="81">
        <v>1</v>
      </c>
      <c r="J528" s="81">
        <v>1</v>
      </c>
      <c r="O528" s="31"/>
      <c r="Q528" s="31">
        <v>1.0700000524520874</v>
      </c>
      <c r="R528" s="40">
        <v>6.2399997711181641</v>
      </c>
      <c r="S528" s="31"/>
      <c r="T528" s="40"/>
      <c r="U528" s="31"/>
      <c r="V528" s="40"/>
      <c r="W528" s="31" t="s">
        <v>62</v>
      </c>
      <c r="X528" s="40"/>
      <c r="Y528" s="31">
        <v>1</v>
      </c>
      <c r="Z528" s="40"/>
      <c r="AA528" s="59">
        <v>3.3599998950958252</v>
      </c>
      <c r="AB528" s="60">
        <v>11.899999618530273</v>
      </c>
      <c r="AC528" s="59">
        <v>-0.34000000357627869</v>
      </c>
      <c r="AD528" s="60">
        <v>-11.75</v>
      </c>
      <c r="AE528" s="19" t="s">
        <v>88</v>
      </c>
      <c r="AF528" s="114"/>
      <c r="AG528" s="117" t="str">
        <f t="shared" si="286"/>
        <v/>
      </c>
      <c r="AH528" s="118" t="str">
        <f t="shared" si="287"/>
        <v/>
      </c>
      <c r="AI528" s="118" t="str">
        <f t="shared" si="288"/>
        <v/>
      </c>
      <c r="AJ528" s="118" t="str">
        <f t="shared" si="289"/>
        <v/>
      </c>
      <c r="AK528" s="113" t="str">
        <f t="shared" si="290"/>
        <v/>
      </c>
      <c r="AL528" s="118" t="str">
        <f t="shared" si="291"/>
        <v/>
      </c>
      <c r="AM528" s="118"/>
      <c r="AN528" s="117">
        <f t="shared" si="264"/>
        <v>3.8846947349649534</v>
      </c>
      <c r="AO528" s="118">
        <f t="shared" si="265"/>
        <v>2.753472948305439</v>
      </c>
      <c r="AP528" s="99">
        <f t="shared" si="266"/>
        <v>19.91169940965176</v>
      </c>
      <c r="AQ528" s="99">
        <f t="shared" si="267"/>
        <v>4.8993868788018382</v>
      </c>
      <c r="AR528" s="99">
        <f t="shared" si="268"/>
        <v>13.872999755412337</v>
      </c>
      <c r="AS528" s="99">
        <f t="shared" si="269"/>
        <v>3.4135304864205485</v>
      </c>
      <c r="AT528" s="118">
        <f t="shared" si="270"/>
        <v>0.30000019073486328</v>
      </c>
      <c r="AU528" s="118">
        <f t="shared" si="271"/>
        <v>1.1700000762939453</v>
      </c>
      <c r="AV528" s="118">
        <f t="shared" si="272"/>
        <v>1.2078494496288816</v>
      </c>
      <c r="AW528" s="118">
        <f t="shared" si="273"/>
        <v>0</v>
      </c>
      <c r="AX528" s="118"/>
      <c r="AY528" s="117"/>
      <c r="AZ528" s="118" t="str">
        <f t="shared" si="277"/>
        <v/>
      </c>
      <c r="BA528" s="99" t="str">
        <f t="shared" si="278"/>
        <v/>
      </c>
      <c r="BB528" s="99" t="str">
        <f t="shared" si="279"/>
        <v/>
      </c>
      <c r="BC528" s="99" t="str">
        <f t="shared" si="280"/>
        <v/>
      </c>
      <c r="BD528" s="99" t="str">
        <f t="shared" si="281"/>
        <v/>
      </c>
      <c r="BE528" s="84" t="str">
        <f t="shared" si="282"/>
        <v/>
      </c>
      <c r="BF528" s="84" t="str">
        <f t="shared" si="275"/>
        <v/>
      </c>
      <c r="BI528" s="142"/>
      <c r="BJ528" s="148"/>
      <c r="BK528" s="148"/>
      <c r="BL528" s="148"/>
      <c r="BM528" s="148"/>
      <c r="BN528" s="148"/>
      <c r="BO528" s="148"/>
      <c r="BP528" s="119"/>
      <c r="BX528" s="117"/>
      <c r="EX528" s="81" t="str">
        <f>IF(AND(ISNUMBER(AA527),ISNUMBER(AA528),ISNUMBER(AA529),F528=2,F529=3),DEGREES(ACOS(((AA527-AA528)*(AA529-AA528)+(AB527-AB528)*(AB529-AB528))/(SQRT((AA527-AA528)^2+(AB527-AB528)^2)*SQRT((AA529-AA528)^2+(AB529-AB528)^2)))),"")</f>
        <v/>
      </c>
      <c r="EY528" s="81">
        <f t="shared" si="263"/>
        <v>3.8846947349649534</v>
      </c>
      <c r="FA528" s="81" t="str">
        <f t="shared" si="262"/>
        <v/>
      </c>
    </row>
    <row r="529" spans="2:157" s="82" customFormat="1" x14ac:dyDescent="0.15">
      <c r="B529" s="30"/>
      <c r="C529" s="16"/>
      <c r="D529" s="13" t="s">
        <v>132</v>
      </c>
      <c r="E529" s="16">
        <v>119</v>
      </c>
      <c r="F529" s="10">
        <v>1</v>
      </c>
      <c r="G529" s="16">
        <v>1</v>
      </c>
      <c r="K529" s="16">
        <v>1</v>
      </c>
      <c r="M529" s="16">
        <v>1</v>
      </c>
      <c r="O529" s="20" t="s">
        <v>85</v>
      </c>
      <c r="P529" s="16"/>
      <c r="Q529" s="32"/>
      <c r="R529" s="10"/>
      <c r="S529" s="32"/>
      <c r="T529" s="10"/>
      <c r="U529" s="32"/>
      <c r="V529" s="10"/>
      <c r="W529" s="32"/>
      <c r="X529" s="10"/>
      <c r="Y529" s="32"/>
      <c r="Z529" s="10"/>
      <c r="AA529" s="57">
        <v>0.77999997138977051</v>
      </c>
      <c r="AB529" s="58">
        <v>-12.090000152587891</v>
      </c>
      <c r="AC529" s="57">
        <v>-3.7100000381469727</v>
      </c>
      <c r="AD529" s="58">
        <v>12.630000114440918</v>
      </c>
      <c r="AE529" s="16"/>
      <c r="AF529" s="114">
        <v>1</v>
      </c>
      <c r="AG529" s="117">
        <f t="shared" si="286"/>
        <v>3.4305466723324534</v>
      </c>
      <c r="AH529" s="118">
        <f t="shared" si="287"/>
        <v>0.63000011444091797</v>
      </c>
      <c r="AI529" s="118">
        <f t="shared" si="288"/>
        <v>0.73000049591064453</v>
      </c>
      <c r="AJ529" s="118">
        <f t="shared" si="289"/>
        <v>0.96426182555639761</v>
      </c>
      <c r="AK529" s="113">
        <f t="shared" si="290"/>
        <v>0</v>
      </c>
      <c r="AL529" s="118">
        <f t="shared" si="291"/>
        <v>5.2699999809265137</v>
      </c>
      <c r="AM529" s="99"/>
      <c r="AN529" s="117" t="str">
        <f t="shared" si="264"/>
        <v/>
      </c>
      <c r="AO529" s="118" t="str">
        <f t="shared" si="265"/>
        <v/>
      </c>
      <c r="AP529" s="99" t="str">
        <f t="shared" si="266"/>
        <v/>
      </c>
      <c r="AQ529" s="99" t="str">
        <f t="shared" si="267"/>
        <v/>
      </c>
      <c r="AR529" s="99" t="str">
        <f t="shared" si="268"/>
        <v/>
      </c>
      <c r="AS529" s="99" t="str">
        <f t="shared" si="269"/>
        <v/>
      </c>
      <c r="AT529" s="118" t="str">
        <f t="shared" si="270"/>
        <v/>
      </c>
      <c r="AU529" s="118" t="str">
        <f t="shared" si="271"/>
        <v/>
      </c>
      <c r="AV529" s="118" t="str">
        <f t="shared" si="272"/>
        <v/>
      </c>
      <c r="AW529" s="118" t="str">
        <f t="shared" si="273"/>
        <v/>
      </c>
      <c r="AX529" s="99"/>
      <c r="AY529" s="117" t="str">
        <f t="shared" si="276"/>
        <v/>
      </c>
      <c r="AZ529" s="118" t="str">
        <f t="shared" si="277"/>
        <v/>
      </c>
      <c r="BA529" s="99" t="str">
        <f t="shared" si="278"/>
        <v/>
      </c>
      <c r="BB529" s="99" t="str">
        <f t="shared" si="279"/>
        <v/>
      </c>
      <c r="BC529" s="99" t="str">
        <f t="shared" si="280"/>
        <v/>
      </c>
      <c r="BD529" s="99" t="str">
        <f t="shared" si="281"/>
        <v/>
      </c>
      <c r="BE529" s="84" t="str">
        <f t="shared" si="282"/>
        <v/>
      </c>
      <c r="BF529" s="84" t="str">
        <f t="shared" si="275"/>
        <v/>
      </c>
      <c r="BG529" s="89"/>
      <c r="BH529" s="89"/>
      <c r="BI529" s="117" t="str">
        <f t="shared" si="283"/>
        <v/>
      </c>
      <c r="BJ529" s="118" t="str">
        <f t="shared" si="284"/>
        <v/>
      </c>
      <c r="BK529" s="118" t="str">
        <f t="shared" si="285"/>
        <v/>
      </c>
      <c r="BL529" s="118" t="s">
        <v>152</v>
      </c>
      <c r="BM529" s="118" t="s">
        <v>152</v>
      </c>
      <c r="BN529" s="118" t="s">
        <v>152</v>
      </c>
      <c r="BO529" s="118"/>
      <c r="BP529" s="121"/>
      <c r="BX529" s="94"/>
      <c r="CE529" s="95"/>
      <c r="CF529" s="95"/>
      <c r="CG529" s="95"/>
      <c r="CH529" s="95"/>
      <c r="CI529" s="95"/>
      <c r="CJ529" s="95"/>
      <c r="CK529" s="95"/>
      <c r="CL529" s="95"/>
      <c r="CM529" s="95"/>
      <c r="CN529" s="95"/>
      <c r="CO529" s="95"/>
      <c r="CP529" s="95"/>
      <c r="CQ529" s="95"/>
      <c r="EX529" s="81" t="s">
        <v>139</v>
      </c>
      <c r="EY529" s="81">
        <f t="shared" si="263"/>
        <v>18.185720059668515</v>
      </c>
      <c r="FA529" s="81">
        <f t="shared" si="262"/>
        <v>3.4305466723324534</v>
      </c>
    </row>
    <row r="530" spans="2:157" x14ac:dyDescent="0.15">
      <c r="E530" s="1" t="s">
        <v>152</v>
      </c>
      <c r="F530" s="6">
        <v>2</v>
      </c>
      <c r="H530" s="81">
        <v>1</v>
      </c>
      <c r="J530" s="81">
        <v>1</v>
      </c>
      <c r="O530" s="31"/>
      <c r="Q530" s="31">
        <v>-3.4600000381469727</v>
      </c>
      <c r="R530" s="40">
        <v>5.2699999809265137</v>
      </c>
      <c r="S530" s="31"/>
      <c r="T530" s="40"/>
      <c r="U530" s="31"/>
      <c r="V530" s="40"/>
      <c r="W530" s="31" t="s">
        <v>62</v>
      </c>
      <c r="X530" s="40"/>
      <c r="Y530" s="31">
        <v>1</v>
      </c>
      <c r="Z530" s="40"/>
      <c r="AA530" s="59">
        <v>-4.3400001525878906</v>
      </c>
      <c r="AB530" s="60">
        <v>11.899999618530273</v>
      </c>
      <c r="AC530" s="59">
        <v>0.93000000715255737</v>
      </c>
      <c r="AD530" s="60">
        <v>-11.800000190734863</v>
      </c>
      <c r="AE530" s="19" t="s">
        <v>83</v>
      </c>
      <c r="AF530" s="114"/>
      <c r="AG530" s="117" t="str">
        <f t="shared" si="286"/>
        <v/>
      </c>
      <c r="AH530" s="118" t="str">
        <f t="shared" si="287"/>
        <v/>
      </c>
      <c r="AI530" s="118" t="str">
        <f t="shared" si="288"/>
        <v/>
      </c>
      <c r="AJ530" s="118" t="str">
        <f t="shared" si="289"/>
        <v/>
      </c>
      <c r="AK530" s="113" t="str">
        <f t="shared" si="290"/>
        <v/>
      </c>
      <c r="AL530" s="118" t="str">
        <f t="shared" si="291"/>
        <v/>
      </c>
      <c r="AM530" s="118"/>
      <c r="AN530" s="117"/>
      <c r="AO530" s="118"/>
      <c r="AT530" s="118"/>
      <c r="AU530" s="118"/>
      <c r="AV530" s="118"/>
      <c r="AW530" s="118"/>
      <c r="AX530" s="118"/>
      <c r="AY530" s="117"/>
      <c r="AZ530" s="118" t="str">
        <f t="shared" si="277"/>
        <v/>
      </c>
      <c r="BA530" s="99" t="str">
        <f t="shared" si="278"/>
        <v/>
      </c>
      <c r="BB530" s="99" t="str">
        <f t="shared" si="279"/>
        <v/>
      </c>
      <c r="BC530" s="99" t="str">
        <f t="shared" si="280"/>
        <v/>
      </c>
      <c r="BD530" s="99" t="str">
        <f t="shared" si="281"/>
        <v/>
      </c>
      <c r="BE530" s="84" t="str">
        <f t="shared" si="282"/>
        <v/>
      </c>
      <c r="BF530" s="84" t="str">
        <f t="shared" si="275"/>
        <v/>
      </c>
      <c r="BI530" s="142"/>
      <c r="BJ530" s="148"/>
      <c r="BK530" s="148"/>
      <c r="BL530" s="148"/>
      <c r="BM530" s="148"/>
      <c r="BN530" s="148"/>
      <c r="BO530" s="148"/>
      <c r="BP530" s="119"/>
      <c r="BX530" s="117"/>
      <c r="EX530" s="81" t="str">
        <f t="shared" ref="EX530:EX561" si="292">IF(AND(ISNUMBER(AA529),ISNUMBER(AA530),ISNUMBER(AA531),F530=2,F531=3),DEGREES(ACOS(((AA529-AA530)*(AA531-AA530)+(AB529-AB530)*(AB531-AB530))/(SQRT((AA529-AA530)^2+(AB529-AB530)^2)*SQRT((AA531-AA530)^2+(AB531-AB530)^2)))),"")</f>
        <v/>
      </c>
      <c r="EY530" s="81">
        <f t="shared" si="263"/>
        <v>0</v>
      </c>
      <c r="FA530" s="81" t="str">
        <f t="shared" si="262"/>
        <v/>
      </c>
    </row>
    <row r="531" spans="2:157" s="82" customFormat="1" x14ac:dyDescent="0.15">
      <c r="B531" s="30"/>
      <c r="C531" s="16"/>
      <c r="D531" s="13" t="s">
        <v>133</v>
      </c>
      <c r="E531" s="16">
        <v>120</v>
      </c>
      <c r="F531" s="10">
        <v>1</v>
      </c>
      <c r="G531" s="16">
        <v>1</v>
      </c>
      <c r="K531" s="16">
        <v>1</v>
      </c>
      <c r="M531" s="16"/>
      <c r="N531" s="82">
        <v>1</v>
      </c>
      <c r="O531" s="32"/>
      <c r="P531" s="16"/>
      <c r="Q531" s="32"/>
      <c r="R531" s="10"/>
      <c r="S531" s="32"/>
      <c r="T531" s="10"/>
      <c r="U531" s="32"/>
      <c r="V531" s="10"/>
      <c r="W531" s="32"/>
      <c r="X531" s="10"/>
      <c r="Y531" s="32"/>
      <c r="Z531" s="10"/>
      <c r="AA531" s="57">
        <v>0.77999997138977051</v>
      </c>
      <c r="AB531" s="58">
        <v>-12.090000152587891</v>
      </c>
      <c r="AC531" s="57">
        <v>-3.7100000381469727</v>
      </c>
      <c r="AD531" s="58">
        <v>12.630000114440918</v>
      </c>
      <c r="AE531" s="20" t="s">
        <v>87</v>
      </c>
      <c r="AF531" s="114"/>
      <c r="AG531" s="117">
        <f t="shared" si="286"/>
        <v>10.121862636431157</v>
      </c>
      <c r="AH531" s="118">
        <f t="shared" si="287"/>
        <v>0.63000011444091797</v>
      </c>
      <c r="AI531" s="118">
        <f t="shared" si="288"/>
        <v>0.73000049591064453</v>
      </c>
      <c r="AJ531" s="118">
        <f t="shared" si="289"/>
        <v>0.96426182555639761</v>
      </c>
      <c r="AK531" s="113">
        <f t="shared" si="290"/>
        <v>0</v>
      </c>
      <c r="AL531" s="118">
        <f t="shared" si="291"/>
        <v>4.4899997711181641</v>
      </c>
      <c r="AM531" s="118"/>
      <c r="AN531" s="117"/>
      <c r="AO531" s="118"/>
      <c r="AP531" s="99"/>
      <c r="AQ531" s="99"/>
      <c r="AR531" s="99"/>
      <c r="AS531" s="99"/>
      <c r="AT531" s="118"/>
      <c r="AU531" s="118"/>
      <c r="AV531" s="118"/>
      <c r="AW531" s="118"/>
      <c r="AX531" s="118"/>
      <c r="AY531" s="117" t="str">
        <f t="shared" si="276"/>
        <v/>
      </c>
      <c r="AZ531" s="118" t="str">
        <f t="shared" si="277"/>
        <v/>
      </c>
      <c r="BA531" s="99" t="str">
        <f t="shared" si="278"/>
        <v/>
      </c>
      <c r="BB531" s="99" t="str">
        <f t="shared" si="279"/>
        <v/>
      </c>
      <c r="BC531" s="99" t="str">
        <f t="shared" si="280"/>
        <v/>
      </c>
      <c r="BD531" s="99" t="str">
        <f t="shared" si="281"/>
        <v/>
      </c>
      <c r="BE531" s="84" t="str">
        <f t="shared" si="282"/>
        <v/>
      </c>
      <c r="BF531" s="84" t="str">
        <f t="shared" si="275"/>
        <v/>
      </c>
      <c r="BG531" s="89"/>
      <c r="BH531" s="89"/>
      <c r="BI531" s="117" t="str">
        <f t="shared" si="283"/>
        <v/>
      </c>
      <c r="BJ531" s="118" t="str">
        <f t="shared" si="284"/>
        <v/>
      </c>
      <c r="BK531" s="118" t="str">
        <f t="shared" si="285"/>
        <v/>
      </c>
      <c r="BL531" s="118" t="s">
        <v>152</v>
      </c>
      <c r="BM531" s="118" t="s">
        <v>152</v>
      </c>
      <c r="BN531" s="118" t="s">
        <v>152</v>
      </c>
      <c r="BO531" s="118"/>
      <c r="BP531" s="122"/>
      <c r="BX531" s="120"/>
      <c r="CE531" s="95"/>
      <c r="CF531" s="95"/>
      <c r="CG531" s="95"/>
      <c r="CH531" s="95"/>
      <c r="CI531" s="95"/>
      <c r="CJ531" s="95"/>
      <c r="CK531" s="95"/>
      <c r="CL531" s="95"/>
      <c r="CM531" s="95"/>
      <c r="CN531" s="95"/>
      <c r="CO531" s="95"/>
      <c r="CP531" s="95"/>
      <c r="CQ531" s="95"/>
      <c r="EX531" s="81" t="str">
        <f t="shared" si="292"/>
        <v/>
      </c>
      <c r="EY531" s="81">
        <f t="shared" si="263"/>
        <v>0</v>
      </c>
      <c r="FA531" s="81">
        <f t="shared" si="262"/>
        <v>10.121862636431157</v>
      </c>
    </row>
    <row r="532" spans="2:157" x14ac:dyDescent="0.15">
      <c r="E532" s="1" t="s">
        <v>152</v>
      </c>
      <c r="F532" s="6">
        <v>2</v>
      </c>
      <c r="H532" s="81">
        <v>1</v>
      </c>
      <c r="O532" s="31"/>
      <c r="Q532" s="31">
        <v>0.73000001907348633</v>
      </c>
      <c r="R532" s="40">
        <v>4.4899997711181641</v>
      </c>
      <c r="S532" s="31"/>
      <c r="T532" s="40"/>
      <c r="U532" s="31"/>
      <c r="V532" s="40"/>
      <c r="W532" s="31"/>
      <c r="X532" s="40"/>
      <c r="Y532" s="31"/>
      <c r="Z532" s="40"/>
      <c r="AA532" s="59">
        <v>-4.3400001525878906</v>
      </c>
      <c r="AB532" s="60">
        <v>11.899999618530273</v>
      </c>
      <c r="AC532" s="59">
        <v>0.93000000715255737</v>
      </c>
      <c r="AD532" s="60">
        <v>-11.800000190734863</v>
      </c>
      <c r="AE532" s="19" t="s">
        <v>106</v>
      </c>
      <c r="AF532" s="114"/>
      <c r="AG532" s="117" t="str">
        <f t="shared" si="286"/>
        <v/>
      </c>
      <c r="AH532" s="118" t="str">
        <f t="shared" si="287"/>
        <v/>
      </c>
      <c r="AI532" s="118" t="str">
        <f t="shared" si="288"/>
        <v/>
      </c>
      <c r="AJ532" s="118" t="str">
        <f t="shared" si="289"/>
        <v/>
      </c>
      <c r="AK532" s="113" t="str">
        <f t="shared" si="290"/>
        <v/>
      </c>
      <c r="AL532" s="118" t="str">
        <f t="shared" si="291"/>
        <v/>
      </c>
      <c r="AM532" s="118"/>
      <c r="AN532" s="117"/>
      <c r="AO532" s="118"/>
      <c r="AT532" s="118"/>
      <c r="AU532" s="118"/>
      <c r="AV532" s="118"/>
      <c r="AW532" s="118"/>
      <c r="AX532" s="118"/>
      <c r="AY532" s="117"/>
      <c r="AZ532" s="118" t="str">
        <f t="shared" si="277"/>
        <v/>
      </c>
      <c r="BA532" s="99" t="str">
        <f t="shared" si="278"/>
        <v/>
      </c>
      <c r="BB532" s="99" t="str">
        <f t="shared" si="279"/>
        <v/>
      </c>
      <c r="BC532" s="99" t="str">
        <f t="shared" si="280"/>
        <v/>
      </c>
      <c r="BD532" s="99" t="str">
        <f t="shared" si="281"/>
        <v/>
      </c>
      <c r="BE532" s="84" t="str">
        <f t="shared" si="282"/>
        <v/>
      </c>
      <c r="BF532" s="84" t="str">
        <f t="shared" si="275"/>
        <v/>
      </c>
      <c r="BI532" s="117">
        <f t="shared" si="283"/>
        <v>0.63000011444091797</v>
      </c>
      <c r="BJ532" s="118">
        <f t="shared" si="284"/>
        <v>0.73000049591064453</v>
      </c>
      <c r="BK532" s="118">
        <f t="shared" si="285"/>
        <v>0.96426182555639761</v>
      </c>
      <c r="BL532" s="118">
        <v>0.63000011444091797</v>
      </c>
      <c r="BM532" s="118">
        <v>0.73000049591064453</v>
      </c>
      <c r="BN532" s="118">
        <v>0.96426182555639761</v>
      </c>
      <c r="BO532" s="118"/>
      <c r="BP532" s="119"/>
      <c r="BX532" s="117"/>
      <c r="EX532" s="81">
        <f t="shared" si="292"/>
        <v>0.83742039220202247</v>
      </c>
      <c r="EY532" s="81">
        <f t="shared" si="263"/>
        <v>0.83742039220202247</v>
      </c>
      <c r="FA532" s="81" t="str">
        <f t="shared" si="262"/>
        <v/>
      </c>
    </row>
    <row r="533" spans="2:157" x14ac:dyDescent="0.15">
      <c r="E533" s="1" t="s">
        <v>152</v>
      </c>
      <c r="F533" s="6">
        <v>3</v>
      </c>
      <c r="I533" s="81">
        <v>1</v>
      </c>
      <c r="O533" s="31"/>
      <c r="Q533" s="31">
        <v>1.3200000524520874</v>
      </c>
      <c r="R533" s="40">
        <v>-7.6500000953674316</v>
      </c>
      <c r="S533" s="31"/>
      <c r="T533" s="40"/>
      <c r="U533" s="31"/>
      <c r="V533" s="40"/>
      <c r="W533" s="31"/>
      <c r="X533" s="40"/>
      <c r="Y533" s="31"/>
      <c r="Z533" s="40"/>
      <c r="AA533" s="59">
        <v>1.0700000524520874</v>
      </c>
      <c r="AB533" s="60">
        <v>-11.75</v>
      </c>
      <c r="AC533" s="59">
        <v>-0.38999998569488525</v>
      </c>
      <c r="AD533" s="60">
        <v>12.289999961853027</v>
      </c>
      <c r="AE533" s="19" t="s">
        <v>88</v>
      </c>
      <c r="AF533" s="114"/>
      <c r="AG533" s="117" t="str">
        <f t="shared" si="286"/>
        <v/>
      </c>
      <c r="AH533" s="118" t="str">
        <f t="shared" si="287"/>
        <v/>
      </c>
      <c r="AI533" s="118" t="str">
        <f t="shared" si="288"/>
        <v/>
      </c>
      <c r="AJ533" s="118" t="str">
        <f t="shared" si="289"/>
        <v/>
      </c>
      <c r="AK533" s="113" t="str">
        <f t="shared" si="290"/>
        <v/>
      </c>
      <c r="AL533" s="118" t="str">
        <f t="shared" si="291"/>
        <v/>
      </c>
      <c r="AM533" s="118"/>
      <c r="AN533" s="117"/>
      <c r="AO533" s="118"/>
      <c r="AT533" s="118"/>
      <c r="AU533" s="118"/>
      <c r="AV533" s="118"/>
      <c r="AW533" s="118"/>
      <c r="AX533" s="118"/>
      <c r="AY533" s="117">
        <f t="shared" si="276"/>
        <v>0.83742039220202247</v>
      </c>
      <c r="AZ533" s="118">
        <f t="shared" si="277"/>
        <v>0.34838193190949485</v>
      </c>
      <c r="BA533" s="99">
        <f t="shared" si="278"/>
        <v>4.3489513508558275</v>
      </c>
      <c r="BB533" s="99">
        <f t="shared" si="279"/>
        <v>2.8881355520724314</v>
      </c>
      <c r="BC533" s="99">
        <f t="shared" si="280"/>
        <v>1.7907510300278773</v>
      </c>
      <c r="BD533" s="99">
        <f t="shared" si="281"/>
        <v>1.1892365072596309</v>
      </c>
      <c r="BE533" s="84">
        <f t="shared" si="282"/>
        <v>7.6500000953674316</v>
      </c>
      <c r="BF533" s="84" t="str">
        <f t="shared" si="275"/>
        <v/>
      </c>
      <c r="BI533" s="117">
        <f t="shared" si="283"/>
        <v>0.14000004529953003</v>
      </c>
      <c r="BJ533" s="118">
        <f t="shared" si="284"/>
        <v>5.0000190734863281E-2</v>
      </c>
      <c r="BK533" s="118">
        <f t="shared" si="285"/>
        <v>0.14866079428481865</v>
      </c>
      <c r="BL533" s="118">
        <v>0.14000004529953003</v>
      </c>
      <c r="BM533" s="118">
        <v>5.0000190734863281E-2</v>
      </c>
      <c r="BN533" s="118">
        <v>0.14866079428481865</v>
      </c>
      <c r="BO533" s="118"/>
      <c r="BP533" s="119"/>
      <c r="BX533" s="117"/>
      <c r="EX533" s="81" t="str">
        <f t="shared" si="292"/>
        <v/>
      </c>
      <c r="EY533" s="81">
        <f t="shared" si="263"/>
        <v>3.8317954027209962</v>
      </c>
      <c r="FA533" s="81" t="str">
        <f t="shared" si="262"/>
        <v/>
      </c>
    </row>
    <row r="534" spans="2:157" x14ac:dyDescent="0.15">
      <c r="E534" s="1" t="s">
        <v>152</v>
      </c>
      <c r="F534" s="6">
        <v>4</v>
      </c>
      <c r="I534" s="81">
        <v>1</v>
      </c>
      <c r="O534" s="31"/>
      <c r="Q534" s="31">
        <v>-1.1699999570846558</v>
      </c>
      <c r="R534" s="40">
        <v>1.6100000143051147</v>
      </c>
      <c r="S534" s="31"/>
      <c r="T534" s="40"/>
      <c r="U534" s="31"/>
      <c r="V534" s="40"/>
      <c r="W534" s="31"/>
      <c r="X534" s="40"/>
      <c r="Y534" s="31"/>
      <c r="Z534" s="40"/>
      <c r="AA534" s="59">
        <v>-1.6100000143051147</v>
      </c>
      <c r="AB534" s="60">
        <v>5.070000171661377</v>
      </c>
      <c r="AC534" s="59">
        <v>0.23999999463558197</v>
      </c>
      <c r="AD534" s="60">
        <v>-11.210000038146973</v>
      </c>
      <c r="AE534" s="19" t="s">
        <v>93</v>
      </c>
      <c r="AF534" s="114"/>
      <c r="AG534" s="117" t="str">
        <f t="shared" si="286"/>
        <v/>
      </c>
      <c r="AH534" s="118" t="str">
        <f t="shared" si="287"/>
        <v/>
      </c>
      <c r="AI534" s="118" t="str">
        <f t="shared" si="288"/>
        <v/>
      </c>
      <c r="AJ534" s="118" t="str">
        <f t="shared" si="289"/>
        <v/>
      </c>
      <c r="AK534" s="113" t="str">
        <f t="shared" si="290"/>
        <v/>
      </c>
      <c r="AL534" s="118" t="str">
        <f t="shared" si="291"/>
        <v/>
      </c>
      <c r="AM534" s="118"/>
      <c r="AN534" s="117" t="str">
        <f t="shared" si="264"/>
        <v/>
      </c>
      <c r="AO534" s="118" t="str">
        <f t="shared" si="265"/>
        <v/>
      </c>
      <c r="AP534" s="99" t="str">
        <f t="shared" si="266"/>
        <v/>
      </c>
      <c r="AQ534" s="99" t="str">
        <f t="shared" si="267"/>
        <v/>
      </c>
      <c r="AR534" s="99" t="str">
        <f t="shared" si="268"/>
        <v/>
      </c>
      <c r="AS534" s="99" t="str">
        <f t="shared" si="269"/>
        <v/>
      </c>
      <c r="AT534" s="118" t="str">
        <f t="shared" si="270"/>
        <v/>
      </c>
      <c r="AU534" s="118" t="str">
        <f t="shared" si="271"/>
        <v/>
      </c>
      <c r="AV534" s="118" t="str">
        <f t="shared" si="272"/>
        <v/>
      </c>
      <c r="AW534" s="118" t="str">
        <f t="shared" si="273"/>
        <v/>
      </c>
      <c r="AX534" s="118"/>
      <c r="AY534" s="117">
        <f t="shared" si="276"/>
        <v>3.8317954027209962</v>
      </c>
      <c r="AZ534" s="118">
        <f t="shared" si="277"/>
        <v>5.5776485832702152</v>
      </c>
      <c r="BA534" s="99">
        <f t="shared" si="278"/>
        <v>13.807101910495788</v>
      </c>
      <c r="BB534" s="99">
        <f t="shared" si="279"/>
        <v>4.4060880474904609</v>
      </c>
      <c r="BC534" s="99">
        <f t="shared" si="280"/>
        <v>19.935000305175777</v>
      </c>
      <c r="BD534" s="99">
        <f t="shared" si="281"/>
        <v>6.3616077538026712</v>
      </c>
      <c r="BE534" s="84">
        <f t="shared" si="282"/>
        <v>1.6100000143051147</v>
      </c>
      <c r="BF534" s="84" t="str">
        <f t="shared" si="275"/>
        <v/>
      </c>
      <c r="BI534" s="117">
        <f t="shared" si="283"/>
        <v>1.2200000286102295</v>
      </c>
      <c r="BJ534" s="118">
        <f t="shared" si="284"/>
        <v>7.2199997901916504</v>
      </c>
      <c r="BK534" s="118">
        <f t="shared" si="285"/>
        <v>7.3223491476558555</v>
      </c>
      <c r="BL534" s="118">
        <v>1.2200000286102295</v>
      </c>
      <c r="BM534" s="118">
        <v>7.2199997901916504</v>
      </c>
      <c r="BN534" s="118">
        <v>7.3223491476558555</v>
      </c>
      <c r="BO534" s="118"/>
      <c r="BP534" s="119"/>
      <c r="BX534" s="117"/>
      <c r="EX534" s="81" t="str">
        <f t="shared" si="292"/>
        <v/>
      </c>
      <c r="EY534" s="81">
        <f t="shared" si="263"/>
        <v>3.530517282975584</v>
      </c>
      <c r="FA534" s="81" t="str">
        <f t="shared" si="262"/>
        <v/>
      </c>
    </row>
    <row r="535" spans="2:157" x14ac:dyDescent="0.15">
      <c r="E535" s="1" t="s">
        <v>152</v>
      </c>
      <c r="F535" s="6">
        <v>5</v>
      </c>
      <c r="I535" s="81">
        <v>1</v>
      </c>
      <c r="J535" s="81">
        <v>1</v>
      </c>
      <c r="O535" s="31"/>
      <c r="Q535" s="31">
        <v>1.7599999904632568</v>
      </c>
      <c r="R535" s="40">
        <v>-6.3400001525878906</v>
      </c>
      <c r="S535" s="31"/>
      <c r="T535" s="40"/>
      <c r="U535" s="31"/>
      <c r="V535" s="40"/>
      <c r="W535" s="31" t="s">
        <v>60</v>
      </c>
      <c r="X535" s="40"/>
      <c r="Y535" s="31"/>
      <c r="Z535" s="40">
        <v>1</v>
      </c>
      <c r="AA535" s="59">
        <v>1.8500000238418579</v>
      </c>
      <c r="AB535" s="60">
        <v>-10.430000305175781</v>
      </c>
      <c r="AC535" s="59">
        <v>0.82999998331069946</v>
      </c>
      <c r="AD535" s="60">
        <v>2.3900001049041748</v>
      </c>
      <c r="AE535" s="19" t="s">
        <v>84</v>
      </c>
      <c r="AF535" s="114">
        <v>1</v>
      </c>
      <c r="AG535" s="117" t="str">
        <f t="shared" si="286"/>
        <v/>
      </c>
      <c r="AH535" s="118" t="str">
        <f t="shared" si="287"/>
        <v/>
      </c>
      <c r="AI535" s="118" t="str">
        <f t="shared" si="288"/>
        <v/>
      </c>
      <c r="AJ535" s="118" t="str">
        <f t="shared" si="289"/>
        <v/>
      </c>
      <c r="AK535" s="113" t="str">
        <f t="shared" si="290"/>
        <v/>
      </c>
      <c r="AL535" s="118" t="str">
        <f t="shared" si="291"/>
        <v/>
      </c>
      <c r="AM535" s="118"/>
      <c r="AN535" s="117" t="str">
        <f t="shared" si="264"/>
        <v/>
      </c>
      <c r="AO535" s="118" t="str">
        <f t="shared" si="265"/>
        <v/>
      </c>
      <c r="AP535" s="99" t="str">
        <f t="shared" si="266"/>
        <v/>
      </c>
      <c r="AQ535" s="99" t="str">
        <f t="shared" si="267"/>
        <v/>
      </c>
      <c r="AR535" s="99" t="str">
        <f t="shared" si="268"/>
        <v/>
      </c>
      <c r="AS535" s="99" t="str">
        <f t="shared" si="269"/>
        <v/>
      </c>
      <c r="AT535" s="118" t="str">
        <f t="shared" si="270"/>
        <v/>
      </c>
      <c r="AU535" s="118" t="str">
        <f t="shared" si="271"/>
        <v/>
      </c>
      <c r="AV535" s="118" t="str">
        <f t="shared" si="272"/>
        <v/>
      </c>
      <c r="AW535" s="118" t="str">
        <f t="shared" si="273"/>
        <v/>
      </c>
      <c r="AX535" s="118"/>
      <c r="AY535" s="117">
        <f t="shared" si="276"/>
        <v>3.530517282975584</v>
      </c>
      <c r="AZ535" s="118">
        <f t="shared" si="277"/>
        <v>6.1005173727517956</v>
      </c>
      <c r="BA535" s="99">
        <f t="shared" si="278"/>
        <v>8.3285994614601009</v>
      </c>
      <c r="BB535" s="99">
        <f t="shared" si="279"/>
        <v>3.8325806116767209</v>
      </c>
      <c r="BC535" s="99">
        <f t="shared" si="280"/>
        <v>13.826900163120033</v>
      </c>
      <c r="BD535" s="99">
        <f t="shared" si="281"/>
        <v>6.3627395854468531</v>
      </c>
      <c r="BE535" s="84">
        <f t="shared" si="282"/>
        <v>6.3400001525878906</v>
      </c>
      <c r="BF535" s="84">
        <f t="shared" si="275"/>
        <v>1.309999942779541</v>
      </c>
      <c r="BI535" s="117">
        <f t="shared" si="283"/>
        <v>1.6100000292062759</v>
      </c>
      <c r="BJ535" s="118">
        <f t="shared" si="284"/>
        <v>0.77999973297119141</v>
      </c>
      <c r="BK535" s="118">
        <f t="shared" si="285"/>
        <v>1.788994040649476</v>
      </c>
      <c r="BL535" s="118"/>
      <c r="BM535" s="118"/>
      <c r="BN535" s="118"/>
      <c r="BO535" s="118"/>
      <c r="BP535" s="119" t="s">
        <v>184</v>
      </c>
      <c r="BX535" s="117"/>
      <c r="EX535" s="81" t="str">
        <f t="shared" si="292"/>
        <v/>
      </c>
      <c r="EY535" s="81" t="str">
        <f t="shared" si="263"/>
        <v/>
      </c>
      <c r="FA535" s="81" t="str">
        <f t="shared" si="262"/>
        <v/>
      </c>
    </row>
    <row r="536" spans="2:157" x14ac:dyDescent="0.15">
      <c r="E536" s="1" t="s">
        <v>152</v>
      </c>
      <c r="O536" s="31"/>
      <c r="Q536" s="31"/>
      <c r="R536" s="40"/>
      <c r="S536" s="31"/>
      <c r="T536" s="40"/>
      <c r="U536" s="31">
        <v>3.2200000286102295</v>
      </c>
      <c r="V536" s="40">
        <v>13.510000228881836</v>
      </c>
      <c r="W536" s="31"/>
      <c r="X536" s="40"/>
      <c r="Y536" s="31"/>
      <c r="Z536" s="40"/>
      <c r="AG536" s="117" t="str">
        <f t="shared" si="286"/>
        <v/>
      </c>
      <c r="AH536" s="118" t="str">
        <f t="shared" si="287"/>
        <v/>
      </c>
      <c r="AI536" s="118" t="str">
        <f t="shared" si="288"/>
        <v/>
      </c>
      <c r="AJ536" s="118" t="str">
        <f t="shared" si="289"/>
        <v/>
      </c>
      <c r="AK536" s="113" t="str">
        <f t="shared" si="290"/>
        <v/>
      </c>
      <c r="AL536" s="118" t="str">
        <f t="shared" si="291"/>
        <v/>
      </c>
      <c r="AN536" s="117" t="str">
        <f t="shared" si="264"/>
        <v/>
      </c>
      <c r="AO536" s="118" t="str">
        <f t="shared" si="265"/>
        <v/>
      </c>
      <c r="AP536" s="99" t="str">
        <f t="shared" si="266"/>
        <v/>
      </c>
      <c r="AQ536" s="99" t="str">
        <f t="shared" si="267"/>
        <v/>
      </c>
      <c r="AR536" s="99" t="str">
        <f t="shared" si="268"/>
        <v/>
      </c>
      <c r="AS536" s="99" t="str">
        <f t="shared" si="269"/>
        <v/>
      </c>
      <c r="AT536" s="118" t="str">
        <f t="shared" si="270"/>
        <v/>
      </c>
      <c r="AU536" s="118" t="str">
        <f t="shared" si="271"/>
        <v/>
      </c>
      <c r="AV536" s="118" t="str">
        <f t="shared" si="272"/>
        <v/>
      </c>
      <c r="AW536" s="118" t="str">
        <f t="shared" si="273"/>
        <v/>
      </c>
      <c r="AY536" s="117" t="str">
        <f t="shared" si="276"/>
        <v/>
      </c>
      <c r="AZ536" s="118" t="str">
        <f t="shared" si="277"/>
        <v/>
      </c>
      <c r="BA536" s="99" t="str">
        <f t="shared" si="278"/>
        <v/>
      </c>
      <c r="BB536" s="99" t="str">
        <f t="shared" si="279"/>
        <v/>
      </c>
      <c r="BC536" s="99" t="str">
        <f t="shared" si="280"/>
        <v/>
      </c>
      <c r="BD536" s="99" t="str">
        <f t="shared" si="281"/>
        <v/>
      </c>
      <c r="BE536" s="84" t="str">
        <f t="shared" si="282"/>
        <v/>
      </c>
      <c r="BF536" s="84" t="str">
        <f t="shared" si="275"/>
        <v/>
      </c>
      <c r="BI536" s="117" t="str">
        <f t="shared" si="283"/>
        <v/>
      </c>
      <c r="BJ536" s="118" t="str">
        <f t="shared" si="284"/>
        <v/>
      </c>
      <c r="BK536" s="118" t="str">
        <f t="shared" si="285"/>
        <v/>
      </c>
      <c r="BL536" s="118" t="s">
        <v>152</v>
      </c>
      <c r="BM536" s="118" t="s">
        <v>152</v>
      </c>
      <c r="BN536" s="118" t="s">
        <v>152</v>
      </c>
      <c r="BO536" s="118"/>
      <c r="EX536" s="81" t="str">
        <f t="shared" si="292"/>
        <v/>
      </c>
      <c r="EY536" s="81" t="str">
        <f t="shared" si="263"/>
        <v/>
      </c>
      <c r="FA536" s="81" t="str">
        <f t="shared" si="262"/>
        <v/>
      </c>
    </row>
    <row r="537" spans="2:157" s="82" customFormat="1" x14ac:dyDescent="0.15">
      <c r="B537" s="30"/>
      <c r="C537" s="16"/>
      <c r="D537" s="82" t="s">
        <v>134</v>
      </c>
      <c r="E537" s="16">
        <v>121</v>
      </c>
      <c r="F537" s="82">
        <v>1</v>
      </c>
      <c r="G537" s="16">
        <v>1</v>
      </c>
      <c r="K537" s="16">
        <v>1</v>
      </c>
      <c r="M537" s="16"/>
      <c r="N537" s="82">
        <v>1</v>
      </c>
      <c r="O537" s="16" t="s">
        <v>87</v>
      </c>
      <c r="P537" s="16">
        <v>115</v>
      </c>
      <c r="Q537" s="33"/>
      <c r="R537" s="34"/>
      <c r="S537" s="33"/>
      <c r="T537" s="34"/>
      <c r="U537" s="33"/>
      <c r="V537" s="34"/>
      <c r="W537" s="33"/>
      <c r="X537" s="34"/>
      <c r="Y537" s="33"/>
      <c r="Z537" s="34"/>
      <c r="AA537" s="63">
        <v>0.76999998092651367</v>
      </c>
      <c r="AB537" s="64">
        <v>-12.029999732971191</v>
      </c>
      <c r="AC537" s="63">
        <v>-3.4600000381469727</v>
      </c>
      <c r="AD537" s="64">
        <v>11.930000305175781</v>
      </c>
      <c r="AE537" s="16"/>
      <c r="AF537" s="112"/>
      <c r="AG537" s="117">
        <f t="shared" si="286"/>
        <v>2.0678435515786564</v>
      </c>
      <c r="AH537" s="118">
        <f t="shared" si="287"/>
        <v>1.1000001430511475</v>
      </c>
      <c r="AI537" s="118">
        <f t="shared" si="288"/>
        <v>0.32999992370605469</v>
      </c>
      <c r="AJ537" s="118">
        <f t="shared" si="289"/>
        <v>1.1484338310754114</v>
      </c>
      <c r="AK537" s="113">
        <f t="shared" si="290"/>
        <v>115</v>
      </c>
      <c r="AL537" s="118">
        <f t="shared" si="291"/>
        <v>5.2399997711181641</v>
      </c>
      <c r="AM537" s="99"/>
      <c r="AN537" s="117" t="str">
        <f t="shared" si="264"/>
        <v/>
      </c>
      <c r="AO537" s="118" t="str">
        <f t="shared" si="265"/>
        <v/>
      </c>
      <c r="AP537" s="99" t="str">
        <f t="shared" si="266"/>
        <v/>
      </c>
      <c r="AQ537" s="99" t="str">
        <f t="shared" si="267"/>
        <v/>
      </c>
      <c r="AR537" s="99" t="str">
        <f t="shared" si="268"/>
        <v/>
      </c>
      <c r="AS537" s="99" t="str">
        <f t="shared" si="269"/>
        <v/>
      </c>
      <c r="AT537" s="118" t="str">
        <f t="shared" si="270"/>
        <v/>
      </c>
      <c r="AU537" s="118" t="str">
        <f t="shared" si="271"/>
        <v/>
      </c>
      <c r="AV537" s="118" t="str">
        <f t="shared" si="272"/>
        <v/>
      </c>
      <c r="AW537" s="118" t="str">
        <f t="shared" si="273"/>
        <v/>
      </c>
      <c r="AX537" s="99"/>
      <c r="AY537" s="117" t="str">
        <f t="shared" si="276"/>
        <v/>
      </c>
      <c r="AZ537" s="118" t="str">
        <f t="shared" si="277"/>
        <v/>
      </c>
      <c r="BA537" s="99" t="str">
        <f t="shared" si="278"/>
        <v/>
      </c>
      <c r="BB537" s="99" t="str">
        <f t="shared" si="279"/>
        <v/>
      </c>
      <c r="BC537" s="99" t="str">
        <f t="shared" si="280"/>
        <v/>
      </c>
      <c r="BD537" s="99" t="str">
        <f t="shared" si="281"/>
        <v/>
      </c>
      <c r="BE537" s="84" t="str">
        <f t="shared" si="282"/>
        <v/>
      </c>
      <c r="BF537" s="84" t="str">
        <f t="shared" si="275"/>
        <v/>
      </c>
      <c r="BG537" s="89"/>
      <c r="BH537" s="89"/>
      <c r="BI537" s="117" t="str">
        <f t="shared" si="283"/>
        <v/>
      </c>
      <c r="BJ537" s="118" t="str">
        <f t="shared" si="284"/>
        <v/>
      </c>
      <c r="BK537" s="118" t="str">
        <f t="shared" si="285"/>
        <v/>
      </c>
      <c r="BL537" s="118" t="s">
        <v>152</v>
      </c>
      <c r="BM537" s="118" t="s">
        <v>152</v>
      </c>
      <c r="BN537" s="118" t="s">
        <v>152</v>
      </c>
      <c r="BO537" s="118"/>
      <c r="BP537" s="121"/>
      <c r="BX537" s="94"/>
      <c r="CE537" s="95"/>
      <c r="CF537" s="95"/>
      <c r="CG537" s="95"/>
      <c r="CH537" s="95"/>
      <c r="CI537" s="95"/>
      <c r="CJ537" s="95"/>
      <c r="CK537" s="95"/>
      <c r="CL537" s="95"/>
      <c r="CM537" s="95"/>
      <c r="CN537" s="95"/>
      <c r="CO537" s="95"/>
      <c r="CP537" s="95"/>
      <c r="CQ537" s="95"/>
      <c r="EX537" s="81" t="str">
        <f t="shared" si="292"/>
        <v/>
      </c>
      <c r="EY537" s="81" t="str">
        <f t="shared" si="263"/>
        <v/>
      </c>
      <c r="FA537" s="81">
        <f t="shared" ref="FA537:FA600" si="293">IF(OR(ISNUMBER(K537),ISNUMBER(L537),ISNUMBER(G537)),DEGREES(ACOS((((AC537-AA537)*(Q538-AA537))+((AD537-AB537)*(R538-AB537)))/(SQRT((AC537-AA537)^2+(AD537-AB537)^2)*SQRT((Q538-AA537)^2+(R538-AB537)^2)))),"")</f>
        <v>2.0678435515786564</v>
      </c>
    </row>
    <row r="538" spans="2:157" x14ac:dyDescent="0.15">
      <c r="E538" s="1" t="s">
        <v>152</v>
      </c>
      <c r="F538" s="6">
        <v>2</v>
      </c>
      <c r="H538" s="81">
        <v>1</v>
      </c>
      <c r="O538" s="31"/>
      <c r="Q538" s="48">
        <v>-1.6399999856948853</v>
      </c>
      <c r="R538" s="49">
        <v>5.2399997711181641</v>
      </c>
      <c r="S538" s="48"/>
      <c r="T538" s="49"/>
      <c r="U538" s="48"/>
      <c r="V538" s="49"/>
      <c r="W538" s="48"/>
      <c r="X538" s="49"/>
      <c r="Y538" s="48"/>
      <c r="Z538" s="49"/>
      <c r="AA538" s="65">
        <v>-2.3599998950958252</v>
      </c>
      <c r="AB538" s="66">
        <v>11.600000381469727</v>
      </c>
      <c r="AC538" s="65">
        <v>0.81999999284744263</v>
      </c>
      <c r="AD538" s="66">
        <v>-11.930000305175781</v>
      </c>
      <c r="AE538" s="1" t="s">
        <v>83</v>
      </c>
      <c r="AF538" s="111">
        <v>1</v>
      </c>
      <c r="AG538" s="117" t="str">
        <f t="shared" si="286"/>
        <v/>
      </c>
      <c r="AH538" s="118" t="str">
        <f t="shared" si="287"/>
        <v/>
      </c>
      <c r="AI538" s="118" t="str">
        <f t="shared" si="288"/>
        <v/>
      </c>
      <c r="AJ538" s="118" t="str">
        <f t="shared" si="289"/>
        <v/>
      </c>
      <c r="AK538" s="113" t="str">
        <f t="shared" si="290"/>
        <v/>
      </c>
      <c r="AL538" s="118" t="str">
        <f t="shared" si="291"/>
        <v/>
      </c>
      <c r="AN538" s="117">
        <f t="shared" si="264"/>
        <v>7.7980673405559475</v>
      </c>
      <c r="AO538" s="118">
        <f t="shared" si="265"/>
        <v>7.6467719320575549</v>
      </c>
      <c r="AP538" s="99">
        <f t="shared" si="266"/>
        <v>36.790200643348726</v>
      </c>
      <c r="AQ538" s="99">
        <f t="shared" si="267"/>
        <v>21.229200000654988</v>
      </c>
      <c r="AR538" s="99">
        <f t="shared" si="268"/>
        <v>35.940702222514176</v>
      </c>
      <c r="AS538" s="99">
        <f t="shared" si="269"/>
        <v>20.739010451243068</v>
      </c>
      <c r="AT538" s="118">
        <f t="shared" si="270"/>
        <v>1.1000001430511475</v>
      </c>
      <c r="AU538" s="118">
        <f t="shared" si="271"/>
        <v>0.32999992370605469</v>
      </c>
      <c r="AV538" s="118">
        <f t="shared" si="272"/>
        <v>1.1484338310754114</v>
      </c>
      <c r="AW538" s="118">
        <f t="shared" si="273"/>
        <v>6.3499999046325684</v>
      </c>
      <c r="AY538" s="117" t="str">
        <f t="shared" si="276"/>
        <v/>
      </c>
      <c r="AZ538" s="118" t="str">
        <f t="shared" si="277"/>
        <v/>
      </c>
      <c r="BA538" s="99" t="str">
        <f t="shared" si="278"/>
        <v/>
      </c>
      <c r="BB538" s="99" t="str">
        <f t="shared" si="279"/>
        <v/>
      </c>
      <c r="BC538" s="99" t="str">
        <f t="shared" si="280"/>
        <v/>
      </c>
      <c r="BD538" s="99" t="str">
        <f t="shared" si="281"/>
        <v/>
      </c>
      <c r="BE538" s="84" t="str">
        <f t="shared" si="282"/>
        <v/>
      </c>
      <c r="BF538" s="84" t="str">
        <f t="shared" si="275"/>
        <v/>
      </c>
      <c r="BI538" s="117">
        <f t="shared" si="283"/>
        <v>1.1000001430511475</v>
      </c>
      <c r="BJ538" s="118">
        <f t="shared" si="284"/>
        <v>0.32999992370605469</v>
      </c>
      <c r="BK538" s="118">
        <f t="shared" si="285"/>
        <v>1.1484338310754114</v>
      </c>
      <c r="BL538" s="118">
        <v>1.1000001430511475</v>
      </c>
      <c r="BM538" s="118">
        <v>0.32999992370605469</v>
      </c>
      <c r="BN538" s="118">
        <v>1.1484338310754114</v>
      </c>
      <c r="BO538" s="118"/>
      <c r="EX538" s="81">
        <f t="shared" si="292"/>
        <v>7.7980673405559475</v>
      </c>
      <c r="EY538" s="81">
        <f t="shared" ref="EY538:EY601" si="294">IF(AND(ISNUMBER(AA537),ISNUMBER(AA538),ISNUMBER(AA539)),DEGREES(ACOS(((AA537-AA538)*(AA539-AA538)+(AB537-AB538)*(AB539-AB538))/(SQRT((AA537-AA538)^2+(AB537-AB538)^2)*SQRT((AA539-AA538)^2+(AB539-AB538)^2)))),"")</f>
        <v>7.7980673405559475</v>
      </c>
      <c r="FA538" s="81" t="str">
        <f t="shared" si="293"/>
        <v/>
      </c>
    </row>
    <row r="539" spans="2:157" x14ac:dyDescent="0.15">
      <c r="E539" s="1" t="s">
        <v>152</v>
      </c>
      <c r="F539" s="81">
        <v>3</v>
      </c>
      <c r="I539" s="81">
        <v>1</v>
      </c>
      <c r="O539" s="31"/>
      <c r="Q539" s="48">
        <v>3.0799999237060547</v>
      </c>
      <c r="R539" s="49">
        <v>-6.3499999046325684</v>
      </c>
      <c r="S539" s="48"/>
      <c r="T539" s="49"/>
      <c r="U539" s="48"/>
      <c r="V539" s="49"/>
      <c r="W539" s="48"/>
      <c r="X539" s="49"/>
      <c r="Y539" s="48"/>
      <c r="Z539" s="49"/>
      <c r="AA539" s="65">
        <v>3.6600000858306885</v>
      </c>
      <c r="AB539" s="66">
        <v>-10.340000152587891</v>
      </c>
      <c r="AC539" s="65">
        <v>-1.0099999904632568</v>
      </c>
      <c r="AD539" s="66">
        <v>13.380000114440918</v>
      </c>
      <c r="AE539" s="1" t="s">
        <v>78</v>
      </c>
      <c r="AG539" s="117" t="str">
        <f t="shared" si="286"/>
        <v/>
      </c>
      <c r="AH539" s="118" t="str">
        <f t="shared" si="287"/>
        <v/>
      </c>
      <c r="AI539" s="118" t="str">
        <f t="shared" si="288"/>
        <v/>
      </c>
      <c r="AJ539" s="118" t="str">
        <f t="shared" si="289"/>
        <v/>
      </c>
      <c r="AK539" s="113" t="str">
        <f t="shared" si="290"/>
        <v/>
      </c>
      <c r="AL539" s="118" t="str">
        <f t="shared" si="291"/>
        <v/>
      </c>
      <c r="AN539" s="117" t="str">
        <f t="shared" si="264"/>
        <v/>
      </c>
      <c r="AO539" s="118" t="str">
        <f t="shared" si="265"/>
        <v/>
      </c>
      <c r="AP539" s="99" t="str">
        <f t="shared" si="266"/>
        <v/>
      </c>
      <c r="AQ539" s="99" t="str">
        <f t="shared" si="267"/>
        <v/>
      </c>
      <c r="AR539" s="99" t="str">
        <f t="shared" si="268"/>
        <v/>
      </c>
      <c r="AS539" s="99" t="str">
        <f t="shared" si="269"/>
        <v/>
      </c>
      <c r="AT539" s="118" t="str">
        <f t="shared" si="270"/>
        <v/>
      </c>
      <c r="AU539" s="118" t="str">
        <f t="shared" si="271"/>
        <v/>
      </c>
      <c r="AV539" s="118" t="str">
        <f t="shared" si="272"/>
        <v/>
      </c>
      <c r="AW539" s="118" t="str">
        <f t="shared" si="273"/>
        <v/>
      </c>
      <c r="AY539" s="117">
        <f t="shared" si="276"/>
        <v>7.7980673405559475</v>
      </c>
      <c r="AZ539" s="118">
        <f t="shared" si="277"/>
        <v>7.6467719320575549</v>
      </c>
      <c r="BA539" s="99">
        <f t="shared" si="278"/>
        <v>36.790200643348726</v>
      </c>
      <c r="BB539" s="99">
        <f t="shared" si="279"/>
        <v>21.229200000654988</v>
      </c>
      <c r="BC539" s="99">
        <f t="shared" si="280"/>
        <v>35.940702222514176</v>
      </c>
      <c r="BD539" s="99">
        <f t="shared" si="281"/>
        <v>20.739010451243068</v>
      </c>
      <c r="BE539" s="84">
        <f t="shared" si="282"/>
        <v>6.3499999046325684</v>
      </c>
      <c r="BF539" s="84" t="str">
        <f t="shared" si="275"/>
        <v/>
      </c>
      <c r="BI539" s="117">
        <f t="shared" si="283"/>
        <v>2.8400000929832458</v>
      </c>
      <c r="BJ539" s="118">
        <f t="shared" si="284"/>
        <v>1.5900001525878906</v>
      </c>
      <c r="BK539" s="118">
        <f t="shared" si="285"/>
        <v>3.2547966162840898</v>
      </c>
      <c r="BL539" s="118">
        <v>2.8400000929832458</v>
      </c>
      <c r="BM539" s="118">
        <v>1.5900001525878906</v>
      </c>
      <c r="BN539" s="118">
        <v>3.2547966162840898</v>
      </c>
      <c r="BO539" s="118"/>
      <c r="EX539" s="81" t="str">
        <f t="shared" si="292"/>
        <v/>
      </c>
      <c r="EY539" s="81">
        <f t="shared" si="294"/>
        <v>1.8689837272800323</v>
      </c>
      <c r="FA539" s="81" t="str">
        <f t="shared" si="293"/>
        <v/>
      </c>
    </row>
    <row r="540" spans="2:157" x14ac:dyDescent="0.15">
      <c r="E540" s="1" t="s">
        <v>152</v>
      </c>
      <c r="F540" s="6">
        <v>4</v>
      </c>
      <c r="I540" s="81">
        <v>1</v>
      </c>
      <c r="J540" s="81">
        <v>1</v>
      </c>
      <c r="O540" s="31"/>
      <c r="Q540" s="48">
        <v>-1.8799999952316284</v>
      </c>
      <c r="R540" s="49">
        <v>7.3600001335144043</v>
      </c>
      <c r="S540" s="48"/>
      <c r="T540" s="49"/>
      <c r="U540" s="48"/>
      <c r="V540" s="49"/>
      <c r="W540" s="48"/>
      <c r="X540" s="49" t="s">
        <v>85</v>
      </c>
      <c r="Y540" s="48"/>
      <c r="Z540" s="49">
        <v>1</v>
      </c>
      <c r="AA540" s="65">
        <v>-3.2699999809265137</v>
      </c>
      <c r="AB540" s="66">
        <v>12.029999732971191</v>
      </c>
      <c r="AC540" s="65">
        <v>2.0199999809265137</v>
      </c>
      <c r="AD540" s="66">
        <v>-11.840000152587891</v>
      </c>
      <c r="AE540" s="1" t="s">
        <v>84</v>
      </c>
      <c r="AG540" s="117" t="str">
        <f t="shared" si="286"/>
        <v/>
      </c>
      <c r="AH540" s="118" t="str">
        <f t="shared" si="287"/>
        <v/>
      </c>
      <c r="AI540" s="118" t="str">
        <f t="shared" si="288"/>
        <v/>
      </c>
      <c r="AJ540" s="118" t="str">
        <f t="shared" si="289"/>
        <v/>
      </c>
      <c r="AK540" s="113" t="str">
        <f t="shared" si="290"/>
        <v/>
      </c>
      <c r="AL540" s="118" t="str">
        <f t="shared" si="291"/>
        <v/>
      </c>
      <c r="AN540" s="117" t="str">
        <f t="shared" si="264"/>
        <v/>
      </c>
      <c r="AO540" s="118" t="str">
        <f t="shared" si="265"/>
        <v/>
      </c>
      <c r="AP540" s="99" t="str">
        <f t="shared" si="266"/>
        <v/>
      </c>
      <c r="AQ540" s="99" t="str">
        <f t="shared" si="267"/>
        <v/>
      </c>
      <c r="AR540" s="99" t="str">
        <f t="shared" si="268"/>
        <v/>
      </c>
      <c r="AS540" s="99" t="str">
        <f t="shared" si="269"/>
        <v/>
      </c>
      <c r="AT540" s="118" t="str">
        <f t="shared" si="270"/>
        <v/>
      </c>
      <c r="AU540" s="118" t="str">
        <f t="shared" si="271"/>
        <v/>
      </c>
      <c r="AV540" s="118" t="str">
        <f t="shared" si="272"/>
        <v/>
      </c>
      <c r="AW540" s="118" t="str">
        <f t="shared" si="273"/>
        <v/>
      </c>
      <c r="AY540" s="117">
        <f t="shared" si="276"/>
        <v>1.8689837272800323</v>
      </c>
      <c r="AZ540" s="118">
        <f t="shared" si="277"/>
        <v>6.074495803402379</v>
      </c>
      <c r="BA540" s="99">
        <f t="shared" si="278"/>
        <v>8.6884031406402755</v>
      </c>
      <c r="BB540" s="99">
        <f t="shared" si="279"/>
        <v>5.6547478359635557</v>
      </c>
      <c r="BC540" s="99">
        <f t="shared" si="280"/>
        <v>29.955851130867018</v>
      </c>
      <c r="BD540" s="99">
        <f t="shared" si="281"/>
        <v>19.496423176357538</v>
      </c>
      <c r="BE540" s="84">
        <f t="shared" si="282"/>
        <v>7.3600001335144043</v>
      </c>
      <c r="BF540" s="84" t="str">
        <f t="shared" si="275"/>
        <v/>
      </c>
      <c r="BI540" s="117"/>
      <c r="BJ540" s="118"/>
      <c r="BK540" s="118"/>
      <c r="BL540" s="118">
        <v>2.2599999904632568</v>
      </c>
      <c r="BM540" s="118">
        <v>1.3500003814697266</v>
      </c>
      <c r="BN540" s="118">
        <v>2.6325084970161687</v>
      </c>
      <c r="BO540" s="118"/>
      <c r="BP540" s="115" t="s">
        <v>185</v>
      </c>
      <c r="EX540" s="81" t="str">
        <f t="shared" si="292"/>
        <v/>
      </c>
      <c r="EY540" s="81" t="str">
        <f t="shared" si="294"/>
        <v/>
      </c>
      <c r="FA540" s="81" t="str">
        <f t="shared" si="293"/>
        <v/>
      </c>
    </row>
    <row r="541" spans="2:157" x14ac:dyDescent="0.15">
      <c r="E541" s="1" t="s">
        <v>152</v>
      </c>
      <c r="O541" s="31"/>
      <c r="Q541" s="48">
        <v>-3.0799999237060547</v>
      </c>
      <c r="R541" s="49">
        <v>-11.789999961853027</v>
      </c>
      <c r="S541" s="48"/>
      <c r="T541" s="49"/>
      <c r="U541" s="48"/>
      <c r="V541" s="49"/>
      <c r="W541" s="48"/>
      <c r="X541" s="49"/>
      <c r="Y541" s="48"/>
      <c r="Z541" s="49"/>
      <c r="AG541" s="117" t="str">
        <f t="shared" si="286"/>
        <v/>
      </c>
      <c r="AH541" s="118" t="str">
        <f t="shared" si="287"/>
        <v/>
      </c>
      <c r="AI541" s="118" t="str">
        <f t="shared" si="288"/>
        <v/>
      </c>
      <c r="AJ541" s="118" t="str">
        <f t="shared" si="289"/>
        <v/>
      </c>
      <c r="AK541" s="113" t="str">
        <f t="shared" si="290"/>
        <v/>
      </c>
      <c r="AL541" s="118" t="str">
        <f t="shared" si="291"/>
        <v/>
      </c>
      <c r="AN541" s="117" t="str">
        <f t="shared" si="264"/>
        <v/>
      </c>
      <c r="AO541" s="118" t="str">
        <f t="shared" si="265"/>
        <v/>
      </c>
      <c r="AP541" s="99" t="str">
        <f t="shared" si="266"/>
        <v/>
      </c>
      <c r="AQ541" s="99" t="str">
        <f t="shared" si="267"/>
        <v/>
      </c>
      <c r="AR541" s="99" t="str">
        <f t="shared" si="268"/>
        <v/>
      </c>
      <c r="AS541" s="99" t="str">
        <f t="shared" si="269"/>
        <v/>
      </c>
      <c r="AT541" s="118" t="str">
        <f t="shared" si="270"/>
        <v/>
      </c>
      <c r="AU541" s="118" t="str">
        <f t="shared" si="271"/>
        <v/>
      </c>
      <c r="AV541" s="118" t="str">
        <f t="shared" si="272"/>
        <v/>
      </c>
      <c r="AW541" s="118" t="str">
        <f t="shared" si="273"/>
        <v/>
      </c>
      <c r="AY541" s="117" t="str">
        <f t="shared" si="276"/>
        <v/>
      </c>
      <c r="AZ541" s="118" t="str">
        <f t="shared" si="277"/>
        <v/>
      </c>
      <c r="BA541" s="99" t="str">
        <f t="shared" si="278"/>
        <v/>
      </c>
      <c r="BB541" s="99" t="str">
        <f t="shared" si="279"/>
        <v/>
      </c>
      <c r="BC541" s="99" t="str">
        <f t="shared" si="280"/>
        <v/>
      </c>
      <c r="BD541" s="99" t="str">
        <f t="shared" si="281"/>
        <v/>
      </c>
      <c r="BE541" s="84" t="str">
        <f t="shared" si="282"/>
        <v/>
      </c>
      <c r="BF541" s="84" t="str">
        <f t="shared" si="275"/>
        <v/>
      </c>
      <c r="BI541" s="117" t="str">
        <f t="shared" si="283"/>
        <v/>
      </c>
      <c r="BJ541" s="118" t="str">
        <f t="shared" si="284"/>
        <v/>
      </c>
      <c r="BK541" s="118" t="str">
        <f t="shared" si="285"/>
        <v/>
      </c>
      <c r="BL541" s="118" t="s">
        <v>152</v>
      </c>
      <c r="BM541" s="118" t="s">
        <v>152</v>
      </c>
      <c r="BN541" s="118" t="s">
        <v>152</v>
      </c>
      <c r="BO541" s="118"/>
      <c r="EX541" s="81" t="str">
        <f t="shared" si="292"/>
        <v/>
      </c>
      <c r="EY541" s="81" t="str">
        <f t="shared" si="294"/>
        <v/>
      </c>
      <c r="FA541" s="81" t="str">
        <f t="shared" si="293"/>
        <v/>
      </c>
    </row>
    <row r="542" spans="2:157" s="82" customFormat="1" x14ac:dyDescent="0.15">
      <c r="B542" s="30"/>
      <c r="C542" s="16" t="s">
        <v>138</v>
      </c>
      <c r="D542" s="13" t="s">
        <v>129</v>
      </c>
      <c r="E542" s="16">
        <v>122</v>
      </c>
      <c r="F542" s="10">
        <v>1</v>
      </c>
      <c r="G542" s="16">
        <v>1</v>
      </c>
      <c r="K542" s="16"/>
      <c r="L542" s="82">
        <v>1</v>
      </c>
      <c r="M542" s="16">
        <v>1</v>
      </c>
      <c r="O542" s="33" t="s">
        <v>85</v>
      </c>
      <c r="P542" s="16"/>
      <c r="Q542" s="32"/>
      <c r="R542" s="10"/>
      <c r="S542" s="32"/>
      <c r="T542" s="10"/>
      <c r="U542" s="32"/>
      <c r="V542" s="10"/>
      <c r="W542" s="32"/>
      <c r="X542" s="10"/>
      <c r="Y542" s="32"/>
      <c r="Z542" s="10"/>
      <c r="AA542" s="57">
        <v>0.77999997138977051</v>
      </c>
      <c r="AB542" s="146">
        <v>-11.989999771118164</v>
      </c>
      <c r="AC542" s="57">
        <v>-3.4100000858306885</v>
      </c>
      <c r="AD542" s="58">
        <v>11.899999618530273</v>
      </c>
      <c r="AE542" s="16"/>
      <c r="AF542" s="112"/>
      <c r="AG542" s="117">
        <f t="shared" si="286"/>
        <v>25.304524210730236</v>
      </c>
      <c r="AH542" s="118">
        <f t="shared" si="287"/>
        <v>0.92000007629394531</v>
      </c>
      <c r="AI542" s="118">
        <f t="shared" si="288"/>
        <v>0.6399993896484375</v>
      </c>
      <c r="AJ542" s="118">
        <f t="shared" si="289"/>
        <v>1.1207137721698783</v>
      </c>
      <c r="AK542" s="113">
        <f t="shared" si="290"/>
        <v>0</v>
      </c>
      <c r="AL542" s="118">
        <f t="shared" si="291"/>
        <v>5.5100002288818359</v>
      </c>
      <c r="AM542" s="99"/>
      <c r="AN542" s="117" t="str">
        <f t="shared" si="264"/>
        <v/>
      </c>
      <c r="AO542" s="118" t="str">
        <f t="shared" si="265"/>
        <v/>
      </c>
      <c r="AP542" s="99" t="str">
        <f t="shared" si="266"/>
        <v/>
      </c>
      <c r="AQ542" s="99" t="str">
        <f t="shared" si="267"/>
        <v/>
      </c>
      <c r="AR542" s="99" t="str">
        <f t="shared" si="268"/>
        <v/>
      </c>
      <c r="AS542" s="99" t="str">
        <f t="shared" si="269"/>
        <v/>
      </c>
      <c r="AT542" s="118" t="str">
        <f t="shared" si="270"/>
        <v/>
      </c>
      <c r="AU542" s="118" t="str">
        <f t="shared" si="271"/>
        <v/>
      </c>
      <c r="AV542" s="118" t="str">
        <f t="shared" si="272"/>
        <v/>
      </c>
      <c r="AW542" s="118" t="str">
        <f t="shared" si="273"/>
        <v/>
      </c>
      <c r="AX542" s="99"/>
      <c r="AY542" s="117" t="str">
        <f t="shared" si="276"/>
        <v/>
      </c>
      <c r="AZ542" s="118" t="str">
        <f t="shared" si="277"/>
        <v/>
      </c>
      <c r="BA542" s="99" t="str">
        <f t="shared" si="278"/>
        <v/>
      </c>
      <c r="BB542" s="99" t="str">
        <f t="shared" si="279"/>
        <v/>
      </c>
      <c r="BC542" s="99" t="str">
        <f t="shared" si="280"/>
        <v/>
      </c>
      <c r="BD542" s="99" t="str">
        <f t="shared" si="281"/>
        <v/>
      </c>
      <c r="BE542" s="84" t="str">
        <f t="shared" si="282"/>
        <v/>
      </c>
      <c r="BF542" s="84" t="str">
        <f t="shared" si="275"/>
        <v/>
      </c>
      <c r="BG542" s="89"/>
      <c r="BH542" s="89"/>
      <c r="BI542" s="117" t="str">
        <f t="shared" si="283"/>
        <v/>
      </c>
      <c r="BJ542" s="118" t="str">
        <f t="shared" si="284"/>
        <v/>
      </c>
      <c r="BK542" s="118" t="str">
        <f t="shared" si="285"/>
        <v/>
      </c>
      <c r="BL542" s="118" t="s">
        <v>152</v>
      </c>
      <c r="BM542" s="118" t="s">
        <v>152</v>
      </c>
      <c r="BN542" s="118" t="s">
        <v>152</v>
      </c>
      <c r="BO542" s="118"/>
      <c r="BP542" s="121"/>
      <c r="BX542" s="94"/>
      <c r="CE542" s="95"/>
      <c r="CF542" s="95"/>
      <c r="CG542" s="95"/>
      <c r="CH542" s="95"/>
      <c r="CI542" s="95"/>
      <c r="CJ542" s="95"/>
      <c r="CK542" s="95"/>
      <c r="CL542" s="95"/>
      <c r="CM542" s="95"/>
      <c r="CN542" s="95"/>
      <c r="CO542" s="95"/>
      <c r="CP542" s="95"/>
      <c r="CQ542" s="95"/>
      <c r="EX542" s="81" t="str">
        <f t="shared" si="292"/>
        <v/>
      </c>
      <c r="EY542" s="81" t="str">
        <f t="shared" si="294"/>
        <v/>
      </c>
      <c r="FA542" s="81">
        <f t="shared" si="293"/>
        <v>25.304524210730236</v>
      </c>
    </row>
    <row r="543" spans="2:157" x14ac:dyDescent="0.15">
      <c r="E543" s="1" t="s">
        <v>152</v>
      </c>
      <c r="F543" s="6">
        <v>2</v>
      </c>
      <c r="H543" s="81">
        <v>1</v>
      </c>
      <c r="O543" s="31"/>
      <c r="Q543" s="31">
        <v>-3.7999999523162842</v>
      </c>
      <c r="R543" s="40">
        <v>-5.5100002288818359</v>
      </c>
      <c r="S543" s="31"/>
      <c r="T543" s="40"/>
      <c r="U543" s="31"/>
      <c r="V543" s="40"/>
      <c r="W543" s="31"/>
      <c r="X543" s="40"/>
      <c r="Y543" s="31"/>
      <c r="Z543" s="40"/>
      <c r="AA543" s="59">
        <v>-2.4900000095367432</v>
      </c>
      <c r="AB543" s="147">
        <v>11.260000228881836</v>
      </c>
      <c r="AC543" s="59">
        <v>5.000000074505806E-2</v>
      </c>
      <c r="AD543" s="60">
        <v>-11.75</v>
      </c>
      <c r="AE543" s="1" t="s">
        <v>81</v>
      </c>
      <c r="AG543" s="117" t="str">
        <f t="shared" si="286"/>
        <v/>
      </c>
      <c r="AH543" s="118" t="str">
        <f t="shared" si="287"/>
        <v/>
      </c>
      <c r="AI543" s="118" t="str">
        <f t="shared" si="288"/>
        <v/>
      </c>
      <c r="AJ543" s="118" t="str">
        <f t="shared" si="289"/>
        <v/>
      </c>
      <c r="AK543" s="113" t="str">
        <f t="shared" si="290"/>
        <v/>
      </c>
      <c r="AL543" s="118" t="str">
        <f t="shared" si="291"/>
        <v/>
      </c>
      <c r="AN543" s="117">
        <f t="shared" si="264"/>
        <v>7.2337172085438803</v>
      </c>
      <c r="AO543" s="118">
        <f t="shared" si="265"/>
        <v>8.9403848476973948</v>
      </c>
      <c r="AP543" s="99">
        <f t="shared" si="266"/>
        <v>33.460350513124467</v>
      </c>
      <c r="AQ543" s="99">
        <f t="shared" si="267"/>
        <v>0</v>
      </c>
      <c r="AR543" s="99">
        <f t="shared" si="268"/>
        <v>40.71795092346072</v>
      </c>
      <c r="AS543" s="99">
        <f t="shared" si="269"/>
        <v>0</v>
      </c>
      <c r="AT543" s="118">
        <f t="shared" si="270"/>
        <v>0.92000007629394531</v>
      </c>
      <c r="AU543" s="118">
        <f t="shared" si="271"/>
        <v>0.6399993896484375</v>
      </c>
      <c r="AV543" s="118">
        <f t="shared" si="272"/>
        <v>1.1207137721698783</v>
      </c>
      <c r="AW543" s="118">
        <f t="shared" si="273"/>
        <v>11.260000228881836</v>
      </c>
      <c r="AY543" s="117" t="str">
        <f t="shared" si="276"/>
        <v/>
      </c>
      <c r="AZ543" s="118" t="str">
        <f t="shared" si="277"/>
        <v/>
      </c>
      <c r="BA543" s="99" t="str">
        <f t="shared" si="278"/>
        <v/>
      </c>
      <c r="BB543" s="99" t="str">
        <f t="shared" si="279"/>
        <v/>
      </c>
      <c r="BC543" s="99" t="str">
        <f t="shared" si="280"/>
        <v/>
      </c>
      <c r="BD543" s="99" t="str">
        <f t="shared" si="281"/>
        <v/>
      </c>
      <c r="BE543" s="84" t="str">
        <f t="shared" si="282"/>
        <v/>
      </c>
      <c r="BF543" s="84" t="str">
        <f t="shared" si="275"/>
        <v/>
      </c>
      <c r="BI543" s="117">
        <f t="shared" si="283"/>
        <v>0.92000007629394531</v>
      </c>
      <c r="BJ543" s="118">
        <f t="shared" si="284"/>
        <v>0.6399993896484375</v>
      </c>
      <c r="BK543" s="118">
        <f t="shared" si="285"/>
        <v>1.1207137721698783</v>
      </c>
      <c r="BL543" s="118">
        <v>0.92000007629394531</v>
      </c>
      <c r="BM543" s="118">
        <v>0.6399993896484375</v>
      </c>
      <c r="BN543" s="118">
        <v>1.1207137721698783</v>
      </c>
      <c r="BO543" s="118"/>
      <c r="EX543" s="81">
        <f t="shared" si="292"/>
        <v>7.2337172085438803</v>
      </c>
      <c r="EY543" s="81">
        <f t="shared" si="294"/>
        <v>7.2337172085438803</v>
      </c>
      <c r="FA543" s="81" t="str">
        <f t="shared" si="293"/>
        <v/>
      </c>
    </row>
    <row r="544" spans="2:157" x14ac:dyDescent="0.15">
      <c r="E544" s="1" t="s">
        <v>152</v>
      </c>
      <c r="F544" s="6">
        <v>3</v>
      </c>
      <c r="I544" s="81">
        <v>1</v>
      </c>
      <c r="O544" s="31"/>
      <c r="Q544" s="31">
        <v>1.7100000381469727</v>
      </c>
      <c r="R544" s="40">
        <v>11.260000228881836</v>
      </c>
      <c r="S544" s="31"/>
      <c r="T544" s="40"/>
      <c r="U544" s="31"/>
      <c r="V544" s="40"/>
      <c r="W544" s="31"/>
      <c r="X544" s="40"/>
      <c r="Y544" s="31"/>
      <c r="Z544" s="40"/>
      <c r="AA544" s="59">
        <v>3.4600000381469727</v>
      </c>
      <c r="AB544" s="147">
        <v>-10.579999923706055</v>
      </c>
      <c r="AC544" s="59">
        <v>-1.0700000524520874</v>
      </c>
      <c r="AD544" s="60">
        <v>13.020000457763672</v>
      </c>
      <c r="AE544" s="1" t="s">
        <v>95</v>
      </c>
      <c r="AG544" s="117" t="str">
        <f t="shared" si="286"/>
        <v/>
      </c>
      <c r="AH544" s="118" t="str">
        <f t="shared" si="287"/>
        <v/>
      </c>
      <c r="AI544" s="118" t="str">
        <f t="shared" si="288"/>
        <v/>
      </c>
      <c r="AJ544" s="118" t="str">
        <f t="shared" si="289"/>
        <v/>
      </c>
      <c r="AK544" s="113" t="str">
        <f t="shared" si="290"/>
        <v/>
      </c>
      <c r="AL544" s="118" t="str">
        <f t="shared" si="291"/>
        <v/>
      </c>
      <c r="AN544" s="117" t="str">
        <f t="shared" si="264"/>
        <v/>
      </c>
      <c r="AO544" s="118" t="str">
        <f t="shared" si="265"/>
        <v/>
      </c>
      <c r="AP544" s="99" t="str">
        <f t="shared" si="266"/>
        <v/>
      </c>
      <c r="AQ544" s="99" t="str">
        <f t="shared" si="267"/>
        <v/>
      </c>
      <c r="AR544" s="99" t="str">
        <f t="shared" si="268"/>
        <v/>
      </c>
      <c r="AS544" s="99" t="str">
        <f t="shared" si="269"/>
        <v/>
      </c>
      <c r="AT544" s="118" t="str">
        <f t="shared" si="270"/>
        <v/>
      </c>
      <c r="AU544" s="118" t="str">
        <f t="shared" si="271"/>
        <v/>
      </c>
      <c r="AV544" s="118" t="str">
        <f t="shared" si="272"/>
        <v/>
      </c>
      <c r="AW544" s="118" t="str">
        <f t="shared" si="273"/>
        <v/>
      </c>
      <c r="AY544" s="117">
        <f t="shared" si="276"/>
        <v>7.2337172085438803</v>
      </c>
      <c r="AZ544" s="118">
        <f t="shared" si="277"/>
        <v>8.9403848476973948</v>
      </c>
      <c r="BA544" s="99">
        <f t="shared" si="278"/>
        <v>33.460350513124467</v>
      </c>
      <c r="BB544" s="99">
        <f t="shared" si="279"/>
        <v>0</v>
      </c>
      <c r="BC544" s="99">
        <f t="shared" si="280"/>
        <v>40.71795092346072</v>
      </c>
      <c r="BD544" s="99">
        <f t="shared" si="281"/>
        <v>0</v>
      </c>
      <c r="BE544" s="84">
        <f t="shared" si="282"/>
        <v>11.260000228881836</v>
      </c>
      <c r="BF544" s="84" t="str">
        <f t="shared" si="275"/>
        <v/>
      </c>
      <c r="BI544" s="117">
        <f t="shared" si="283"/>
        <v>3.4100000374019146</v>
      </c>
      <c r="BJ544" s="118">
        <f t="shared" si="284"/>
        <v>1.1700000762939453</v>
      </c>
      <c r="BK544" s="118">
        <f t="shared" si="285"/>
        <v>3.6051352864502735</v>
      </c>
      <c r="BL544" s="118">
        <v>3.4100000374019146</v>
      </c>
      <c r="BM544" s="118">
        <v>1.1700000762939453</v>
      </c>
      <c r="BN544" s="118">
        <v>3.6051352864502735</v>
      </c>
      <c r="BO544" s="118"/>
      <c r="EX544" s="81" t="str">
        <f t="shared" si="292"/>
        <v/>
      </c>
      <c r="EY544" s="81">
        <f t="shared" si="294"/>
        <v>1.9219994977738031</v>
      </c>
      <c r="FA544" s="81" t="str">
        <f t="shared" si="293"/>
        <v/>
      </c>
    </row>
    <row r="545" spans="2:157" x14ac:dyDescent="0.15">
      <c r="E545" s="1" t="s">
        <v>152</v>
      </c>
      <c r="F545" s="6">
        <v>4</v>
      </c>
      <c r="I545" s="81">
        <v>1</v>
      </c>
      <c r="O545" s="31"/>
      <c r="Q545" s="31">
        <v>0.87999999523162842</v>
      </c>
      <c r="R545" s="40">
        <v>-6.2399997711181641</v>
      </c>
      <c r="S545" s="31"/>
      <c r="T545" s="40"/>
      <c r="U545" s="31"/>
      <c r="V545" s="40"/>
      <c r="W545" s="31"/>
      <c r="X545" s="40"/>
      <c r="Y545" s="31"/>
      <c r="Z545" s="40"/>
      <c r="AA545" s="59">
        <v>-3.5099999904632568</v>
      </c>
      <c r="AB545" s="147">
        <v>11.989999771118164</v>
      </c>
      <c r="AC545" s="59">
        <v>2.5799999237060547</v>
      </c>
      <c r="AD545" s="60">
        <v>-11.899999618530273</v>
      </c>
      <c r="AE545" s="1" t="s">
        <v>78</v>
      </c>
      <c r="AG545" s="117" t="str">
        <f t="shared" si="286"/>
        <v/>
      </c>
      <c r="AH545" s="118" t="str">
        <f t="shared" si="287"/>
        <v/>
      </c>
      <c r="AI545" s="118" t="str">
        <f t="shared" si="288"/>
        <v/>
      </c>
      <c r="AJ545" s="118" t="str">
        <f t="shared" si="289"/>
        <v/>
      </c>
      <c r="AK545" s="113" t="str">
        <f t="shared" si="290"/>
        <v/>
      </c>
      <c r="AL545" s="118" t="str">
        <f t="shared" si="291"/>
        <v/>
      </c>
      <c r="AN545" s="117" t="str">
        <f t="shared" si="264"/>
        <v/>
      </c>
      <c r="AO545" s="118" t="str">
        <f t="shared" si="265"/>
        <v/>
      </c>
      <c r="AP545" s="99" t="str">
        <f t="shared" si="266"/>
        <v/>
      </c>
      <c r="AQ545" s="99" t="str">
        <f t="shared" si="267"/>
        <v/>
      </c>
      <c r="AR545" s="99" t="str">
        <f t="shared" si="268"/>
        <v/>
      </c>
      <c r="AS545" s="99" t="str">
        <f t="shared" si="269"/>
        <v/>
      </c>
      <c r="AT545" s="118" t="str">
        <f t="shared" si="270"/>
        <v/>
      </c>
      <c r="AU545" s="118" t="str">
        <f t="shared" si="271"/>
        <v/>
      </c>
      <c r="AV545" s="118" t="str">
        <f t="shared" si="272"/>
        <v/>
      </c>
      <c r="AW545" s="118" t="str">
        <f t="shared" si="273"/>
        <v/>
      </c>
      <c r="AY545" s="117">
        <f t="shared" si="276"/>
        <v>1.9219994977738031</v>
      </c>
      <c r="AZ545" s="118">
        <f t="shared" si="277"/>
        <v>6.2958626816424736</v>
      </c>
      <c r="BA545" s="99">
        <f t="shared" si="278"/>
        <v>8.9666512139797305</v>
      </c>
      <c r="BB545" s="99">
        <f t="shared" si="279"/>
        <v>0.35408252392118289</v>
      </c>
      <c r="BC545" s="99">
        <f t="shared" si="280"/>
        <v>31.124951335835476</v>
      </c>
      <c r="BD545" s="99">
        <f t="shared" si="281"/>
        <v>1.2290877678764065</v>
      </c>
      <c r="BE545" s="84">
        <f t="shared" si="282"/>
        <v>6.2399997711181641</v>
      </c>
      <c r="BF545" s="84" t="str">
        <f t="shared" si="275"/>
        <v/>
      </c>
      <c r="BI545" s="117">
        <f t="shared" si="283"/>
        <v>2.4399999380111694</v>
      </c>
      <c r="BJ545" s="118">
        <f t="shared" si="284"/>
        <v>1.0300006866455078</v>
      </c>
      <c r="BK545" s="118">
        <f t="shared" si="285"/>
        <v>2.6484903458356666</v>
      </c>
      <c r="BL545" s="118">
        <v>2.4399999380111694</v>
      </c>
      <c r="BM545" s="118">
        <v>1.0300006866455078</v>
      </c>
      <c r="BN545" s="118">
        <v>2.6484903458356666</v>
      </c>
      <c r="BO545" s="118"/>
      <c r="EX545" s="81" t="str">
        <f t="shared" si="292"/>
        <v/>
      </c>
      <c r="EY545" s="81">
        <f t="shared" si="294"/>
        <v>19.681417250510311</v>
      </c>
      <c r="FA545" s="81" t="str">
        <f t="shared" si="293"/>
        <v/>
      </c>
    </row>
    <row r="546" spans="2:157" x14ac:dyDescent="0.15">
      <c r="E546" s="1" t="s">
        <v>152</v>
      </c>
      <c r="F546" s="6">
        <v>5</v>
      </c>
      <c r="I546" s="81">
        <v>1</v>
      </c>
      <c r="O546" s="31"/>
      <c r="Q546" s="31">
        <v>-3.9000000953674316</v>
      </c>
      <c r="R546" s="40">
        <v>9.3599996566772461</v>
      </c>
      <c r="S546" s="31"/>
      <c r="T546" s="40"/>
      <c r="U546" s="31"/>
      <c r="V546" s="40"/>
      <c r="W546" s="31"/>
      <c r="X546" s="40"/>
      <c r="Y546" s="31"/>
      <c r="Z546" s="40"/>
      <c r="AA546" s="59">
        <v>-4.630000114440918</v>
      </c>
      <c r="AB546" s="147">
        <v>-13.4600000381469</v>
      </c>
      <c r="AC546" s="59">
        <v>-0.28999999165534973</v>
      </c>
      <c r="AD546" s="60">
        <v>-6.5799999237060547</v>
      </c>
      <c r="AE546" s="1" t="s">
        <v>135</v>
      </c>
      <c r="AG546" s="117" t="str">
        <f t="shared" si="286"/>
        <v/>
      </c>
      <c r="AH546" s="118" t="str">
        <f t="shared" si="287"/>
        <v/>
      </c>
      <c r="AI546" s="118" t="str">
        <f t="shared" si="288"/>
        <v/>
      </c>
      <c r="AJ546" s="118" t="str">
        <f t="shared" si="289"/>
        <v/>
      </c>
      <c r="AK546" s="113" t="str">
        <f t="shared" si="290"/>
        <v/>
      </c>
      <c r="AL546" s="118" t="str">
        <f t="shared" si="291"/>
        <v/>
      </c>
      <c r="AN546" s="117" t="str">
        <f t="shared" si="264"/>
        <v/>
      </c>
      <c r="AO546" s="118" t="str">
        <f t="shared" si="265"/>
        <v/>
      </c>
      <c r="AP546" s="99" t="str">
        <f t="shared" si="266"/>
        <v/>
      </c>
      <c r="AQ546" s="99" t="str">
        <f t="shared" si="267"/>
        <v/>
      </c>
      <c r="AR546" s="99" t="str">
        <f t="shared" si="268"/>
        <v/>
      </c>
      <c r="AS546" s="99" t="str">
        <f t="shared" si="269"/>
        <v/>
      </c>
      <c r="AT546" s="118" t="str">
        <f t="shared" si="270"/>
        <v/>
      </c>
      <c r="AU546" s="118" t="str">
        <f t="shared" si="271"/>
        <v/>
      </c>
      <c r="AV546" s="118" t="str">
        <f t="shared" si="272"/>
        <v/>
      </c>
      <c r="AW546" s="118" t="str">
        <f t="shared" si="273"/>
        <v/>
      </c>
      <c r="AY546" s="142">
        <f t="shared" si="276"/>
        <v>19.681417250510311</v>
      </c>
      <c r="AZ546" s="118">
        <f t="shared" si="277"/>
        <v>16.820999717372178</v>
      </c>
      <c r="BA546" s="99">
        <f t="shared" si="278"/>
        <v>101.33245092754336</v>
      </c>
      <c r="BB546" s="99">
        <f t="shared" si="279"/>
        <v>1.3759320135575193</v>
      </c>
      <c r="BC546" s="99">
        <f t="shared" si="280"/>
        <v>90.873649466132861</v>
      </c>
      <c r="BD546" s="99">
        <f t="shared" si="281"/>
        <v>1.2339182793344448</v>
      </c>
      <c r="BE546" s="84">
        <f t="shared" si="282"/>
        <v>9.3599996566772461</v>
      </c>
      <c r="BF546" s="84">
        <f t="shared" si="275"/>
        <v>1.9000005722045898</v>
      </c>
      <c r="BI546" s="117">
        <f t="shared" si="283"/>
        <v>7.2100000381469727</v>
      </c>
      <c r="BJ546" s="118">
        <f t="shared" si="284"/>
        <v>1.5600004196166264</v>
      </c>
      <c r="BK546" s="118">
        <f t="shared" si="285"/>
        <v>7.3768354908648597</v>
      </c>
      <c r="BL546" s="118">
        <v>7.2100000381469727</v>
      </c>
      <c r="BM546" s="118">
        <v>1.5600004196166264</v>
      </c>
      <c r="BN546" s="118">
        <v>7.3768354908648597</v>
      </c>
      <c r="BO546" s="118"/>
      <c r="EX546" s="81" t="str">
        <f t="shared" si="292"/>
        <v/>
      </c>
      <c r="EY546" s="81">
        <f t="shared" si="294"/>
        <v>13.209255045104475</v>
      </c>
      <c r="FA546" s="81" t="str">
        <f t="shared" si="293"/>
        <v/>
      </c>
    </row>
    <row r="547" spans="2:157" x14ac:dyDescent="0.15">
      <c r="E547" s="1" t="s">
        <v>152</v>
      </c>
      <c r="F547" s="6">
        <v>6</v>
      </c>
      <c r="I547" s="6">
        <v>1</v>
      </c>
      <c r="J547" s="81">
        <v>1</v>
      </c>
      <c r="O547" s="31"/>
      <c r="Q547" s="31">
        <v>-0.28999999165534973</v>
      </c>
      <c r="R547" s="40">
        <v>-1.9500000476837158</v>
      </c>
      <c r="S547" s="31"/>
      <c r="T547" s="40"/>
      <c r="U547" s="31"/>
      <c r="V547" s="40"/>
      <c r="W547" s="31" t="s">
        <v>85</v>
      </c>
      <c r="X547" s="40"/>
      <c r="Y547" s="31">
        <v>1</v>
      </c>
      <c r="Z547" s="40"/>
      <c r="AA547" s="59">
        <v>-0.28999999165534973</v>
      </c>
      <c r="AB547" s="147">
        <v>1.95000004768371</v>
      </c>
      <c r="AC547" s="59">
        <v>-2.2899999618530273</v>
      </c>
      <c r="AD547" s="60">
        <v>15.5</v>
      </c>
      <c r="AE547" s="19" t="s">
        <v>111</v>
      </c>
      <c r="AF547" s="114"/>
      <c r="AG547" s="117" t="str">
        <f t="shared" si="286"/>
        <v/>
      </c>
      <c r="AH547" s="118" t="str">
        <f t="shared" si="287"/>
        <v/>
      </c>
      <c r="AI547" s="118" t="str">
        <f t="shared" si="288"/>
        <v/>
      </c>
      <c r="AJ547" s="118" t="str">
        <f t="shared" si="289"/>
        <v/>
      </c>
      <c r="AK547" s="113" t="str">
        <f t="shared" si="290"/>
        <v/>
      </c>
      <c r="AL547" s="118" t="str">
        <f t="shared" si="291"/>
        <v/>
      </c>
      <c r="AM547" s="118"/>
      <c r="AN547" s="117" t="str">
        <f t="shared" si="264"/>
        <v/>
      </c>
      <c r="AO547" s="118" t="str">
        <f t="shared" si="265"/>
        <v/>
      </c>
      <c r="AP547" s="99" t="str">
        <f t="shared" si="266"/>
        <v/>
      </c>
      <c r="AQ547" s="99" t="str">
        <f t="shared" si="267"/>
        <v/>
      </c>
      <c r="AR547" s="99" t="str">
        <f t="shared" si="268"/>
        <v/>
      </c>
      <c r="AS547" s="99" t="str">
        <f t="shared" si="269"/>
        <v/>
      </c>
      <c r="AT547" s="118" t="str">
        <f t="shared" si="270"/>
        <v/>
      </c>
      <c r="AU547" s="118" t="str">
        <f t="shared" si="271"/>
        <v/>
      </c>
      <c r="AV547" s="118" t="str">
        <f t="shared" si="272"/>
        <v/>
      </c>
      <c r="AW547" s="118" t="str">
        <f t="shared" si="273"/>
        <v/>
      </c>
      <c r="AX547" s="118"/>
      <c r="AY547" s="142">
        <f t="shared" si="276"/>
        <v>13.209255045104475</v>
      </c>
      <c r="AZ547" s="118">
        <f t="shared" si="277"/>
        <v>16.515207169775739</v>
      </c>
      <c r="BA547" s="99">
        <f t="shared" si="278"/>
        <v>46.596900145238514</v>
      </c>
      <c r="BB547" s="99">
        <f t="shared" si="279"/>
        <v>9.5308603459627346</v>
      </c>
      <c r="BC547" s="99">
        <f t="shared" si="280"/>
        <v>18.510100461596235</v>
      </c>
      <c r="BD547" s="99">
        <f t="shared" si="281"/>
        <v>3.7860282967179559</v>
      </c>
      <c r="BE547" s="84">
        <f t="shared" si="282"/>
        <v>1.9500000476837158</v>
      </c>
      <c r="BF547" s="84">
        <f t="shared" si="275"/>
        <v>4.2899997234344482</v>
      </c>
      <c r="BI547" s="117"/>
      <c r="BJ547" s="118"/>
      <c r="BK547" s="118"/>
      <c r="BO547" s="118"/>
      <c r="BP547" s="119" t="s">
        <v>185</v>
      </c>
      <c r="BX547" s="117"/>
      <c r="EX547" s="81" t="str">
        <f t="shared" si="292"/>
        <v/>
      </c>
      <c r="EY547" s="81" t="str">
        <f t="shared" si="294"/>
        <v/>
      </c>
      <c r="FA547" s="81" t="str">
        <f t="shared" si="293"/>
        <v/>
      </c>
    </row>
    <row r="548" spans="2:157" x14ac:dyDescent="0.15">
      <c r="E548" s="1" t="s">
        <v>152</v>
      </c>
      <c r="O548" s="31"/>
      <c r="Q548" s="31"/>
      <c r="R548" s="40"/>
      <c r="S548" s="31">
        <v>3.2699999809265137</v>
      </c>
      <c r="T548" s="40">
        <v>5.8499999046325684</v>
      </c>
      <c r="U548" s="31"/>
      <c r="V548" s="40"/>
      <c r="W548" s="31"/>
      <c r="X548" s="40"/>
      <c r="Y548" s="31"/>
      <c r="Z548" s="40"/>
      <c r="AF548" s="140">
        <v>1</v>
      </c>
      <c r="AG548" s="117" t="str">
        <f t="shared" si="286"/>
        <v/>
      </c>
      <c r="AH548" s="118" t="str">
        <f t="shared" si="287"/>
        <v/>
      </c>
      <c r="AI548" s="118" t="str">
        <f t="shared" si="288"/>
        <v/>
      </c>
      <c r="AJ548" s="118" t="str">
        <f t="shared" si="289"/>
        <v/>
      </c>
      <c r="AK548" s="113" t="str">
        <f t="shared" si="290"/>
        <v/>
      </c>
      <c r="AL548" s="118" t="str">
        <f t="shared" si="291"/>
        <v/>
      </c>
      <c r="AN548" s="117" t="str">
        <f t="shared" si="264"/>
        <v/>
      </c>
      <c r="AO548" s="118" t="str">
        <f t="shared" si="265"/>
        <v/>
      </c>
      <c r="AP548" s="99" t="str">
        <f t="shared" si="266"/>
        <v/>
      </c>
      <c r="AQ548" s="99" t="str">
        <f t="shared" si="267"/>
        <v/>
      </c>
      <c r="AR548" s="99" t="str">
        <f t="shared" si="268"/>
        <v/>
      </c>
      <c r="AS548" s="99" t="str">
        <f t="shared" si="269"/>
        <v/>
      </c>
      <c r="AT548" s="118" t="str">
        <f t="shared" si="270"/>
        <v/>
      </c>
      <c r="AU548" s="118" t="str">
        <f t="shared" si="271"/>
        <v/>
      </c>
      <c r="AV548" s="118" t="str">
        <f t="shared" si="272"/>
        <v/>
      </c>
      <c r="AW548" s="118" t="str">
        <f t="shared" si="273"/>
        <v/>
      </c>
      <c r="AY548" s="117" t="str">
        <f t="shared" si="276"/>
        <v/>
      </c>
      <c r="AZ548" s="118" t="str">
        <f t="shared" si="277"/>
        <v/>
      </c>
      <c r="BA548" s="99" t="str">
        <f t="shared" si="278"/>
        <v/>
      </c>
      <c r="BB548" s="99" t="str">
        <f t="shared" si="279"/>
        <v/>
      </c>
      <c r="BC548" s="99" t="str">
        <f t="shared" si="280"/>
        <v/>
      </c>
      <c r="BD548" s="99" t="str">
        <f t="shared" si="281"/>
        <v/>
      </c>
      <c r="BE548" s="84" t="str">
        <f t="shared" si="282"/>
        <v/>
      </c>
      <c r="BF548" s="84" t="str">
        <f t="shared" si="275"/>
        <v/>
      </c>
      <c r="BI548" s="117" t="str">
        <f t="shared" si="283"/>
        <v/>
      </c>
      <c r="BJ548" s="118" t="str">
        <f t="shared" si="284"/>
        <v/>
      </c>
      <c r="BK548" s="118" t="str">
        <f t="shared" si="285"/>
        <v/>
      </c>
      <c r="BL548" s="118">
        <v>0</v>
      </c>
      <c r="BM548" s="118">
        <v>8.5299999713897652</v>
      </c>
      <c r="BN548" s="118">
        <v>8.5299999713897652</v>
      </c>
      <c r="BO548" s="118"/>
      <c r="EX548" s="81" t="str">
        <f t="shared" si="292"/>
        <v/>
      </c>
      <c r="EY548" s="81" t="str">
        <f t="shared" si="294"/>
        <v/>
      </c>
      <c r="FA548" s="81" t="str">
        <f t="shared" si="293"/>
        <v/>
      </c>
    </row>
    <row r="549" spans="2:157" s="82" customFormat="1" x14ac:dyDescent="0.15">
      <c r="B549" s="30"/>
      <c r="C549" s="16"/>
      <c r="D549" s="13" t="s">
        <v>72</v>
      </c>
      <c r="E549" s="16">
        <v>123</v>
      </c>
      <c r="F549" s="10">
        <v>1</v>
      </c>
      <c r="G549" s="16">
        <v>1</v>
      </c>
      <c r="K549" s="16"/>
      <c r="L549" s="82">
        <v>1</v>
      </c>
      <c r="M549" s="16"/>
      <c r="N549" s="82">
        <v>1</v>
      </c>
      <c r="O549" s="16" t="s">
        <v>85</v>
      </c>
      <c r="P549" s="16">
        <v>95</v>
      </c>
      <c r="Q549" s="32"/>
      <c r="R549" s="10"/>
      <c r="S549" s="32"/>
      <c r="T549" s="10"/>
      <c r="U549" s="32"/>
      <c r="V549" s="10"/>
      <c r="W549" s="32"/>
      <c r="X549" s="10"/>
      <c r="Y549" s="32"/>
      <c r="Z549" s="10"/>
      <c r="AA549" s="57">
        <v>-0.82999998331069946</v>
      </c>
      <c r="AB549" s="58">
        <v>12.039999961853027</v>
      </c>
      <c r="AC549" s="57">
        <v>3.5099999904632568</v>
      </c>
      <c r="AD549" s="58">
        <v>-11.989999771118164</v>
      </c>
      <c r="AE549" s="16"/>
      <c r="AF549" s="112"/>
      <c r="AG549" s="117">
        <f t="shared" si="286"/>
        <v>1.2448014070277458</v>
      </c>
      <c r="AH549" s="118">
        <f t="shared" si="287"/>
        <v>9.9999904632568359E-2</v>
      </c>
      <c r="AI549" s="118">
        <f t="shared" si="288"/>
        <v>0.3899993896484375</v>
      </c>
      <c r="AJ549" s="118">
        <f t="shared" si="289"/>
        <v>0.40261582787152883</v>
      </c>
      <c r="AK549" s="113">
        <f t="shared" si="290"/>
        <v>95</v>
      </c>
      <c r="AL549" s="118">
        <f t="shared" si="291"/>
        <v>5.190000057220459</v>
      </c>
      <c r="AM549" s="99"/>
      <c r="AN549" s="117" t="str">
        <f t="shared" si="264"/>
        <v/>
      </c>
      <c r="AO549" s="118" t="str">
        <f t="shared" si="265"/>
        <v/>
      </c>
      <c r="AP549" s="99" t="str">
        <f t="shared" si="266"/>
        <v/>
      </c>
      <c r="AQ549" s="99" t="str">
        <f t="shared" si="267"/>
        <v/>
      </c>
      <c r="AR549" s="99" t="str">
        <f t="shared" si="268"/>
        <v/>
      </c>
      <c r="AS549" s="99" t="str">
        <f t="shared" si="269"/>
        <v/>
      </c>
      <c r="AT549" s="118" t="str">
        <f t="shared" si="270"/>
        <v/>
      </c>
      <c r="AU549" s="118" t="str">
        <f t="shared" si="271"/>
        <v/>
      </c>
      <c r="AV549" s="118" t="str">
        <f t="shared" si="272"/>
        <v/>
      </c>
      <c r="AW549" s="118" t="str">
        <f t="shared" si="273"/>
        <v/>
      </c>
      <c r="AX549" s="99"/>
      <c r="AY549" s="117" t="str">
        <f t="shared" si="276"/>
        <v/>
      </c>
      <c r="AZ549" s="118" t="str">
        <f t="shared" si="277"/>
        <v/>
      </c>
      <c r="BA549" s="99" t="str">
        <f t="shared" si="278"/>
        <v/>
      </c>
      <c r="BB549" s="99" t="str">
        <f t="shared" si="279"/>
        <v/>
      </c>
      <c r="BC549" s="99" t="str">
        <f t="shared" si="280"/>
        <v/>
      </c>
      <c r="BD549" s="99" t="str">
        <f t="shared" si="281"/>
        <v/>
      </c>
      <c r="BE549" s="84" t="str">
        <f t="shared" si="282"/>
        <v/>
      </c>
      <c r="BF549" s="84" t="str">
        <f t="shared" si="275"/>
        <v/>
      </c>
      <c r="BG549" s="89"/>
      <c r="BH549" s="89"/>
      <c r="BI549" s="117" t="str">
        <f t="shared" si="283"/>
        <v/>
      </c>
      <c r="BJ549" s="118" t="str">
        <f t="shared" si="284"/>
        <v/>
      </c>
      <c r="BK549" s="118" t="str">
        <f t="shared" si="285"/>
        <v/>
      </c>
      <c r="BL549" s="118" t="s">
        <v>152</v>
      </c>
      <c r="BM549" s="118" t="s">
        <v>152</v>
      </c>
      <c r="BN549" s="118" t="s">
        <v>152</v>
      </c>
      <c r="BO549" s="118"/>
      <c r="BP549" s="121"/>
      <c r="BX549" s="94"/>
      <c r="CE549" s="95"/>
      <c r="CF549" s="95"/>
      <c r="CG549" s="95"/>
      <c r="CH549" s="95"/>
      <c r="CI549" s="95"/>
      <c r="CJ549" s="95"/>
      <c r="CK549" s="95"/>
      <c r="CL549" s="95"/>
      <c r="CM549" s="95"/>
      <c r="CN549" s="95"/>
      <c r="CO549" s="95"/>
      <c r="CP549" s="95"/>
      <c r="CQ549" s="95"/>
      <c r="EX549" s="81" t="str">
        <f t="shared" si="292"/>
        <v/>
      </c>
      <c r="EY549" s="81" t="str">
        <f t="shared" si="294"/>
        <v/>
      </c>
      <c r="FA549" s="81">
        <f t="shared" si="293"/>
        <v>1.2448014070277458</v>
      </c>
    </row>
    <row r="550" spans="2:157" x14ac:dyDescent="0.15">
      <c r="E550" s="1" t="s">
        <v>152</v>
      </c>
      <c r="F550" s="6">
        <v>2</v>
      </c>
      <c r="H550" s="81">
        <v>1</v>
      </c>
      <c r="O550" s="31"/>
      <c r="Q550" s="31">
        <v>2.6700000762939453</v>
      </c>
      <c r="R550" s="40">
        <v>-5.190000057220459</v>
      </c>
      <c r="S550" s="31"/>
      <c r="T550" s="40"/>
      <c r="U550" s="31"/>
      <c r="V550" s="40"/>
      <c r="W550" s="31"/>
      <c r="X550" s="40"/>
      <c r="Y550" s="31"/>
      <c r="Z550" s="40"/>
      <c r="AA550" s="59">
        <v>3.6099998950958252</v>
      </c>
      <c r="AB550" s="60">
        <v>-11.600000381469727</v>
      </c>
      <c r="AC550" s="59">
        <v>-1.0199999809265137</v>
      </c>
      <c r="AD550" s="60">
        <v>11.460000038146973</v>
      </c>
      <c r="AE550" s="1" t="s">
        <v>78</v>
      </c>
      <c r="AG550" s="117" t="str">
        <f t="shared" si="286"/>
        <v/>
      </c>
      <c r="AH550" s="118" t="str">
        <f t="shared" si="287"/>
        <v/>
      </c>
      <c r="AI550" s="118" t="str">
        <f t="shared" si="288"/>
        <v/>
      </c>
      <c r="AJ550" s="118" t="str">
        <f t="shared" si="289"/>
        <v/>
      </c>
      <c r="AK550" s="113" t="str">
        <f t="shared" si="290"/>
        <v/>
      </c>
      <c r="AL550" s="118" t="str">
        <f t="shared" si="291"/>
        <v/>
      </c>
      <c r="AN550" s="117">
        <f t="shared" si="264"/>
        <v>6.1126034711241548</v>
      </c>
      <c r="AO550" s="118">
        <f t="shared" si="265"/>
        <v>5.3968886599997949</v>
      </c>
      <c r="AP550" s="99">
        <f t="shared" si="266"/>
        <v>30.572399750447289</v>
      </c>
      <c r="AQ550" s="99">
        <f t="shared" si="267"/>
        <v>17.352515137828757</v>
      </c>
      <c r="AR550" s="99">
        <f t="shared" si="268"/>
        <v>26.405500018119824</v>
      </c>
      <c r="AS550" s="99">
        <f t="shared" si="269"/>
        <v>14.987434500612208</v>
      </c>
      <c r="AT550" s="118">
        <f t="shared" si="270"/>
        <v>9.9999904632568359E-2</v>
      </c>
      <c r="AU550" s="118">
        <f t="shared" si="271"/>
        <v>0.3899993896484375</v>
      </c>
      <c r="AV550" s="118">
        <f t="shared" si="272"/>
        <v>0.40261582787152883</v>
      </c>
      <c r="AW550" s="118">
        <f t="shared" si="273"/>
        <v>6.2100000381469727</v>
      </c>
      <c r="AY550" s="117" t="str">
        <f t="shared" si="276"/>
        <v/>
      </c>
      <c r="AZ550" s="118" t="str">
        <f t="shared" si="277"/>
        <v/>
      </c>
      <c r="BA550" s="99" t="str">
        <f t="shared" si="278"/>
        <v/>
      </c>
      <c r="BB550" s="99" t="str">
        <f t="shared" si="279"/>
        <v/>
      </c>
      <c r="BC550" s="99" t="str">
        <f t="shared" si="280"/>
        <v/>
      </c>
      <c r="BD550" s="99" t="str">
        <f t="shared" si="281"/>
        <v/>
      </c>
      <c r="BE550" s="84" t="str">
        <f t="shared" si="282"/>
        <v/>
      </c>
      <c r="BF550" s="84" t="str">
        <f t="shared" si="275"/>
        <v/>
      </c>
      <c r="BI550" s="117">
        <f t="shared" si="283"/>
        <v>9.9999904632568359E-2</v>
      </c>
      <c r="BJ550" s="118">
        <f t="shared" si="284"/>
        <v>0.3899993896484375</v>
      </c>
      <c r="BK550" s="118">
        <f t="shared" si="285"/>
        <v>0.40261582787152883</v>
      </c>
      <c r="BL550" s="118">
        <v>9.9999904632568359E-2</v>
      </c>
      <c r="BM550" s="118">
        <v>0.3899993896484375</v>
      </c>
      <c r="BN550" s="118">
        <v>0.40261582787152883</v>
      </c>
      <c r="BO550" s="118"/>
      <c r="EX550" s="81">
        <f t="shared" si="292"/>
        <v>6.1126034711241548</v>
      </c>
      <c r="EY550" s="81">
        <f t="shared" si="294"/>
        <v>6.1126034711241548</v>
      </c>
      <c r="FA550" s="81" t="str">
        <f t="shared" si="293"/>
        <v/>
      </c>
    </row>
    <row r="551" spans="2:157" x14ac:dyDescent="0.15">
      <c r="E551" s="1" t="s">
        <v>152</v>
      </c>
      <c r="F551" s="6">
        <v>3</v>
      </c>
      <c r="I551" s="81">
        <v>1</v>
      </c>
      <c r="O551" s="31"/>
      <c r="Q551" s="31">
        <v>-1.5499999523162842</v>
      </c>
      <c r="R551" s="40">
        <v>6.2100000381469727</v>
      </c>
      <c r="S551" s="31"/>
      <c r="T551" s="40"/>
      <c r="U551" s="31"/>
      <c r="V551" s="40"/>
      <c r="W551" s="31"/>
      <c r="X551" s="40"/>
      <c r="Y551" s="31"/>
      <c r="Z551" s="40"/>
      <c r="AA551" s="59">
        <v>-3.2699999809265137</v>
      </c>
      <c r="AB551" s="60">
        <v>11.260000228881836</v>
      </c>
      <c r="AC551" s="59">
        <v>2.2400000095367432</v>
      </c>
      <c r="AD551" s="60">
        <v>-11.800000190734863</v>
      </c>
      <c r="AE551" s="1" t="s">
        <v>78</v>
      </c>
      <c r="AG551" s="117" t="str">
        <f t="shared" si="286"/>
        <v/>
      </c>
      <c r="AH551" s="118" t="str">
        <f t="shared" si="287"/>
        <v/>
      </c>
      <c r="AI551" s="118" t="str">
        <f t="shared" si="288"/>
        <v/>
      </c>
      <c r="AJ551" s="118" t="str">
        <f t="shared" si="289"/>
        <v/>
      </c>
      <c r="AK551" s="113" t="str">
        <f t="shared" si="290"/>
        <v/>
      </c>
      <c r="AL551" s="118" t="str">
        <f t="shared" si="291"/>
        <v/>
      </c>
      <c r="AN551" s="117" t="str">
        <f t="shared" si="264"/>
        <v/>
      </c>
      <c r="AO551" s="118" t="str">
        <f t="shared" si="265"/>
        <v/>
      </c>
      <c r="AP551" s="99" t="str">
        <f t="shared" si="266"/>
        <v/>
      </c>
      <c r="AQ551" s="99" t="str">
        <f t="shared" si="267"/>
        <v/>
      </c>
      <c r="AR551" s="99" t="str">
        <f t="shared" si="268"/>
        <v/>
      </c>
      <c r="AS551" s="99" t="str">
        <f t="shared" si="269"/>
        <v/>
      </c>
      <c r="AT551" s="118" t="str">
        <f t="shared" si="270"/>
        <v/>
      </c>
      <c r="AU551" s="118" t="str">
        <f t="shared" si="271"/>
        <v/>
      </c>
      <c r="AV551" s="118" t="str">
        <f t="shared" si="272"/>
        <v/>
      </c>
      <c r="AW551" s="118" t="str">
        <f t="shared" si="273"/>
        <v/>
      </c>
      <c r="AY551" s="117">
        <f t="shared" si="276"/>
        <v>6.1126034711241548</v>
      </c>
      <c r="AZ551" s="118">
        <f t="shared" si="277"/>
        <v>5.3968886599997949</v>
      </c>
      <c r="BA551" s="99">
        <f t="shared" si="278"/>
        <v>30.572399750447289</v>
      </c>
      <c r="BB551" s="99">
        <f t="shared" si="279"/>
        <v>17.352515137828757</v>
      </c>
      <c r="BC551" s="99">
        <f t="shared" si="280"/>
        <v>26.405500018119824</v>
      </c>
      <c r="BD551" s="99">
        <f t="shared" si="281"/>
        <v>14.987434500612208</v>
      </c>
      <c r="BE551" s="84">
        <f t="shared" si="282"/>
        <v>6.2100000381469727</v>
      </c>
      <c r="BF551" s="84" t="str">
        <f t="shared" si="275"/>
        <v/>
      </c>
      <c r="BI551" s="117">
        <f t="shared" si="283"/>
        <v>2.25</v>
      </c>
      <c r="BJ551" s="118">
        <f t="shared" si="284"/>
        <v>0.19999980926513672</v>
      </c>
      <c r="BK551" s="118">
        <f t="shared" si="285"/>
        <v>2.2588713827276865</v>
      </c>
      <c r="BL551" s="118">
        <v>2.25</v>
      </c>
      <c r="BM551" s="118">
        <v>0.19999980926513672</v>
      </c>
      <c r="BN551" s="118">
        <v>2.2588713827276865</v>
      </c>
      <c r="BO551" s="118"/>
      <c r="EX551" s="81" t="str">
        <f t="shared" si="292"/>
        <v/>
      </c>
      <c r="EY551" s="81">
        <f t="shared" si="294"/>
        <v>9.1067539157743909</v>
      </c>
      <c r="FA551" s="81" t="str">
        <f t="shared" si="293"/>
        <v/>
      </c>
    </row>
    <row r="552" spans="2:157" x14ac:dyDescent="0.15">
      <c r="E552" s="1" t="s">
        <v>152</v>
      </c>
      <c r="F552" s="6">
        <v>4</v>
      </c>
      <c r="I552" s="81">
        <v>1</v>
      </c>
      <c r="O552" s="31"/>
      <c r="Q552" s="31">
        <v>-1.3600000143051147</v>
      </c>
      <c r="R552" s="40">
        <v>-6.75</v>
      </c>
      <c r="S552" s="31"/>
      <c r="T552" s="40"/>
      <c r="U552" s="31"/>
      <c r="V552" s="40"/>
      <c r="W552" s="31"/>
      <c r="X552" s="40"/>
      <c r="Y552" s="31"/>
      <c r="Z552" s="40"/>
      <c r="AA552" s="59">
        <v>-0.15000000596046448</v>
      </c>
      <c r="AB552" s="60">
        <v>-11.989999771118164</v>
      </c>
      <c r="AC552" s="59">
        <v>-2.0499999523162842</v>
      </c>
      <c r="AD552" s="60">
        <v>11.989999771118164</v>
      </c>
      <c r="AE552" s="7" t="s">
        <v>81</v>
      </c>
      <c r="AG552" s="117" t="str">
        <f t="shared" si="286"/>
        <v/>
      </c>
      <c r="AH552" s="118" t="str">
        <f t="shared" si="287"/>
        <v/>
      </c>
      <c r="AI552" s="118" t="str">
        <f t="shared" si="288"/>
        <v/>
      </c>
      <c r="AJ552" s="118" t="str">
        <f t="shared" si="289"/>
        <v/>
      </c>
      <c r="AK552" s="113" t="str">
        <f t="shared" si="290"/>
        <v/>
      </c>
      <c r="AL552" s="118" t="str">
        <f t="shared" si="291"/>
        <v/>
      </c>
      <c r="AM552" s="100"/>
      <c r="AN552" s="117" t="str">
        <f t="shared" ref="AN552:AN615" si="295">IF(H552=1,DEGREES(ACOS(((AA551-AA552)*(AA553-AA552)+(AB551-AB552)*(AB553-AB552))/(SQRT((AA551-AA552)^2+(AB551-AB552)^2)*SQRT((AA553-AA552)^2+(AB553-AB552)^2)))),"")</f>
        <v/>
      </c>
      <c r="AO552" s="118" t="str">
        <f t="shared" ref="AO552:AO615" si="296">IF(H552=1,DEGREES(ACOS((((AA553-AA552)*(AC552-AA552)+(AB553-AB552)*(AD552-AB552))/(SQRT((AA553-AA552)^2+(AB553-AB552)^2)*SQRT((AC552-AA552)^2+(AD552-AB552)^2))))),"")</f>
        <v/>
      </c>
      <c r="AP552" s="99" t="str">
        <f t="shared" ref="AP552:AP615" si="297">IF(AND(ISNUMBER(AA551),ISNUMBER(AA552),ISNUMBER(AA553),H552=1),ABS((AA551*AB552+AA552*AB553+AA553*AB551-AB551*AA552-AB552*AA553-AB553*AA551)/2),"")</f>
        <v/>
      </c>
      <c r="AQ552" s="99" t="str">
        <f t="shared" ref="AQ552:AQ615" si="298">IF(ISNUMBER(AP552),AP552*(((ABS(AB552-R553))/(ABS(AB551-AB552))))^2,"")</f>
        <v/>
      </c>
      <c r="AR552" s="99" t="str">
        <f t="shared" ref="AR552:AR615" si="299">IF(AND(ISNUMBER(AC552),ISNUMBER(AA552),ISNUMBER(AA553),H552=1),ABS((AC552*AB552+AA552*AB553+AA553*AD552-AD552*AA552-AB552*AA553-AB553*AC552)/2),"")</f>
        <v/>
      </c>
      <c r="AS552" s="99" t="str">
        <f t="shared" ref="AS552:AS615" si="300">IF(ISNUMBER(AR552),AR552*(((ABS(AB552-R553))/(ABS(AB551-AB552))))^2,"")</f>
        <v/>
      </c>
      <c r="AT552" s="118" t="str">
        <f t="shared" ref="AT552:AT615" si="301">IF(AND(ISNUMBER(AC551),ISNUMBER(AA552),$G551=1),ABS(AC551-AA552),"")</f>
        <v/>
      </c>
      <c r="AU552" s="118" t="str">
        <f t="shared" ref="AU552:AU615" si="302">IF(AND(ISNUMBER(AD551),ISNUMBER(AB552),$G551=1),ABS(AD551-AB552),"")</f>
        <v/>
      </c>
      <c r="AV552" s="118" t="str">
        <f t="shared" ref="AV552:AV615" si="303">IF(AND(ISNUMBER(AT552),ISNUMBER(AU552)),SQRT(AT552^2+AU552^2),"")</f>
        <v/>
      </c>
      <c r="AW552" s="118" t="str">
        <f t="shared" ref="AW552:AW615" si="304">IF(H552=1,ABS(R553),"")</f>
        <v/>
      </c>
      <c r="AX552" s="100"/>
      <c r="AY552" s="117">
        <f t="shared" si="276"/>
        <v>9.1067539157743909</v>
      </c>
      <c r="AZ552" s="118">
        <f t="shared" si="277"/>
        <v>5.7953322753875494</v>
      </c>
      <c r="BA552" s="99">
        <f t="shared" si="278"/>
        <v>44.318397892749317</v>
      </c>
      <c r="BB552" s="99">
        <f t="shared" si="279"/>
        <v>27.507999872342722</v>
      </c>
      <c r="BC552" s="99">
        <f t="shared" si="280"/>
        <v>28.080149523174768</v>
      </c>
      <c r="BD552" s="99">
        <f t="shared" si="281"/>
        <v>17.42907655119069</v>
      </c>
      <c r="BE552" s="84">
        <f t="shared" si="282"/>
        <v>6.75</v>
      </c>
      <c r="BF552" s="84" t="str">
        <f t="shared" si="275"/>
        <v/>
      </c>
      <c r="BI552" s="117">
        <f t="shared" si="283"/>
        <v>2.3900000154972076</v>
      </c>
      <c r="BJ552" s="118">
        <f t="shared" si="284"/>
        <v>0.18999958038330078</v>
      </c>
      <c r="BK552" s="118">
        <f t="shared" si="285"/>
        <v>2.3975403885278936</v>
      </c>
      <c r="BL552" s="118">
        <v>2.3900000154972076</v>
      </c>
      <c r="BM552" s="118">
        <v>0.18999958038330078</v>
      </c>
      <c r="BN552" s="118">
        <v>2.3975403885278936</v>
      </c>
      <c r="BO552" s="118"/>
      <c r="BP552" s="116"/>
      <c r="BX552" s="101"/>
      <c r="EX552" s="81" t="str">
        <f t="shared" si="292"/>
        <v/>
      </c>
      <c r="EY552" s="81">
        <f t="shared" si="294"/>
        <v>10.31319801149289</v>
      </c>
      <c r="FA552" s="81" t="str">
        <f t="shared" si="293"/>
        <v/>
      </c>
    </row>
    <row r="553" spans="2:157" x14ac:dyDescent="0.15">
      <c r="E553" s="1" t="s">
        <v>152</v>
      </c>
      <c r="F553" s="6">
        <v>5</v>
      </c>
      <c r="I553" s="81">
        <v>1</v>
      </c>
      <c r="O553" s="31"/>
      <c r="Q553" s="31">
        <v>1.8899999856948853</v>
      </c>
      <c r="R553" s="40">
        <v>11.75</v>
      </c>
      <c r="S553" s="31"/>
      <c r="T553" s="40"/>
      <c r="U553" s="31"/>
      <c r="V553" s="40"/>
      <c r="W553" s="31"/>
      <c r="X553" s="40"/>
      <c r="Y553" s="31"/>
      <c r="Z553" s="40"/>
      <c r="AA553" s="59">
        <v>0.98000001907348633</v>
      </c>
      <c r="AB553" s="60">
        <v>12.239999771118164</v>
      </c>
      <c r="AC553" s="59">
        <v>-0.5899999737739563</v>
      </c>
      <c r="AD553" s="60">
        <v>-12.380000114440918</v>
      </c>
      <c r="AE553" s="1" t="s">
        <v>81</v>
      </c>
      <c r="AG553" s="117" t="str">
        <f t="shared" si="286"/>
        <v/>
      </c>
      <c r="AH553" s="118" t="str">
        <f t="shared" si="287"/>
        <v/>
      </c>
      <c r="AI553" s="118" t="str">
        <f t="shared" si="288"/>
        <v/>
      </c>
      <c r="AJ553" s="118" t="str">
        <f t="shared" si="289"/>
        <v/>
      </c>
      <c r="AK553" s="113" t="str">
        <f t="shared" si="290"/>
        <v/>
      </c>
      <c r="AL553" s="118" t="str">
        <f t="shared" si="291"/>
        <v/>
      </c>
      <c r="AN553" s="117" t="str">
        <f t="shared" si="295"/>
        <v/>
      </c>
      <c r="AO553" s="118" t="str">
        <f t="shared" si="296"/>
        <v/>
      </c>
      <c r="AP553" s="99" t="str">
        <f t="shared" si="297"/>
        <v/>
      </c>
      <c r="AQ553" s="99" t="str">
        <f t="shared" si="298"/>
        <v/>
      </c>
      <c r="AR553" s="99" t="str">
        <f t="shared" si="299"/>
        <v/>
      </c>
      <c r="AS553" s="99" t="str">
        <f t="shared" si="300"/>
        <v/>
      </c>
      <c r="AT553" s="118" t="str">
        <f t="shared" si="301"/>
        <v/>
      </c>
      <c r="AU553" s="118" t="str">
        <f t="shared" si="302"/>
        <v/>
      </c>
      <c r="AV553" s="118" t="str">
        <f t="shared" si="303"/>
        <v/>
      </c>
      <c r="AW553" s="118" t="str">
        <f t="shared" si="304"/>
        <v/>
      </c>
      <c r="AY553" s="117">
        <f t="shared" si="276"/>
        <v>10.31319801149289</v>
      </c>
      <c r="AZ553" s="118">
        <f t="shared" si="277"/>
        <v>7.2003691209805201</v>
      </c>
      <c r="BA553" s="99">
        <f t="shared" si="278"/>
        <v>50.935049273622042</v>
      </c>
      <c r="BB553" s="99">
        <f t="shared" si="279"/>
        <v>53.104611626732229</v>
      </c>
      <c r="BC553" s="99">
        <f t="shared" si="280"/>
        <v>36.56719895674587</v>
      </c>
      <c r="BD553" s="99">
        <f t="shared" si="281"/>
        <v>38.124767258860608</v>
      </c>
      <c r="BE553" s="84">
        <f t="shared" si="282"/>
        <v>11.75</v>
      </c>
      <c r="BF553" s="84">
        <f t="shared" si="275"/>
        <v>5.5399999618530273</v>
      </c>
      <c r="BI553" s="117">
        <f t="shared" si="283"/>
        <v>3.0299999713897705</v>
      </c>
      <c r="BJ553" s="118">
        <f t="shared" si="284"/>
        <v>0.25</v>
      </c>
      <c r="BK553" s="118">
        <f t="shared" si="285"/>
        <v>3.0402960097039911</v>
      </c>
      <c r="BL553" s="118">
        <v>3.0299999713897705</v>
      </c>
      <c r="BM553" s="118">
        <v>0.25</v>
      </c>
      <c r="BN553" s="118">
        <v>3.0402960097039911</v>
      </c>
      <c r="BO553" s="118"/>
      <c r="EX553" s="81" t="str">
        <f t="shared" si="292"/>
        <v/>
      </c>
      <c r="EY553" s="81">
        <f t="shared" si="294"/>
        <v>2.0789896491763193</v>
      </c>
      <c r="FA553" s="81" t="str">
        <f t="shared" si="293"/>
        <v/>
      </c>
    </row>
    <row r="554" spans="2:157" x14ac:dyDescent="0.15">
      <c r="E554" s="1" t="s">
        <v>152</v>
      </c>
      <c r="F554" s="6">
        <v>6</v>
      </c>
      <c r="I554" s="81">
        <v>1</v>
      </c>
      <c r="O554" s="31"/>
      <c r="Q554" s="31">
        <v>0.62999999523162842</v>
      </c>
      <c r="R554" s="40">
        <v>-6.4099998474121094</v>
      </c>
      <c r="S554" s="31"/>
      <c r="T554" s="40"/>
      <c r="U554" s="31"/>
      <c r="V554" s="40"/>
      <c r="W554" s="31"/>
      <c r="X554" s="40"/>
      <c r="Y554" s="31"/>
      <c r="Z554" s="40"/>
      <c r="AA554" s="59">
        <v>0.73000001907348633</v>
      </c>
      <c r="AB554" s="60">
        <v>-11.989999771118164</v>
      </c>
      <c r="AC554" s="59">
        <v>0.49000000953674316</v>
      </c>
      <c r="AD554" s="60">
        <v>13.159999847412109</v>
      </c>
      <c r="AE554" s="7" t="s">
        <v>81</v>
      </c>
      <c r="AG554" s="117" t="str">
        <f t="shared" si="286"/>
        <v/>
      </c>
      <c r="AH554" s="118" t="str">
        <f t="shared" si="287"/>
        <v/>
      </c>
      <c r="AI554" s="118" t="str">
        <f t="shared" si="288"/>
        <v/>
      </c>
      <c r="AJ554" s="118" t="str">
        <f t="shared" si="289"/>
        <v/>
      </c>
      <c r="AK554" s="113" t="str">
        <f t="shared" si="290"/>
        <v/>
      </c>
      <c r="AL554" s="118" t="str">
        <f t="shared" si="291"/>
        <v/>
      </c>
      <c r="AM554" s="100"/>
      <c r="AN554" s="117" t="str">
        <f t="shared" si="295"/>
        <v/>
      </c>
      <c r="AO554" s="118" t="str">
        <f t="shared" si="296"/>
        <v/>
      </c>
      <c r="AP554" s="99" t="str">
        <f t="shared" si="297"/>
        <v/>
      </c>
      <c r="AQ554" s="99" t="str">
        <f t="shared" si="298"/>
        <v/>
      </c>
      <c r="AR554" s="99" t="str">
        <f t="shared" si="299"/>
        <v/>
      </c>
      <c r="AS554" s="99" t="str">
        <f t="shared" si="300"/>
        <v/>
      </c>
      <c r="AT554" s="118" t="str">
        <f t="shared" si="301"/>
        <v/>
      </c>
      <c r="AU554" s="118" t="str">
        <f t="shared" si="302"/>
        <v/>
      </c>
      <c r="AV554" s="118" t="str">
        <f t="shared" si="303"/>
        <v/>
      </c>
      <c r="AW554" s="118" t="str">
        <f t="shared" si="304"/>
        <v/>
      </c>
      <c r="AX554" s="100"/>
      <c r="AY554" s="117">
        <f t="shared" si="276"/>
        <v>2.0789896491763193</v>
      </c>
      <c r="AZ554" s="118">
        <f t="shared" si="277"/>
        <v>3.057626048756354</v>
      </c>
      <c r="BA554" s="99">
        <f t="shared" si="278"/>
        <v>10.661200101870293</v>
      </c>
      <c r="BB554" s="99">
        <f t="shared" si="279"/>
        <v>6.3162154760354277</v>
      </c>
      <c r="BC554" s="99">
        <f t="shared" si="280"/>
        <v>15.943049568307401</v>
      </c>
      <c r="BD554" s="99">
        <f t="shared" si="281"/>
        <v>9.4454409875373617</v>
      </c>
      <c r="BE554" s="84">
        <f t="shared" si="282"/>
        <v>6.4099998474121094</v>
      </c>
      <c r="BF554" s="84">
        <f t="shared" si="275"/>
        <v>0.34000015258789063</v>
      </c>
      <c r="BI554" s="117">
        <f t="shared" si="283"/>
        <v>1.3199999928474426</v>
      </c>
      <c r="BJ554" s="118">
        <f t="shared" si="284"/>
        <v>0.39000034332275391</v>
      </c>
      <c r="BK554" s="118">
        <f t="shared" si="285"/>
        <v>1.3764084600543236</v>
      </c>
      <c r="BL554" s="118">
        <v>1.3199999928474426</v>
      </c>
      <c r="BM554" s="118">
        <v>0.39000034332275391</v>
      </c>
      <c r="BN554" s="118">
        <v>1.3764084600543236</v>
      </c>
      <c r="BO554" s="118"/>
      <c r="BP554" s="116"/>
      <c r="BX554" s="101"/>
      <c r="EX554" s="81" t="str">
        <f t="shared" si="292"/>
        <v/>
      </c>
      <c r="EY554" s="81">
        <f t="shared" si="294"/>
        <v>7.8269563405365785</v>
      </c>
      <c r="FA554" s="81" t="str">
        <f t="shared" si="293"/>
        <v/>
      </c>
    </row>
    <row r="555" spans="2:157" x14ac:dyDescent="0.15">
      <c r="E555" s="1" t="s">
        <v>152</v>
      </c>
      <c r="F555" s="6">
        <v>7</v>
      </c>
      <c r="I555" s="81">
        <v>1</v>
      </c>
      <c r="O555" s="31"/>
      <c r="Q555" s="31">
        <v>-2.0899999141693115</v>
      </c>
      <c r="R555" s="40">
        <v>10.579999923706055</v>
      </c>
      <c r="S555" s="31"/>
      <c r="T555" s="40"/>
      <c r="U555" s="31"/>
      <c r="V555" s="40"/>
      <c r="W555" s="31"/>
      <c r="X555" s="40"/>
      <c r="Y555" s="31"/>
      <c r="Z555" s="40"/>
      <c r="AA555" s="59">
        <v>-2.3399999141693115</v>
      </c>
      <c r="AB555" s="60">
        <v>12.189999580383301</v>
      </c>
      <c r="AC555" s="59">
        <v>0.43999999761581421</v>
      </c>
      <c r="AD555" s="60">
        <v>-12.189999580383301</v>
      </c>
      <c r="AE555" s="7" t="s">
        <v>78</v>
      </c>
      <c r="AG555" s="117" t="str">
        <f t="shared" si="286"/>
        <v/>
      </c>
      <c r="AH555" s="118" t="str">
        <f t="shared" si="287"/>
        <v/>
      </c>
      <c r="AI555" s="118" t="str">
        <f t="shared" si="288"/>
        <v/>
      </c>
      <c r="AJ555" s="118" t="str">
        <f t="shared" si="289"/>
        <v/>
      </c>
      <c r="AK555" s="113" t="str">
        <f t="shared" si="290"/>
        <v/>
      </c>
      <c r="AL555" s="118" t="str">
        <f t="shared" si="291"/>
        <v/>
      </c>
      <c r="AM555" s="100"/>
      <c r="AN555" s="117" t="str">
        <f t="shared" si="295"/>
        <v/>
      </c>
      <c r="AO555" s="118" t="str">
        <f t="shared" si="296"/>
        <v/>
      </c>
      <c r="AP555" s="99" t="str">
        <f t="shared" si="297"/>
        <v/>
      </c>
      <c r="AQ555" s="99" t="str">
        <f t="shared" si="298"/>
        <v/>
      </c>
      <c r="AR555" s="99" t="str">
        <f t="shared" si="299"/>
        <v/>
      </c>
      <c r="AS555" s="99" t="str">
        <f t="shared" si="300"/>
        <v/>
      </c>
      <c r="AT555" s="118" t="str">
        <f t="shared" si="301"/>
        <v/>
      </c>
      <c r="AU555" s="118" t="str">
        <f t="shared" si="302"/>
        <v/>
      </c>
      <c r="AV555" s="118" t="str">
        <f t="shared" si="303"/>
        <v/>
      </c>
      <c r="AW555" s="118" t="str">
        <f t="shared" si="304"/>
        <v/>
      </c>
      <c r="AX555" s="100"/>
      <c r="AY555" s="117">
        <f t="shared" si="276"/>
        <v>7.8269563405365785</v>
      </c>
      <c r="AZ555" s="118">
        <f t="shared" si="277"/>
        <v>6.6890692432454371</v>
      </c>
      <c r="BA555" s="99">
        <f t="shared" si="278"/>
        <v>40.215548407506958</v>
      </c>
      <c r="BB555" s="99">
        <f t="shared" si="279"/>
        <v>34.893962497310461</v>
      </c>
      <c r="BC555" s="99">
        <f t="shared" si="280"/>
        <v>35.703648537492768</v>
      </c>
      <c r="BD555" s="99">
        <f t="shared" si="281"/>
        <v>30.979106898163483</v>
      </c>
      <c r="BE555" s="84">
        <f t="shared" si="282"/>
        <v>10.579999923706055</v>
      </c>
      <c r="BF555" s="84">
        <f t="shared" si="275"/>
        <v>1.1700000762939453</v>
      </c>
      <c r="BI555" s="117">
        <f t="shared" si="283"/>
        <v>2.8299999237060547</v>
      </c>
      <c r="BJ555" s="118">
        <f t="shared" si="284"/>
        <v>0.97000026702880859</v>
      </c>
      <c r="BK555" s="118">
        <f t="shared" si="285"/>
        <v>2.9916216482390006</v>
      </c>
      <c r="BL555" s="118">
        <v>2.8299999237060547</v>
      </c>
      <c r="BM555" s="118">
        <v>0.97000026702880859</v>
      </c>
      <c r="BN555" s="118">
        <v>2.9916216482390006</v>
      </c>
      <c r="BO555" s="118"/>
      <c r="BP555" s="116"/>
      <c r="BX555" s="101"/>
      <c r="EX555" s="81" t="str">
        <f t="shared" si="292"/>
        <v/>
      </c>
      <c r="EY555" s="81">
        <f t="shared" si="294"/>
        <v>8.3967865084180655</v>
      </c>
      <c r="FA555" s="81" t="str">
        <f t="shared" si="293"/>
        <v/>
      </c>
    </row>
    <row r="556" spans="2:157" x14ac:dyDescent="0.15">
      <c r="E556" s="1" t="s">
        <v>152</v>
      </c>
      <c r="F556" s="6">
        <v>8</v>
      </c>
      <c r="I556" s="81">
        <v>1</v>
      </c>
      <c r="O556" s="31"/>
      <c r="Q556" s="31">
        <v>2.7699999809265137</v>
      </c>
      <c r="R556" s="40">
        <v>-5.0500001907348633</v>
      </c>
      <c r="S556" s="31"/>
      <c r="T556" s="40"/>
      <c r="U556" s="31"/>
      <c r="V556" s="40"/>
      <c r="W556" s="31"/>
      <c r="X556" s="40"/>
      <c r="Y556" s="31"/>
      <c r="Z556" s="40"/>
      <c r="AA556" s="59">
        <v>4.440000057220459</v>
      </c>
      <c r="AB556" s="60">
        <v>-12.039999961853027</v>
      </c>
      <c r="AC556" s="59">
        <v>-1.2200000286102295</v>
      </c>
      <c r="AD556" s="60">
        <v>12.869999885559082</v>
      </c>
      <c r="AE556" s="7" t="s">
        <v>78</v>
      </c>
      <c r="AG556" s="117" t="str">
        <f t="shared" si="286"/>
        <v/>
      </c>
      <c r="AH556" s="118" t="str">
        <f t="shared" si="287"/>
        <v/>
      </c>
      <c r="AI556" s="118" t="str">
        <f t="shared" si="288"/>
        <v/>
      </c>
      <c r="AJ556" s="118" t="str">
        <f t="shared" si="289"/>
        <v/>
      </c>
      <c r="AK556" s="113" t="str">
        <f t="shared" si="290"/>
        <v/>
      </c>
      <c r="AL556" s="118" t="str">
        <f t="shared" si="291"/>
        <v/>
      </c>
      <c r="AM556" s="100"/>
      <c r="AN556" s="117" t="str">
        <f t="shared" si="295"/>
        <v/>
      </c>
      <c r="AO556" s="118" t="str">
        <f t="shared" si="296"/>
        <v/>
      </c>
      <c r="AP556" s="99" t="str">
        <f t="shared" si="297"/>
        <v/>
      </c>
      <c r="AQ556" s="99" t="str">
        <f t="shared" si="298"/>
        <v/>
      </c>
      <c r="AR556" s="99" t="str">
        <f t="shared" si="299"/>
        <v/>
      </c>
      <c r="AS556" s="99" t="str">
        <f t="shared" si="300"/>
        <v/>
      </c>
      <c r="AT556" s="118" t="str">
        <f t="shared" si="301"/>
        <v/>
      </c>
      <c r="AU556" s="118" t="str">
        <f t="shared" si="302"/>
        <v/>
      </c>
      <c r="AV556" s="118" t="str">
        <f t="shared" si="303"/>
        <v/>
      </c>
      <c r="AW556" s="118" t="str">
        <f t="shared" si="304"/>
        <v/>
      </c>
      <c r="AX556" s="100"/>
      <c r="AY556" s="117">
        <f t="shared" si="276"/>
        <v>8.3967865084180655</v>
      </c>
      <c r="AZ556" s="118">
        <f t="shared" si="277"/>
        <v>9.1273784609183188</v>
      </c>
      <c r="BA556" s="99">
        <f t="shared" si="278"/>
        <v>44.777148967123026</v>
      </c>
      <c r="BB556" s="99">
        <f t="shared" si="279"/>
        <v>22.762417229439002</v>
      </c>
      <c r="BC556" s="99">
        <f t="shared" si="280"/>
        <v>48.968498511254779</v>
      </c>
      <c r="BD556" s="99">
        <f t="shared" si="281"/>
        <v>24.893085422449591</v>
      </c>
      <c r="BE556" s="84">
        <f t="shared" si="282"/>
        <v>5.0500001907348633</v>
      </c>
      <c r="BF556" s="84">
        <f t="shared" si="275"/>
        <v>1.3599996566772461</v>
      </c>
      <c r="BI556" s="117">
        <f t="shared" si="283"/>
        <v>4.0000000596046448</v>
      </c>
      <c r="BJ556" s="118">
        <f t="shared" si="284"/>
        <v>0.14999961853027344</v>
      </c>
      <c r="BK556" s="118">
        <f t="shared" si="285"/>
        <v>4.0028115571928176</v>
      </c>
      <c r="BL556" s="118">
        <v>4.0000000596046448</v>
      </c>
      <c r="BM556" s="118">
        <v>0.14999961853027344</v>
      </c>
      <c r="BN556" s="118">
        <v>4.0028115571928176</v>
      </c>
      <c r="BO556" s="118"/>
      <c r="BP556" s="116"/>
      <c r="BX556" s="101"/>
      <c r="EX556" s="81" t="str">
        <f t="shared" si="292"/>
        <v/>
      </c>
      <c r="EY556" s="81">
        <f t="shared" si="294"/>
        <v>4.3486441036202104</v>
      </c>
      <c r="FA556" s="81" t="str">
        <f t="shared" si="293"/>
        <v/>
      </c>
    </row>
    <row r="557" spans="2:157" x14ac:dyDescent="0.15">
      <c r="E557" s="1" t="s">
        <v>152</v>
      </c>
      <c r="F557" s="6">
        <v>9</v>
      </c>
      <c r="I557" s="81">
        <v>1</v>
      </c>
      <c r="O557" s="31"/>
      <c r="Q557" s="31">
        <v>-3.25</v>
      </c>
      <c r="R557" s="40">
        <v>8.3000001907348633</v>
      </c>
      <c r="S557" s="31"/>
      <c r="T557" s="40"/>
      <c r="U557" s="31"/>
      <c r="V557" s="40"/>
      <c r="W557" s="31"/>
      <c r="X557" s="40"/>
      <c r="Y557" s="31"/>
      <c r="Z557" s="40"/>
      <c r="AA557" s="59">
        <v>-4.5300002098083496</v>
      </c>
      <c r="AB557" s="60">
        <v>12.630000114440918</v>
      </c>
      <c r="AC557" s="59">
        <v>3.6099998950958252</v>
      </c>
      <c r="AD557" s="60">
        <v>-12.189999580383301</v>
      </c>
      <c r="AE557" s="7" t="s">
        <v>83</v>
      </c>
      <c r="AG557" s="117" t="str">
        <f t="shared" si="286"/>
        <v/>
      </c>
      <c r="AH557" s="118" t="str">
        <f t="shared" si="287"/>
        <v/>
      </c>
      <c r="AI557" s="118" t="str">
        <f t="shared" si="288"/>
        <v/>
      </c>
      <c r="AJ557" s="118" t="str">
        <f t="shared" si="289"/>
        <v/>
      </c>
      <c r="AK557" s="113" t="str">
        <f t="shared" si="290"/>
        <v/>
      </c>
      <c r="AL557" s="118" t="str">
        <f t="shared" si="291"/>
        <v/>
      </c>
      <c r="AM557" s="100"/>
      <c r="AN557" s="117" t="str">
        <f t="shared" si="295"/>
        <v/>
      </c>
      <c r="AO557" s="118" t="str">
        <f t="shared" si="296"/>
        <v/>
      </c>
      <c r="AP557" s="99" t="str">
        <f t="shared" si="297"/>
        <v/>
      </c>
      <c r="AQ557" s="99" t="str">
        <f t="shared" si="298"/>
        <v/>
      </c>
      <c r="AR557" s="99" t="str">
        <f t="shared" si="299"/>
        <v/>
      </c>
      <c r="AS557" s="99" t="str">
        <f t="shared" si="300"/>
        <v/>
      </c>
      <c r="AT557" s="118" t="str">
        <f t="shared" si="301"/>
        <v/>
      </c>
      <c r="AU557" s="118" t="str">
        <f t="shared" si="302"/>
        <v/>
      </c>
      <c r="AV557" s="118" t="str">
        <f t="shared" si="303"/>
        <v/>
      </c>
      <c r="AW557" s="118" t="str">
        <f t="shared" si="304"/>
        <v/>
      </c>
      <c r="AX557" s="100"/>
      <c r="AY557" s="117">
        <f t="shared" si="276"/>
        <v>4.3486441036202104</v>
      </c>
      <c r="AZ557" s="118">
        <f t="shared" si="277"/>
        <v>7.1799583886677496</v>
      </c>
      <c r="BA557" s="99">
        <f t="shared" si="278"/>
        <v>25.040251276254594</v>
      </c>
      <c r="BB557" s="99">
        <f t="shared" si="279"/>
        <v>17.645492098051491</v>
      </c>
      <c r="BC557" s="99">
        <f t="shared" si="280"/>
        <v>41.90525136685369</v>
      </c>
      <c r="BD557" s="99">
        <f t="shared" si="281"/>
        <v>29.530006456519878</v>
      </c>
      <c r="BE557" s="84">
        <f t="shared" si="282"/>
        <v>8.3000001907348633</v>
      </c>
      <c r="BF557" s="84">
        <f t="shared" si="275"/>
        <v>2.2799997329711914</v>
      </c>
      <c r="BI557" s="117">
        <f t="shared" si="283"/>
        <v>3.3100001811981201</v>
      </c>
      <c r="BJ557" s="118">
        <f t="shared" si="284"/>
        <v>0.23999977111816406</v>
      </c>
      <c r="BK557" s="118">
        <f t="shared" si="285"/>
        <v>3.3186896645616564</v>
      </c>
      <c r="BL557" s="118">
        <v>3.3100001811981201</v>
      </c>
      <c r="BM557" s="118">
        <v>0.23999977111816406</v>
      </c>
      <c r="BN557" s="118">
        <v>3.3186896645616564</v>
      </c>
      <c r="BO557" s="118"/>
      <c r="BP557" s="116"/>
      <c r="BX557" s="101"/>
      <c r="EX557" s="81" t="str">
        <f t="shared" si="292"/>
        <v/>
      </c>
      <c r="EY557" s="81">
        <f t="shared" si="294"/>
        <v>0.16835688998491297</v>
      </c>
      <c r="FA557" s="81" t="str">
        <f t="shared" si="293"/>
        <v/>
      </c>
    </row>
    <row r="558" spans="2:157" x14ac:dyDescent="0.15">
      <c r="E558" s="1" t="s">
        <v>152</v>
      </c>
      <c r="F558" s="6">
        <v>10</v>
      </c>
      <c r="I558" s="81">
        <v>1</v>
      </c>
      <c r="O558" s="31"/>
      <c r="Q558" s="31">
        <v>2.1800000667572021</v>
      </c>
      <c r="R558" s="40">
        <v>-9.8100004196166992</v>
      </c>
      <c r="S558" s="31"/>
      <c r="T558" s="40"/>
      <c r="U558" s="31"/>
      <c r="V558" s="40"/>
      <c r="W558" s="31"/>
      <c r="X558" s="40"/>
      <c r="Y558" s="31"/>
      <c r="Z558" s="40"/>
      <c r="AA558" s="59">
        <v>4.3400001525878906</v>
      </c>
      <c r="AB558" s="60">
        <v>-11.989999771118164</v>
      </c>
      <c r="AC558" s="59">
        <v>-1.559999942779541</v>
      </c>
      <c r="AD558" s="60">
        <v>14.090000152587891</v>
      </c>
      <c r="AE558" s="7" t="s">
        <v>80</v>
      </c>
      <c r="AG558" s="117" t="str">
        <f t="shared" si="286"/>
        <v/>
      </c>
      <c r="AH558" s="118" t="str">
        <f t="shared" si="287"/>
        <v/>
      </c>
      <c r="AI558" s="118" t="str">
        <f t="shared" si="288"/>
        <v/>
      </c>
      <c r="AJ558" s="118" t="str">
        <f t="shared" si="289"/>
        <v/>
      </c>
      <c r="AK558" s="113" t="str">
        <f t="shared" si="290"/>
        <v/>
      </c>
      <c r="AL558" s="118" t="str">
        <f t="shared" si="291"/>
        <v/>
      </c>
      <c r="AM558" s="100"/>
      <c r="AN558" s="117" t="str">
        <f t="shared" si="295"/>
        <v/>
      </c>
      <c r="AO558" s="118" t="str">
        <f t="shared" si="296"/>
        <v/>
      </c>
      <c r="AP558" s="99" t="str">
        <f t="shared" si="297"/>
        <v/>
      </c>
      <c r="AQ558" s="99" t="str">
        <f t="shared" si="298"/>
        <v/>
      </c>
      <c r="AR558" s="99" t="str">
        <f t="shared" si="299"/>
        <v/>
      </c>
      <c r="AS558" s="99" t="str">
        <f t="shared" si="300"/>
        <v/>
      </c>
      <c r="AT558" s="118" t="str">
        <f t="shared" si="301"/>
        <v/>
      </c>
      <c r="AU558" s="118" t="str">
        <f t="shared" si="302"/>
        <v/>
      </c>
      <c r="AV558" s="118" t="str">
        <f t="shared" si="303"/>
        <v/>
      </c>
      <c r="AW558" s="118" t="str">
        <f t="shared" si="304"/>
        <v/>
      </c>
      <c r="AX558" s="100"/>
      <c r="AY558" s="117">
        <f t="shared" si="276"/>
        <v>0.16835688998491297</v>
      </c>
      <c r="AZ558" s="118">
        <f t="shared" si="277"/>
        <v>1.6553953122374025</v>
      </c>
      <c r="BA558" s="99">
        <f t="shared" si="278"/>
        <v>1.0092479653358168</v>
      </c>
      <c r="BB558" s="99">
        <f t="shared" si="279"/>
        <v>0.83503620680592894</v>
      </c>
      <c r="BC558" s="99">
        <f t="shared" si="280"/>
        <v>9.8733023182868465</v>
      </c>
      <c r="BD558" s="99">
        <f t="shared" si="281"/>
        <v>8.1690181201080136</v>
      </c>
      <c r="BE558" s="84">
        <f t="shared" si="282"/>
        <v>9.8100004196166992</v>
      </c>
      <c r="BF558" s="84">
        <f t="shared" si="275"/>
        <v>4.7600002288818359</v>
      </c>
      <c r="BI558" s="117">
        <f t="shared" si="283"/>
        <v>0.73000025749206543</v>
      </c>
      <c r="BJ558" s="118">
        <f t="shared" si="284"/>
        <v>0.19999980926513672</v>
      </c>
      <c r="BK558" s="118">
        <f t="shared" si="285"/>
        <v>0.75690177674819403</v>
      </c>
      <c r="BL558" s="118">
        <v>0.73000025749206543</v>
      </c>
      <c r="BM558" s="118">
        <v>0.19999980926513672</v>
      </c>
      <c r="BN558" s="118">
        <v>0.75690177674819403</v>
      </c>
      <c r="BO558" s="118"/>
      <c r="BP558" s="116"/>
      <c r="BX558" s="101"/>
      <c r="EX558" s="81" t="str">
        <f t="shared" si="292"/>
        <v/>
      </c>
      <c r="EY558" s="81">
        <f t="shared" si="294"/>
        <v>16.259937164437972</v>
      </c>
      <c r="FA558" s="81" t="str">
        <f t="shared" si="293"/>
        <v/>
      </c>
    </row>
    <row r="559" spans="2:157" x14ac:dyDescent="0.15">
      <c r="E559" s="1" t="s">
        <v>152</v>
      </c>
      <c r="F559" s="6">
        <v>11</v>
      </c>
      <c r="I559" s="81">
        <v>1</v>
      </c>
      <c r="O559" s="31"/>
      <c r="Q559" s="31">
        <v>2.4800000190734863</v>
      </c>
      <c r="R559" s="40">
        <v>7.570000171661377</v>
      </c>
      <c r="S559" s="31"/>
      <c r="T559" s="40"/>
      <c r="U559" s="31"/>
      <c r="V559" s="40"/>
      <c r="W559" s="31"/>
      <c r="X559" s="40"/>
      <c r="Y559" s="31"/>
      <c r="Z559" s="40"/>
      <c r="AA559" s="59">
        <v>2.7300000190734863</v>
      </c>
      <c r="AB559" s="60">
        <v>13.939999580383301</v>
      </c>
      <c r="AC559" s="59">
        <v>1.1699999570846558</v>
      </c>
      <c r="AD559" s="60">
        <v>-12.090000152587891</v>
      </c>
      <c r="AE559" s="7" t="s">
        <v>95</v>
      </c>
      <c r="AG559" s="117" t="str">
        <f t="shared" si="286"/>
        <v/>
      </c>
      <c r="AH559" s="118" t="str">
        <f t="shared" si="287"/>
        <v/>
      </c>
      <c r="AI559" s="118" t="str">
        <f t="shared" si="288"/>
        <v/>
      </c>
      <c r="AJ559" s="118" t="str">
        <f t="shared" si="289"/>
        <v/>
      </c>
      <c r="AK559" s="113" t="str">
        <f t="shared" si="290"/>
        <v/>
      </c>
      <c r="AL559" s="118" t="str">
        <f t="shared" si="291"/>
        <v/>
      </c>
      <c r="AM559" s="100"/>
      <c r="AN559" s="117" t="str">
        <f t="shared" si="295"/>
        <v/>
      </c>
      <c r="AO559" s="118" t="str">
        <f t="shared" si="296"/>
        <v/>
      </c>
      <c r="AP559" s="99" t="str">
        <f t="shared" si="297"/>
        <v/>
      </c>
      <c r="AQ559" s="99" t="str">
        <f t="shared" si="298"/>
        <v/>
      </c>
      <c r="AR559" s="99" t="str">
        <f t="shared" si="299"/>
        <v/>
      </c>
      <c r="AS559" s="99" t="str">
        <f t="shared" si="300"/>
        <v/>
      </c>
      <c r="AT559" s="118" t="str">
        <f t="shared" si="301"/>
        <v/>
      </c>
      <c r="AU559" s="118" t="str">
        <f t="shared" si="302"/>
        <v/>
      </c>
      <c r="AV559" s="118" t="str">
        <f t="shared" si="303"/>
        <v/>
      </c>
      <c r="AW559" s="118" t="str">
        <f t="shared" si="304"/>
        <v/>
      </c>
      <c r="AX559" s="100"/>
      <c r="AY559" s="117">
        <f t="shared" si="276"/>
        <v>16.259937164437972</v>
      </c>
      <c r="AZ559" s="118">
        <f t="shared" si="277"/>
        <v>9.1943319998710535</v>
      </c>
      <c r="BA559" s="99">
        <f t="shared" si="278"/>
        <v>95.180450270938763</v>
      </c>
      <c r="BB559" s="99">
        <f t="shared" si="279"/>
        <v>60.077155285539902</v>
      </c>
      <c r="BC559" s="99">
        <f t="shared" si="280"/>
        <v>55.499097643756841</v>
      </c>
      <c r="BD559" s="99">
        <f t="shared" si="281"/>
        <v>35.030596071569057</v>
      </c>
      <c r="BE559" s="84">
        <f t="shared" si="282"/>
        <v>7.570000171661377</v>
      </c>
      <c r="BF559" s="84">
        <f t="shared" si="275"/>
        <v>0.73000001907348633</v>
      </c>
      <c r="BI559" s="117">
        <f t="shared" si="283"/>
        <v>4.2899999618530273</v>
      </c>
      <c r="BJ559" s="118">
        <f t="shared" si="284"/>
        <v>0.15000057220458984</v>
      </c>
      <c r="BK559" s="118">
        <f t="shared" si="285"/>
        <v>4.2926215584838925</v>
      </c>
      <c r="BL559" s="118">
        <v>4.2899999618530273</v>
      </c>
      <c r="BM559" s="118">
        <v>0.15000057220458984</v>
      </c>
      <c r="BN559" s="118">
        <v>4.2926215584838925</v>
      </c>
      <c r="BO559" s="118"/>
      <c r="BP559" s="116"/>
      <c r="BX559" s="101"/>
      <c r="EX559" s="81" t="str">
        <f t="shared" si="292"/>
        <v/>
      </c>
      <c r="EY559" s="81">
        <f t="shared" si="294"/>
        <v>14.191244435093497</v>
      </c>
      <c r="FA559" s="81" t="str">
        <f t="shared" si="293"/>
        <v/>
      </c>
    </row>
    <row r="560" spans="2:157" x14ac:dyDescent="0.15">
      <c r="E560" s="1" t="s">
        <v>152</v>
      </c>
      <c r="F560" s="6">
        <v>12</v>
      </c>
      <c r="I560" s="81">
        <v>1</v>
      </c>
      <c r="J560" s="81">
        <v>1</v>
      </c>
      <c r="O560" s="31"/>
      <c r="Q560" s="31">
        <v>-1.4099999666213989</v>
      </c>
      <c r="R560" s="40">
        <v>-10.340000152587891</v>
      </c>
      <c r="S560" s="31"/>
      <c r="T560" s="40"/>
      <c r="U560" s="31"/>
      <c r="V560" s="40"/>
      <c r="W560" s="31" t="s">
        <v>63</v>
      </c>
      <c r="X560" s="40"/>
      <c r="Y560" s="31"/>
      <c r="Z560" s="40">
        <v>1</v>
      </c>
      <c r="AA560" s="69">
        <v>-2.1500000953674316</v>
      </c>
      <c r="AB560" s="70">
        <v>-12.039999961853027</v>
      </c>
      <c r="AC560" s="69">
        <v>1.0700000524520874</v>
      </c>
      <c r="AD560" s="70">
        <v>13.550000190734863</v>
      </c>
      <c r="AE560" s="7" t="s">
        <v>82</v>
      </c>
      <c r="AF560" s="112">
        <v>1</v>
      </c>
      <c r="AG560" s="117" t="str">
        <f t="shared" si="286"/>
        <v/>
      </c>
      <c r="AH560" s="118" t="str">
        <f t="shared" si="287"/>
        <v/>
      </c>
      <c r="AI560" s="118" t="str">
        <f t="shared" si="288"/>
        <v/>
      </c>
      <c r="AJ560" s="118" t="str">
        <f t="shared" si="289"/>
        <v/>
      </c>
      <c r="AK560" s="113" t="str">
        <f t="shared" si="290"/>
        <v/>
      </c>
      <c r="AL560" s="118" t="str">
        <f t="shared" si="291"/>
        <v/>
      </c>
      <c r="AM560" s="100"/>
      <c r="AN560" s="117" t="str">
        <f t="shared" si="295"/>
        <v/>
      </c>
      <c r="AO560" s="118" t="str">
        <f t="shared" si="296"/>
        <v/>
      </c>
      <c r="AP560" s="99" t="str">
        <f t="shared" si="297"/>
        <v/>
      </c>
      <c r="AQ560" s="99" t="str">
        <f t="shared" si="298"/>
        <v/>
      </c>
      <c r="AR560" s="99" t="str">
        <f t="shared" si="299"/>
        <v/>
      </c>
      <c r="AS560" s="99" t="str">
        <f t="shared" si="300"/>
        <v/>
      </c>
      <c r="AT560" s="118" t="str">
        <f t="shared" si="301"/>
        <v/>
      </c>
      <c r="AU560" s="118" t="str">
        <f t="shared" si="302"/>
        <v/>
      </c>
      <c r="AV560" s="118" t="str">
        <f t="shared" si="303"/>
        <v/>
      </c>
      <c r="AW560" s="118" t="str">
        <f t="shared" si="304"/>
        <v/>
      </c>
      <c r="AX560" s="100"/>
      <c r="AY560" s="117">
        <f t="shared" si="276"/>
        <v>14.191244435093497</v>
      </c>
      <c r="AZ560" s="118">
        <f t="shared" si="277"/>
        <v>7.2086136000796746</v>
      </c>
      <c r="BA560" s="99">
        <f t="shared" si="278"/>
        <v>84.183101267242364</v>
      </c>
      <c r="BB560" s="99">
        <f t="shared" si="279"/>
        <v>73.810349940683963</v>
      </c>
      <c r="BC560" s="99">
        <f t="shared" si="280"/>
        <v>43.248800389719008</v>
      </c>
      <c r="BD560" s="99">
        <f t="shared" si="281"/>
        <v>37.91983240372867</v>
      </c>
      <c r="BE560" s="84">
        <f t="shared" si="282"/>
        <v>10.340000152587891</v>
      </c>
      <c r="BF560" s="84">
        <f t="shared" si="275"/>
        <v>0.52999973297119141</v>
      </c>
      <c r="BI560" s="117">
        <f t="shared" si="283"/>
        <v>3.3200000524520874</v>
      </c>
      <c r="BJ560" s="118">
        <f t="shared" si="284"/>
        <v>5.0000190734863281E-2</v>
      </c>
      <c r="BK560" s="118">
        <f t="shared" si="285"/>
        <v>3.3203765399959364</v>
      </c>
      <c r="BL560" s="118"/>
      <c r="BM560" s="118"/>
      <c r="BN560" s="118"/>
      <c r="BO560" s="118"/>
      <c r="BP560" s="116" t="s">
        <v>184</v>
      </c>
      <c r="BX560" s="101"/>
      <c r="EX560" s="81" t="str">
        <f t="shared" si="292"/>
        <v/>
      </c>
      <c r="EY560" s="81" t="str">
        <f t="shared" si="294"/>
        <v/>
      </c>
      <c r="FA560" s="81" t="str">
        <f t="shared" si="293"/>
        <v/>
      </c>
    </row>
    <row r="561" spans="2:157" x14ac:dyDescent="0.15">
      <c r="D561" s="6"/>
      <c r="E561" s="1" t="s">
        <v>152</v>
      </c>
      <c r="Q561" s="31"/>
      <c r="R561" s="40"/>
      <c r="S561" s="31"/>
      <c r="T561" s="40"/>
      <c r="U561" s="31">
        <v>-4.9000000953674316</v>
      </c>
      <c r="V561" s="40">
        <v>8.9300003051757812</v>
      </c>
      <c r="W561" s="31"/>
      <c r="X561" s="40"/>
      <c r="Y561" s="31"/>
      <c r="Z561" s="40"/>
      <c r="AG561" s="117" t="str">
        <f t="shared" si="286"/>
        <v/>
      </c>
      <c r="AH561" s="118" t="str">
        <f t="shared" si="287"/>
        <v/>
      </c>
      <c r="AI561" s="118" t="str">
        <f t="shared" si="288"/>
        <v/>
      </c>
      <c r="AJ561" s="118" t="str">
        <f t="shared" si="289"/>
        <v/>
      </c>
      <c r="AK561" s="113" t="str">
        <f t="shared" si="290"/>
        <v/>
      </c>
      <c r="AL561" s="118" t="str">
        <f t="shared" si="291"/>
        <v/>
      </c>
      <c r="AN561" s="117" t="str">
        <f t="shared" si="295"/>
        <v/>
      </c>
      <c r="AO561" s="118" t="str">
        <f t="shared" si="296"/>
        <v/>
      </c>
      <c r="AP561" s="99" t="str">
        <f t="shared" si="297"/>
        <v/>
      </c>
      <c r="AQ561" s="99" t="str">
        <f t="shared" si="298"/>
        <v/>
      </c>
      <c r="AR561" s="99" t="str">
        <f t="shared" si="299"/>
        <v/>
      </c>
      <c r="AS561" s="99" t="str">
        <f t="shared" si="300"/>
        <v/>
      </c>
      <c r="AT561" s="118" t="str">
        <f t="shared" si="301"/>
        <v/>
      </c>
      <c r="AU561" s="118" t="str">
        <f t="shared" si="302"/>
        <v/>
      </c>
      <c r="AV561" s="118" t="str">
        <f t="shared" si="303"/>
        <v/>
      </c>
      <c r="AW561" s="118" t="str">
        <f t="shared" si="304"/>
        <v/>
      </c>
      <c r="AY561" s="117" t="str">
        <f t="shared" si="276"/>
        <v/>
      </c>
      <c r="AZ561" s="118" t="str">
        <f t="shared" si="277"/>
        <v/>
      </c>
      <c r="BA561" s="99" t="str">
        <f t="shared" si="278"/>
        <v/>
      </c>
      <c r="BB561" s="99" t="str">
        <f t="shared" si="279"/>
        <v/>
      </c>
      <c r="BC561" s="99" t="str">
        <f t="shared" si="280"/>
        <v/>
      </c>
      <c r="BD561" s="99" t="str">
        <f t="shared" si="281"/>
        <v/>
      </c>
      <c r="BE561" s="84" t="str">
        <f t="shared" si="282"/>
        <v/>
      </c>
      <c r="BF561" s="84" t="str">
        <f t="shared" si="275"/>
        <v/>
      </c>
      <c r="BI561" s="117" t="str">
        <f t="shared" si="283"/>
        <v/>
      </c>
      <c r="BJ561" s="118" t="str">
        <f t="shared" si="284"/>
        <v/>
      </c>
      <c r="BK561" s="118" t="str">
        <f t="shared" si="285"/>
        <v/>
      </c>
      <c r="BL561" s="118" t="s">
        <v>152</v>
      </c>
      <c r="BM561" s="118" t="s">
        <v>152</v>
      </c>
      <c r="BN561" s="118" t="s">
        <v>152</v>
      </c>
      <c r="BO561" s="118"/>
      <c r="EX561" s="81" t="str">
        <f t="shared" si="292"/>
        <v/>
      </c>
      <c r="EY561" s="81" t="str">
        <f t="shared" si="294"/>
        <v/>
      </c>
      <c r="FA561" s="81" t="str">
        <f t="shared" si="293"/>
        <v/>
      </c>
    </row>
    <row r="562" spans="2:157" s="82" customFormat="1" x14ac:dyDescent="0.15">
      <c r="B562" s="30"/>
      <c r="C562" s="16"/>
      <c r="D562" s="47" t="s">
        <v>71</v>
      </c>
      <c r="E562" s="16">
        <v>124</v>
      </c>
      <c r="F562" s="10">
        <v>1</v>
      </c>
      <c r="G562" s="16">
        <v>1</v>
      </c>
      <c r="K562" s="16"/>
      <c r="L562" s="82">
        <v>1</v>
      </c>
      <c r="M562" s="32">
        <v>1</v>
      </c>
      <c r="N562" s="10"/>
      <c r="O562" s="20" t="s">
        <v>85</v>
      </c>
      <c r="P562" s="16">
        <v>95</v>
      </c>
      <c r="Q562" s="32"/>
      <c r="R562" s="10"/>
      <c r="S562" s="32"/>
      <c r="T562" s="10"/>
      <c r="U562" s="32"/>
      <c r="V562" s="10"/>
      <c r="W562" s="32"/>
      <c r="X562" s="10"/>
      <c r="Y562" s="32"/>
      <c r="Z562" s="10"/>
      <c r="AA562" s="57">
        <v>0.93000000715255737</v>
      </c>
      <c r="AB562" s="58">
        <v>12.039999961853027</v>
      </c>
      <c r="AC562" s="57">
        <v>-3.6099998950958252</v>
      </c>
      <c r="AD562" s="58">
        <v>-13.310000419616699</v>
      </c>
      <c r="AE562" s="16"/>
      <c r="AF562" s="112"/>
      <c r="AG562" s="117">
        <f t="shared" si="286"/>
        <v>4.8970515232123581</v>
      </c>
      <c r="AH562" s="118">
        <f t="shared" si="287"/>
        <v>2.6299998760223389</v>
      </c>
      <c r="AI562" s="118">
        <f t="shared" si="288"/>
        <v>0.93000030517578125</v>
      </c>
      <c r="AJ562" s="118">
        <f t="shared" si="289"/>
        <v>2.7895877680231829</v>
      </c>
      <c r="AK562" s="113">
        <f t="shared" si="290"/>
        <v>95</v>
      </c>
      <c r="AL562" s="118">
        <f t="shared" si="291"/>
        <v>4.0999999046325684</v>
      </c>
      <c r="AM562" s="99"/>
      <c r="AN562" s="117" t="str">
        <f t="shared" si="295"/>
        <v/>
      </c>
      <c r="AO562" s="118" t="str">
        <f t="shared" si="296"/>
        <v/>
      </c>
      <c r="AP562" s="99" t="str">
        <f t="shared" si="297"/>
        <v/>
      </c>
      <c r="AQ562" s="99" t="str">
        <f t="shared" si="298"/>
        <v/>
      </c>
      <c r="AR562" s="99" t="str">
        <f t="shared" si="299"/>
        <v/>
      </c>
      <c r="AS562" s="99" t="str">
        <f t="shared" si="300"/>
        <v/>
      </c>
      <c r="AT562" s="118" t="str">
        <f t="shared" si="301"/>
        <v/>
      </c>
      <c r="AU562" s="118" t="str">
        <f t="shared" si="302"/>
        <v/>
      </c>
      <c r="AV562" s="118" t="str">
        <f t="shared" si="303"/>
        <v/>
      </c>
      <c r="AW562" s="118" t="str">
        <f t="shared" si="304"/>
        <v/>
      </c>
      <c r="AX562" s="99"/>
      <c r="AY562" s="117" t="str">
        <f t="shared" si="276"/>
        <v/>
      </c>
      <c r="AZ562" s="118" t="str">
        <f t="shared" si="277"/>
        <v/>
      </c>
      <c r="BA562" s="99" t="str">
        <f t="shared" si="278"/>
        <v/>
      </c>
      <c r="BB562" s="99" t="str">
        <f t="shared" si="279"/>
        <v/>
      </c>
      <c r="BC562" s="99" t="str">
        <f t="shared" si="280"/>
        <v/>
      </c>
      <c r="BD562" s="99" t="str">
        <f t="shared" si="281"/>
        <v/>
      </c>
      <c r="BE562" s="84" t="str">
        <f t="shared" si="282"/>
        <v/>
      </c>
      <c r="BF562" s="84" t="str">
        <f t="shared" si="275"/>
        <v/>
      </c>
      <c r="BG562" s="89"/>
      <c r="BH562" s="89"/>
      <c r="BI562" s="117" t="str">
        <f t="shared" si="283"/>
        <v/>
      </c>
      <c r="BJ562" s="118" t="str">
        <f t="shared" si="284"/>
        <v/>
      </c>
      <c r="BK562" s="118" t="str">
        <f t="shared" si="285"/>
        <v/>
      </c>
      <c r="BL562" s="118" t="s">
        <v>152</v>
      </c>
      <c r="BM562" s="118" t="s">
        <v>152</v>
      </c>
      <c r="BN562" s="118" t="s">
        <v>152</v>
      </c>
      <c r="BO562" s="118"/>
      <c r="BP562" s="121"/>
      <c r="BX562" s="94"/>
      <c r="CE562" s="95"/>
      <c r="CF562" s="95"/>
      <c r="CG562" s="95"/>
      <c r="CH562" s="95"/>
      <c r="CI562" s="95"/>
      <c r="CJ562" s="95"/>
      <c r="CK562" s="95"/>
      <c r="CL562" s="95"/>
      <c r="CM562" s="95"/>
      <c r="CN562" s="95"/>
      <c r="CO562" s="95"/>
      <c r="CP562" s="95"/>
      <c r="CQ562" s="95"/>
      <c r="EX562" s="81" t="str">
        <f t="shared" ref="EX562:EX591" si="305">IF(AND(ISNUMBER(AA561),ISNUMBER(AA562),ISNUMBER(AA563),F562=2,F563=3),DEGREES(ACOS(((AA561-AA562)*(AA563-AA562)+(AB561-AB562)*(AB563-AB562))/(SQRT((AA561-AA562)^2+(AB561-AB562)^2)*SQRT((AA563-AA562)^2+(AB563-AB562)^2)))),"")</f>
        <v/>
      </c>
      <c r="EY562" s="81" t="str">
        <f t="shared" si="294"/>
        <v/>
      </c>
      <c r="FA562" s="81">
        <f t="shared" si="293"/>
        <v>4.8970515232123581</v>
      </c>
    </row>
    <row r="563" spans="2:157" x14ac:dyDescent="0.15">
      <c r="D563" s="6"/>
      <c r="E563" s="1" t="s">
        <v>152</v>
      </c>
      <c r="F563" s="6">
        <v>2</v>
      </c>
      <c r="H563" s="81">
        <v>1</v>
      </c>
      <c r="O563" s="31"/>
      <c r="Q563" s="31">
        <v>-3.4100000858306885</v>
      </c>
      <c r="R563" s="40">
        <v>-4.0999999046325684</v>
      </c>
      <c r="S563" s="31"/>
      <c r="T563" s="40"/>
      <c r="U563" s="31"/>
      <c r="V563" s="40"/>
      <c r="W563" s="31"/>
      <c r="X563" s="40"/>
      <c r="Y563" s="31"/>
      <c r="Z563" s="40"/>
      <c r="AA563" s="59">
        <v>-6.2399997711181641</v>
      </c>
      <c r="AB563" s="60">
        <v>-12.380000114440918</v>
      </c>
      <c r="AC563" s="59">
        <v>0.28999999165534973</v>
      </c>
      <c r="AD563" s="60">
        <v>11.600000381469727</v>
      </c>
      <c r="AE563" s="19" t="s">
        <v>95</v>
      </c>
      <c r="AF563" s="114"/>
      <c r="AG563" s="117" t="str">
        <f t="shared" si="286"/>
        <v/>
      </c>
      <c r="AH563" s="118" t="str">
        <f t="shared" si="287"/>
        <v/>
      </c>
      <c r="AI563" s="118" t="str">
        <f t="shared" si="288"/>
        <v/>
      </c>
      <c r="AJ563" s="118" t="str">
        <f t="shared" si="289"/>
        <v/>
      </c>
      <c r="AK563" s="113" t="str">
        <f t="shared" si="290"/>
        <v/>
      </c>
      <c r="AL563" s="118" t="str">
        <f t="shared" si="291"/>
        <v/>
      </c>
      <c r="AM563" s="118"/>
      <c r="AN563" s="117">
        <f t="shared" si="295"/>
        <v>1.2935448653790851</v>
      </c>
      <c r="AO563" s="118">
        <f t="shared" si="296"/>
        <v>0.16356090324549052</v>
      </c>
      <c r="AP563" s="99">
        <f t="shared" si="297"/>
        <v>7.3810513227104764</v>
      </c>
      <c r="AQ563" s="99">
        <f t="shared" si="298"/>
        <v>6.835379439351505</v>
      </c>
      <c r="AR563" s="99">
        <f t="shared" si="299"/>
        <v>0.91144954379201693</v>
      </c>
      <c r="AS563" s="99">
        <f t="shared" si="300"/>
        <v>0.84406722013611979</v>
      </c>
      <c r="AT563" s="118">
        <f t="shared" si="301"/>
        <v>2.6299998760223389</v>
      </c>
      <c r="AU563" s="118">
        <f t="shared" si="302"/>
        <v>0.93000030517578125</v>
      </c>
      <c r="AV563" s="118">
        <f t="shared" si="303"/>
        <v>2.7895877680231829</v>
      </c>
      <c r="AW563" s="118">
        <f t="shared" si="304"/>
        <v>11.119999885559082</v>
      </c>
      <c r="AX563" s="118"/>
      <c r="AY563" s="117" t="str">
        <f t="shared" si="276"/>
        <v/>
      </c>
      <c r="AZ563" s="118" t="str">
        <f t="shared" si="277"/>
        <v/>
      </c>
      <c r="BA563" s="99" t="str">
        <f t="shared" si="278"/>
        <v/>
      </c>
      <c r="BB563" s="99" t="str">
        <f t="shared" si="279"/>
        <v/>
      </c>
      <c r="BC563" s="99" t="str">
        <f t="shared" si="280"/>
        <v/>
      </c>
      <c r="BD563" s="99" t="str">
        <f t="shared" si="281"/>
        <v/>
      </c>
      <c r="BE563" s="84" t="str">
        <f t="shared" si="282"/>
        <v/>
      </c>
      <c r="BF563" s="84" t="str">
        <f t="shared" si="275"/>
        <v/>
      </c>
      <c r="BI563" s="117">
        <f t="shared" si="283"/>
        <v>2.6299998760223389</v>
      </c>
      <c r="BJ563" s="118">
        <f t="shared" si="284"/>
        <v>0.93000030517578125</v>
      </c>
      <c r="BK563" s="118">
        <f t="shared" si="285"/>
        <v>2.7895877680231829</v>
      </c>
      <c r="BL563" s="118">
        <v>2.6299998760223389</v>
      </c>
      <c r="BM563" s="118">
        <v>0.93000030517578125</v>
      </c>
      <c r="BN563" s="118">
        <v>2.7895877680231829</v>
      </c>
      <c r="BO563" s="118"/>
      <c r="BP563" s="119"/>
      <c r="BX563" s="117"/>
      <c r="EX563" s="81">
        <f t="shared" si="305"/>
        <v>1.2935448653790851</v>
      </c>
      <c r="EY563" s="81">
        <f t="shared" si="294"/>
        <v>1.2935448653790851</v>
      </c>
      <c r="FA563" s="81" t="str">
        <f t="shared" si="293"/>
        <v/>
      </c>
    </row>
    <row r="564" spans="2:157" x14ac:dyDescent="0.15">
      <c r="D564" s="6"/>
      <c r="E564" s="1" t="s">
        <v>152</v>
      </c>
      <c r="F564" s="6">
        <v>3</v>
      </c>
      <c r="I564" s="81">
        <v>1</v>
      </c>
      <c r="O564" s="31"/>
      <c r="Q564" s="31">
        <v>1.1699999570846558</v>
      </c>
      <c r="R564" s="40">
        <v>11.119999885559082</v>
      </c>
      <c r="S564" s="31"/>
      <c r="T564" s="40"/>
      <c r="U564" s="31"/>
      <c r="V564" s="40"/>
      <c r="W564" s="31"/>
      <c r="X564" s="40"/>
      <c r="Y564" s="31"/>
      <c r="Z564" s="40"/>
      <c r="AA564" s="59">
        <v>0.43999999761581421</v>
      </c>
      <c r="AB564" s="60">
        <v>12.430000305175781</v>
      </c>
      <c r="AC564" s="59">
        <v>-4.190000057220459</v>
      </c>
      <c r="AD564" s="60">
        <v>-12.380000114440918</v>
      </c>
      <c r="AE564" s="19" t="s">
        <v>95</v>
      </c>
      <c r="AF564" s="114"/>
      <c r="AG564" s="117" t="str">
        <f t="shared" si="286"/>
        <v/>
      </c>
      <c r="AH564" s="118" t="str">
        <f t="shared" si="287"/>
        <v/>
      </c>
      <c r="AI564" s="118" t="str">
        <f t="shared" si="288"/>
        <v/>
      </c>
      <c r="AJ564" s="118" t="str">
        <f t="shared" si="289"/>
        <v/>
      </c>
      <c r="AK564" s="113" t="str">
        <f t="shared" si="290"/>
        <v/>
      </c>
      <c r="AL564" s="118" t="str">
        <f t="shared" si="291"/>
        <v/>
      </c>
      <c r="AM564" s="118"/>
      <c r="AN564" s="117" t="str">
        <f t="shared" si="295"/>
        <v/>
      </c>
      <c r="AO564" s="118" t="str">
        <f t="shared" si="296"/>
        <v/>
      </c>
      <c r="AP564" s="99" t="str">
        <f t="shared" si="297"/>
        <v/>
      </c>
      <c r="AQ564" s="99" t="str">
        <f t="shared" si="298"/>
        <v/>
      </c>
      <c r="AR564" s="99" t="str">
        <f t="shared" si="299"/>
        <v/>
      </c>
      <c r="AS564" s="99" t="str">
        <f t="shared" si="300"/>
        <v/>
      </c>
      <c r="AT564" s="118" t="str">
        <f t="shared" si="301"/>
        <v/>
      </c>
      <c r="AU564" s="118" t="str">
        <f t="shared" si="302"/>
        <v/>
      </c>
      <c r="AV564" s="118" t="str">
        <f t="shared" si="303"/>
        <v/>
      </c>
      <c r="AW564" s="118" t="str">
        <f t="shared" si="304"/>
        <v/>
      </c>
      <c r="AX564" s="118"/>
      <c r="AY564" s="117">
        <f t="shared" si="276"/>
        <v>1.2935448653790851</v>
      </c>
      <c r="AZ564" s="118">
        <f t="shared" si="277"/>
        <v>0.16356090324549052</v>
      </c>
      <c r="BA564" s="99">
        <f t="shared" si="278"/>
        <v>7.3810513227104764</v>
      </c>
      <c r="BB564" s="99">
        <f t="shared" si="279"/>
        <v>6.835379439351505</v>
      </c>
      <c r="BC564" s="99">
        <f t="shared" si="280"/>
        <v>0.91144954379201693</v>
      </c>
      <c r="BD564" s="99">
        <f t="shared" si="281"/>
        <v>0.84406722013611979</v>
      </c>
      <c r="BE564" s="84">
        <f t="shared" si="282"/>
        <v>11.119999885559082</v>
      </c>
      <c r="BF564" s="84" t="str">
        <f t="shared" si="275"/>
        <v/>
      </c>
      <c r="BI564" s="117">
        <f t="shared" si="283"/>
        <v>0.15000000596046448</v>
      </c>
      <c r="BJ564" s="118">
        <f t="shared" si="284"/>
        <v>0.82999992370605469</v>
      </c>
      <c r="BK564" s="118">
        <f t="shared" si="285"/>
        <v>0.84344524134065513</v>
      </c>
      <c r="BL564" s="118">
        <v>0.15000000596046448</v>
      </c>
      <c r="BM564" s="118">
        <v>0.82999992370605469</v>
      </c>
      <c r="BN564" s="118">
        <v>0.84344524134065513</v>
      </c>
      <c r="BO564" s="118"/>
      <c r="BP564" s="119"/>
      <c r="BX564" s="117"/>
      <c r="EX564" s="81" t="str">
        <f t="shared" si="305"/>
        <v/>
      </c>
      <c r="EY564" s="81">
        <f t="shared" si="294"/>
        <v>14.397187241150041</v>
      </c>
      <c r="FA564" s="81" t="str">
        <f t="shared" si="293"/>
        <v/>
      </c>
    </row>
    <row r="565" spans="2:157" x14ac:dyDescent="0.15">
      <c r="D565" s="6"/>
      <c r="E565" s="1" t="s">
        <v>152</v>
      </c>
      <c r="F565" s="6">
        <v>4</v>
      </c>
      <c r="I565" s="81">
        <v>1</v>
      </c>
      <c r="O565" s="31"/>
      <c r="Q565" s="31">
        <v>-0.77999997138977051</v>
      </c>
      <c r="R565" s="40">
        <v>-9.0699996948242187</v>
      </c>
      <c r="S565" s="31"/>
      <c r="T565" s="40"/>
      <c r="U565" s="31"/>
      <c r="V565" s="40"/>
      <c r="W565" s="31"/>
      <c r="X565" s="40"/>
      <c r="Y565" s="31"/>
      <c r="Z565" s="40"/>
      <c r="AA565" s="59">
        <v>0.15000000596046448</v>
      </c>
      <c r="AB565" s="60">
        <v>-12.289999961853027</v>
      </c>
      <c r="AC565" s="59">
        <v>0.10000000149011612</v>
      </c>
      <c r="AD565" s="60">
        <v>13.409999847412109</v>
      </c>
      <c r="AE565" s="19" t="s">
        <v>82</v>
      </c>
      <c r="AF565" s="114"/>
      <c r="AG565" s="117" t="str">
        <f t="shared" si="286"/>
        <v/>
      </c>
      <c r="AH565" s="118" t="str">
        <f t="shared" si="287"/>
        <v/>
      </c>
      <c r="AI565" s="118" t="str">
        <f t="shared" si="288"/>
        <v/>
      </c>
      <c r="AJ565" s="118" t="str">
        <f t="shared" si="289"/>
        <v/>
      </c>
      <c r="AK565" s="113" t="str">
        <f t="shared" si="290"/>
        <v/>
      </c>
      <c r="AL565" s="118" t="str">
        <f t="shared" si="291"/>
        <v/>
      </c>
      <c r="AM565" s="118"/>
      <c r="AN565" s="117" t="str">
        <f t="shared" si="295"/>
        <v/>
      </c>
      <c r="AO565" s="118" t="str">
        <f t="shared" si="296"/>
        <v/>
      </c>
      <c r="AP565" s="99" t="str">
        <f t="shared" si="297"/>
        <v/>
      </c>
      <c r="AQ565" s="99" t="str">
        <f t="shared" si="298"/>
        <v/>
      </c>
      <c r="AR565" s="99" t="str">
        <f t="shared" si="299"/>
        <v/>
      </c>
      <c r="AS565" s="99" t="str">
        <f t="shared" si="300"/>
        <v/>
      </c>
      <c r="AT565" s="118" t="str">
        <f t="shared" si="301"/>
        <v/>
      </c>
      <c r="AU565" s="118" t="str">
        <f t="shared" si="302"/>
        <v/>
      </c>
      <c r="AV565" s="118" t="str">
        <f t="shared" si="303"/>
        <v/>
      </c>
      <c r="AW565" s="118" t="str">
        <f t="shared" si="304"/>
        <v/>
      </c>
      <c r="AX565" s="118"/>
      <c r="AY565" s="117">
        <f t="shared" si="276"/>
        <v>14.397187241150041</v>
      </c>
      <c r="AZ565" s="118">
        <f t="shared" si="277"/>
        <v>9.8987170292219293</v>
      </c>
      <c r="BA565" s="99">
        <f t="shared" si="278"/>
        <v>78.967348076099128</v>
      </c>
      <c r="BB565" s="99">
        <f t="shared" si="279"/>
        <v>59.302217064803799</v>
      </c>
      <c r="BC565" s="99">
        <f t="shared" si="280"/>
        <v>53.629351338619003</v>
      </c>
      <c r="BD565" s="99">
        <f t="shared" si="281"/>
        <v>40.274107103895467</v>
      </c>
      <c r="BE565" s="84">
        <f t="shared" si="282"/>
        <v>9.0699996948242187</v>
      </c>
      <c r="BF565" s="84" t="str">
        <f t="shared" si="275"/>
        <v/>
      </c>
      <c r="BI565" s="117">
        <f t="shared" si="283"/>
        <v>4.3400000631809235</v>
      </c>
      <c r="BJ565" s="118">
        <f t="shared" si="284"/>
        <v>9.0000152587890625E-2</v>
      </c>
      <c r="BK565" s="118">
        <f t="shared" si="285"/>
        <v>4.3409331457506068</v>
      </c>
      <c r="BL565" s="118">
        <v>4.3400000631809235</v>
      </c>
      <c r="BM565" s="118">
        <v>9.0000152587890625E-2</v>
      </c>
      <c r="BN565" s="118">
        <v>4.3409331457506068</v>
      </c>
      <c r="BO565" s="118"/>
      <c r="BP565" s="119"/>
      <c r="BX565" s="117"/>
      <c r="EX565" s="81" t="str">
        <f t="shared" si="305"/>
        <v/>
      </c>
      <c r="EY565" s="81">
        <f t="shared" si="294"/>
        <v>8.5164377709879417</v>
      </c>
      <c r="FA565" s="81" t="str">
        <f t="shared" si="293"/>
        <v/>
      </c>
    </row>
    <row r="566" spans="2:157" x14ac:dyDescent="0.15">
      <c r="D566" s="6"/>
      <c r="E566" s="1" t="s">
        <v>152</v>
      </c>
      <c r="F566" s="6">
        <v>5</v>
      </c>
      <c r="I566" s="81">
        <v>1</v>
      </c>
      <c r="J566" s="81">
        <v>1</v>
      </c>
      <c r="O566" s="31"/>
      <c r="Q566" s="31">
        <v>-3.0199999809265137</v>
      </c>
      <c r="R566" s="40">
        <v>8.9200000762939453</v>
      </c>
      <c r="S566" s="31"/>
      <c r="T566" s="40"/>
      <c r="U566" s="31"/>
      <c r="V566" s="40"/>
      <c r="W566" s="31"/>
      <c r="X566" s="40" t="s">
        <v>103</v>
      </c>
      <c r="Y566" s="31">
        <v>1</v>
      </c>
      <c r="Z566" s="40"/>
      <c r="AA566" s="59">
        <v>-3.4100000858306885</v>
      </c>
      <c r="AB566" s="60">
        <v>13.550000190734863</v>
      </c>
      <c r="AC566" s="59">
        <v>0.34000000357627869</v>
      </c>
      <c r="AD566" s="60">
        <v>-12.380000114440918</v>
      </c>
      <c r="AE566" s="19" t="s">
        <v>83</v>
      </c>
      <c r="AF566" s="114">
        <v>1</v>
      </c>
      <c r="AG566" s="117" t="str">
        <f t="shared" si="286"/>
        <v/>
      </c>
      <c r="AH566" s="118" t="str">
        <f t="shared" si="287"/>
        <v/>
      </c>
      <c r="AI566" s="118" t="str">
        <f t="shared" si="288"/>
        <v/>
      </c>
      <c r="AJ566" s="118" t="str">
        <f t="shared" si="289"/>
        <v/>
      </c>
      <c r="AK566" s="113" t="str">
        <f t="shared" si="290"/>
        <v/>
      </c>
      <c r="AL566" s="118" t="str">
        <f t="shared" si="291"/>
        <v/>
      </c>
      <c r="AM566" s="118"/>
      <c r="AN566" s="117" t="str">
        <f t="shared" si="295"/>
        <v/>
      </c>
      <c r="AO566" s="118" t="str">
        <f t="shared" si="296"/>
        <v/>
      </c>
      <c r="AP566" s="99" t="str">
        <f t="shared" si="297"/>
        <v/>
      </c>
      <c r="AQ566" s="99" t="str">
        <f t="shared" si="298"/>
        <v/>
      </c>
      <c r="AR566" s="99" t="str">
        <f t="shared" si="299"/>
        <v/>
      </c>
      <c r="AS566" s="99" t="str">
        <f t="shared" si="300"/>
        <v/>
      </c>
      <c r="AT566" s="118" t="str">
        <f t="shared" si="301"/>
        <v/>
      </c>
      <c r="AU566" s="118" t="str">
        <f t="shared" si="302"/>
        <v/>
      </c>
      <c r="AV566" s="118" t="str">
        <f t="shared" si="303"/>
        <v/>
      </c>
      <c r="AW566" s="118" t="str">
        <f t="shared" si="304"/>
        <v/>
      </c>
      <c r="AX566" s="118"/>
      <c r="AY566" s="117">
        <f t="shared" si="276"/>
        <v>8.5164377709879417</v>
      </c>
      <c r="AZ566" s="118">
        <f t="shared" si="277"/>
        <v>7.7328391464777049</v>
      </c>
      <c r="BA566" s="99">
        <f t="shared" si="278"/>
        <v>47.748401524162304</v>
      </c>
      <c r="BB566" s="99">
        <f t="shared" si="279"/>
        <v>35.151449128795974</v>
      </c>
      <c r="BC566" s="99">
        <f t="shared" si="280"/>
        <v>45.100000778436652</v>
      </c>
      <c r="BD566" s="99">
        <f t="shared" si="281"/>
        <v>33.201747754207943</v>
      </c>
      <c r="BE566" s="84">
        <f t="shared" si="282"/>
        <v>8.9200000762939453</v>
      </c>
      <c r="BF566" s="84">
        <f t="shared" si="275"/>
        <v>2.1999998092651367</v>
      </c>
      <c r="BI566" s="117">
        <f t="shared" si="283"/>
        <v>3.5100000873208046</v>
      </c>
      <c r="BJ566" s="118">
        <f t="shared" si="284"/>
        <v>0.14000034332275391</v>
      </c>
      <c r="BK566" s="118">
        <f t="shared" si="285"/>
        <v>3.5127910141542071</v>
      </c>
      <c r="BL566" s="118"/>
      <c r="BM566" s="118"/>
      <c r="BN566" s="118"/>
      <c r="BO566" s="118"/>
      <c r="BP566" s="119" t="s">
        <v>184</v>
      </c>
      <c r="BX566" s="117"/>
      <c r="EX566" s="81" t="str">
        <f t="shared" si="305"/>
        <v/>
      </c>
      <c r="EY566" s="81" t="str">
        <f t="shared" si="294"/>
        <v/>
      </c>
      <c r="FA566" s="81" t="str">
        <f t="shared" si="293"/>
        <v/>
      </c>
    </row>
    <row r="567" spans="2:157" x14ac:dyDescent="0.15">
      <c r="D567" s="6"/>
      <c r="E567" s="1" t="s">
        <v>152</v>
      </c>
      <c r="O567" s="31"/>
      <c r="Q567" s="31"/>
      <c r="R567" s="40"/>
      <c r="S567" s="31"/>
      <c r="T567" s="40"/>
      <c r="U567" s="31">
        <v>4.3400001525878906</v>
      </c>
      <c r="V567" s="40">
        <v>-10.579999923706055</v>
      </c>
      <c r="W567" s="31"/>
      <c r="X567" s="40"/>
      <c r="Y567" s="31"/>
      <c r="Z567" s="40"/>
      <c r="AG567" s="117" t="str">
        <f t="shared" si="286"/>
        <v/>
      </c>
      <c r="AH567" s="118" t="str">
        <f t="shared" si="287"/>
        <v/>
      </c>
      <c r="AI567" s="118" t="str">
        <f t="shared" si="288"/>
        <v/>
      </c>
      <c r="AJ567" s="118" t="str">
        <f t="shared" si="289"/>
        <v/>
      </c>
      <c r="AK567" s="113" t="str">
        <f t="shared" si="290"/>
        <v/>
      </c>
      <c r="AL567" s="118" t="str">
        <f t="shared" si="291"/>
        <v/>
      </c>
      <c r="AN567" s="117" t="str">
        <f t="shared" si="295"/>
        <v/>
      </c>
      <c r="AO567" s="118" t="str">
        <f t="shared" si="296"/>
        <v/>
      </c>
      <c r="AP567" s="99" t="str">
        <f t="shared" si="297"/>
        <v/>
      </c>
      <c r="AQ567" s="99" t="str">
        <f t="shared" si="298"/>
        <v/>
      </c>
      <c r="AR567" s="99" t="str">
        <f t="shared" si="299"/>
        <v/>
      </c>
      <c r="AS567" s="99" t="str">
        <f t="shared" si="300"/>
        <v/>
      </c>
      <c r="AT567" s="118" t="str">
        <f t="shared" si="301"/>
        <v/>
      </c>
      <c r="AU567" s="118" t="str">
        <f t="shared" si="302"/>
        <v/>
      </c>
      <c r="AV567" s="118" t="str">
        <f t="shared" si="303"/>
        <v/>
      </c>
      <c r="AW567" s="118" t="str">
        <f t="shared" si="304"/>
        <v/>
      </c>
      <c r="AY567" s="117" t="str">
        <f t="shared" si="276"/>
        <v/>
      </c>
      <c r="AZ567" s="118" t="str">
        <f t="shared" si="277"/>
        <v/>
      </c>
      <c r="BA567" s="99" t="str">
        <f t="shared" si="278"/>
        <v/>
      </c>
      <c r="BB567" s="99" t="str">
        <f t="shared" si="279"/>
        <v/>
      </c>
      <c r="BC567" s="99" t="str">
        <f t="shared" si="280"/>
        <v/>
      </c>
      <c r="BD567" s="99" t="str">
        <f t="shared" si="281"/>
        <v/>
      </c>
      <c r="BE567" s="84" t="str">
        <f t="shared" si="282"/>
        <v/>
      </c>
      <c r="BF567" s="84" t="str">
        <f t="shared" si="275"/>
        <v/>
      </c>
      <c r="BI567" s="117" t="str">
        <f t="shared" si="283"/>
        <v/>
      </c>
      <c r="BJ567" s="118" t="str">
        <f t="shared" si="284"/>
        <v/>
      </c>
      <c r="BK567" s="118" t="str">
        <f t="shared" si="285"/>
        <v/>
      </c>
      <c r="BL567" s="118" t="s">
        <v>152</v>
      </c>
      <c r="BM567" s="118" t="s">
        <v>152</v>
      </c>
      <c r="BN567" s="118" t="s">
        <v>152</v>
      </c>
      <c r="BO567" s="118"/>
      <c r="EX567" s="81" t="str">
        <f t="shared" si="305"/>
        <v/>
      </c>
      <c r="EY567" s="81" t="str">
        <f t="shared" si="294"/>
        <v/>
      </c>
      <c r="FA567" s="81" t="str">
        <f t="shared" si="293"/>
        <v/>
      </c>
    </row>
    <row r="568" spans="2:157" s="82" customFormat="1" x14ac:dyDescent="0.15">
      <c r="B568" s="30"/>
      <c r="C568" s="16"/>
      <c r="D568" s="10" t="s">
        <v>122</v>
      </c>
      <c r="E568" s="16">
        <v>125</v>
      </c>
      <c r="F568" s="6">
        <v>1</v>
      </c>
      <c r="G568" s="16">
        <v>1</v>
      </c>
      <c r="K568" s="16"/>
      <c r="L568" s="82">
        <v>1</v>
      </c>
      <c r="M568" s="16"/>
      <c r="N568" s="82">
        <v>1</v>
      </c>
      <c r="O568" s="32"/>
      <c r="P568" s="16"/>
      <c r="Q568" s="32"/>
      <c r="R568" s="10"/>
      <c r="S568" s="32"/>
      <c r="T568" s="10"/>
      <c r="U568" s="32"/>
      <c r="V568" s="10"/>
      <c r="W568" s="32"/>
      <c r="X568" s="10"/>
      <c r="Y568" s="32"/>
      <c r="Z568" s="10"/>
      <c r="AA568" s="79">
        <v>-0.82999998331069946</v>
      </c>
      <c r="AB568" s="80">
        <v>12.039999961853027</v>
      </c>
      <c r="AC568" s="57">
        <v>3.5099999904632568</v>
      </c>
      <c r="AD568" s="146">
        <v>-11.989999771118164</v>
      </c>
      <c r="AE568" s="16"/>
      <c r="AF568" s="112"/>
      <c r="AG568" s="117">
        <f t="shared" si="286"/>
        <v>4.2268678768848114</v>
      </c>
      <c r="AH568" s="118">
        <f t="shared" si="287"/>
        <v>9.9999904632568359E-2</v>
      </c>
      <c r="AI568" s="118">
        <f t="shared" si="288"/>
        <v>0.3899993896484375</v>
      </c>
      <c r="AJ568" s="118">
        <f t="shared" si="289"/>
        <v>0.40261582787152883</v>
      </c>
      <c r="AK568" s="113">
        <f t="shared" si="290"/>
        <v>0</v>
      </c>
      <c r="AL568" s="118">
        <f t="shared" si="291"/>
        <v>4.3899998664855957</v>
      </c>
      <c r="AM568" s="99"/>
      <c r="AN568" s="117" t="str">
        <f t="shared" si="295"/>
        <v/>
      </c>
      <c r="AO568" s="118" t="str">
        <f t="shared" si="296"/>
        <v/>
      </c>
      <c r="AP568" s="99" t="str">
        <f t="shared" si="297"/>
        <v/>
      </c>
      <c r="AQ568" s="99" t="str">
        <f t="shared" si="298"/>
        <v/>
      </c>
      <c r="AR568" s="99" t="str">
        <f t="shared" si="299"/>
        <v/>
      </c>
      <c r="AS568" s="99" t="str">
        <f t="shared" si="300"/>
        <v/>
      </c>
      <c r="AT568" s="118" t="str">
        <f t="shared" si="301"/>
        <v/>
      </c>
      <c r="AU568" s="118" t="str">
        <f t="shared" si="302"/>
        <v/>
      </c>
      <c r="AV568" s="118" t="str">
        <f t="shared" si="303"/>
        <v/>
      </c>
      <c r="AW568" s="118" t="str">
        <f t="shared" si="304"/>
        <v/>
      </c>
      <c r="AX568" s="99"/>
      <c r="AY568" s="117" t="str">
        <f t="shared" si="276"/>
        <v/>
      </c>
      <c r="AZ568" s="118" t="str">
        <f t="shared" si="277"/>
        <v/>
      </c>
      <c r="BA568" s="99" t="str">
        <f t="shared" si="278"/>
        <v/>
      </c>
      <c r="BB568" s="99" t="str">
        <f t="shared" si="279"/>
        <v/>
      </c>
      <c r="BC568" s="99" t="str">
        <f t="shared" si="280"/>
        <v/>
      </c>
      <c r="BD568" s="99" t="str">
        <f t="shared" si="281"/>
        <v/>
      </c>
      <c r="BE568" s="84" t="str">
        <f t="shared" si="282"/>
        <v/>
      </c>
      <c r="BF568" s="84" t="str">
        <f t="shared" si="275"/>
        <v/>
      </c>
      <c r="BG568" s="89"/>
      <c r="BH568" s="89"/>
      <c r="BI568" s="117" t="str">
        <f t="shared" si="283"/>
        <v/>
      </c>
      <c r="BJ568" s="118" t="str">
        <f t="shared" si="284"/>
        <v/>
      </c>
      <c r="BK568" s="118" t="str">
        <f t="shared" si="285"/>
        <v/>
      </c>
      <c r="BL568" s="118" t="s">
        <v>152</v>
      </c>
      <c r="BM568" s="118" t="s">
        <v>152</v>
      </c>
      <c r="BN568" s="118" t="s">
        <v>152</v>
      </c>
      <c r="BO568" s="118"/>
      <c r="BP568" s="121"/>
      <c r="BX568" s="94"/>
      <c r="CE568" s="95"/>
      <c r="CF568" s="95"/>
      <c r="CG568" s="95"/>
      <c r="CH568" s="95"/>
      <c r="CI568" s="95"/>
      <c r="CJ568" s="95"/>
      <c r="CK568" s="95"/>
      <c r="CL568" s="95"/>
      <c r="CM568" s="95"/>
      <c r="CN568" s="95"/>
      <c r="CO568" s="95"/>
      <c r="CP568" s="95"/>
      <c r="CQ568" s="95"/>
      <c r="EX568" s="81" t="str">
        <f t="shared" si="305"/>
        <v/>
      </c>
      <c r="EY568" s="81" t="str">
        <f t="shared" si="294"/>
        <v/>
      </c>
      <c r="FA568" s="81">
        <f t="shared" si="293"/>
        <v>4.2268678768848114</v>
      </c>
    </row>
    <row r="569" spans="2:157" x14ac:dyDescent="0.15">
      <c r="D569" s="6"/>
      <c r="E569" s="1" t="s">
        <v>152</v>
      </c>
      <c r="F569" s="6">
        <v>2</v>
      </c>
      <c r="H569" s="81">
        <v>1</v>
      </c>
      <c r="O569" s="1" t="s">
        <v>87</v>
      </c>
      <c r="Q569" s="7">
        <v>0.9</v>
      </c>
      <c r="R569" s="6">
        <v>-4.3899998664855957</v>
      </c>
      <c r="AA569" s="71">
        <v>3.6099998950958252</v>
      </c>
      <c r="AB569" s="72">
        <v>-11.600000381469727</v>
      </c>
      <c r="AC569" s="59">
        <v>0</v>
      </c>
      <c r="AD569" s="147">
        <v>11.9</v>
      </c>
      <c r="AG569" s="117" t="str">
        <f t="shared" si="286"/>
        <v/>
      </c>
      <c r="AH569" s="118" t="str">
        <f t="shared" si="287"/>
        <v/>
      </c>
      <c r="AI569" s="118" t="str">
        <f t="shared" si="288"/>
        <v/>
      </c>
      <c r="AJ569" s="118" t="str">
        <f t="shared" si="289"/>
        <v/>
      </c>
      <c r="AK569" s="113" t="str">
        <f t="shared" si="290"/>
        <v/>
      </c>
      <c r="AL569" s="118" t="str">
        <f t="shared" si="291"/>
        <v/>
      </c>
      <c r="AN569" s="117">
        <f t="shared" si="295"/>
        <v>6.1126034711241548</v>
      </c>
      <c r="AO569" s="118">
        <f t="shared" si="296"/>
        <v>8.0164808971291457</v>
      </c>
      <c r="AP569" s="99">
        <f t="shared" si="297"/>
        <v>30.572399750447289</v>
      </c>
      <c r="AQ569" s="99">
        <f t="shared" si="298"/>
        <v>1.5716804492527678</v>
      </c>
      <c r="AR569" s="99">
        <f t="shared" si="299"/>
        <v>39.577699952888494</v>
      </c>
      <c r="AS569" s="99">
        <f t="shared" si="300"/>
        <v>2.03462919986963</v>
      </c>
      <c r="AT569" s="118">
        <f t="shared" si="301"/>
        <v>9.9999904632568359E-2</v>
      </c>
      <c r="AU569" s="118">
        <f t="shared" si="302"/>
        <v>0.3899993896484375</v>
      </c>
      <c r="AV569" s="118">
        <f t="shared" si="303"/>
        <v>0.40261582787152883</v>
      </c>
      <c r="AW569" s="118">
        <f t="shared" si="304"/>
        <v>6.2399997711181641</v>
      </c>
      <c r="AY569" s="117" t="str">
        <f t="shared" si="276"/>
        <v/>
      </c>
      <c r="AZ569" s="118" t="str">
        <f t="shared" si="277"/>
        <v/>
      </c>
      <c r="BA569" s="99" t="str">
        <f t="shared" si="278"/>
        <v/>
      </c>
      <c r="BB569" s="99" t="str">
        <f t="shared" si="279"/>
        <v/>
      </c>
      <c r="BC569" s="99" t="str">
        <f t="shared" si="280"/>
        <v/>
      </c>
      <c r="BD569" s="99" t="str">
        <f t="shared" si="281"/>
        <v/>
      </c>
      <c r="BE569" s="84" t="str">
        <f t="shared" si="282"/>
        <v/>
      </c>
      <c r="BF569" s="84" t="str">
        <f t="shared" si="275"/>
        <v/>
      </c>
      <c r="BI569" s="117">
        <f t="shared" si="283"/>
        <v>9.9999904632568359E-2</v>
      </c>
      <c r="BJ569" s="118">
        <f t="shared" si="284"/>
        <v>0.3899993896484375</v>
      </c>
      <c r="BK569" s="118">
        <f t="shared" si="285"/>
        <v>0.40261582787152883</v>
      </c>
      <c r="BL569" s="118">
        <v>9.9999904632568359E-2</v>
      </c>
      <c r="BM569" s="118">
        <v>0.3899993896484375</v>
      </c>
      <c r="BN569" s="118">
        <v>0.40261582787152883</v>
      </c>
      <c r="BO569" s="118"/>
      <c r="EX569" s="81">
        <f t="shared" si="305"/>
        <v>6.1126034711241548</v>
      </c>
      <c r="EY569" s="81">
        <f t="shared" si="294"/>
        <v>6.1126034711241548</v>
      </c>
      <c r="FA569" s="81" t="str">
        <f t="shared" si="293"/>
        <v/>
      </c>
    </row>
    <row r="570" spans="2:157" x14ac:dyDescent="0.15">
      <c r="D570" s="6"/>
      <c r="E570" s="1" t="s">
        <v>152</v>
      </c>
      <c r="F570" s="6">
        <v>3</v>
      </c>
      <c r="I570" s="81">
        <v>1</v>
      </c>
      <c r="O570" s="31"/>
      <c r="Q570" s="31">
        <v>0.23999999463558197</v>
      </c>
      <c r="R570" s="40">
        <v>-6.2399997711181641</v>
      </c>
      <c r="S570" s="31"/>
      <c r="T570" s="40"/>
      <c r="U570" s="31"/>
      <c r="V570" s="40"/>
      <c r="W570" s="31"/>
      <c r="X570" s="40"/>
      <c r="Y570" s="31"/>
      <c r="Z570" s="40"/>
      <c r="AA570" s="71">
        <v>-3.2699999809265137</v>
      </c>
      <c r="AB570" s="72">
        <v>11.260000228881836</v>
      </c>
      <c r="AC570" s="59">
        <v>-1.1200000047683716</v>
      </c>
      <c r="AD570" s="147">
        <v>-11.5600004196166</v>
      </c>
      <c r="AE570" s="19" t="s">
        <v>81</v>
      </c>
      <c r="AF570" s="114"/>
      <c r="AG570" s="117" t="str">
        <f t="shared" si="286"/>
        <v/>
      </c>
      <c r="AH570" s="118" t="str">
        <f t="shared" si="287"/>
        <v/>
      </c>
      <c r="AI570" s="118" t="str">
        <f t="shared" si="288"/>
        <v/>
      </c>
      <c r="AJ570" s="118" t="str">
        <f t="shared" si="289"/>
        <v/>
      </c>
      <c r="AK570" s="113" t="str">
        <f t="shared" si="290"/>
        <v/>
      </c>
      <c r="AL570" s="118" t="str">
        <f t="shared" si="291"/>
        <v/>
      </c>
      <c r="AM570" s="118"/>
      <c r="AN570" s="117" t="s">
        <v>183</v>
      </c>
      <c r="AO570" s="118" t="str">
        <f t="shared" si="296"/>
        <v/>
      </c>
      <c r="AP570" s="99" t="str">
        <f t="shared" si="297"/>
        <v/>
      </c>
      <c r="AQ570" s="99" t="str">
        <f t="shared" si="298"/>
        <v/>
      </c>
      <c r="AR570" s="99" t="str">
        <f t="shared" si="299"/>
        <v/>
      </c>
      <c r="AS570" s="99" t="str">
        <f t="shared" si="300"/>
        <v/>
      </c>
      <c r="AT570" s="118" t="str">
        <f t="shared" si="301"/>
        <v/>
      </c>
      <c r="AU570" s="118" t="str">
        <f t="shared" si="302"/>
        <v/>
      </c>
      <c r="AV570" s="118" t="str">
        <f t="shared" si="303"/>
        <v/>
      </c>
      <c r="AW570" s="118" t="str">
        <f t="shared" si="304"/>
        <v/>
      </c>
      <c r="AX570" s="118"/>
      <c r="AY570" s="117">
        <f t="shared" si="276"/>
        <v>6.1126034711241548</v>
      </c>
      <c r="AZ570" s="118">
        <f t="shared" si="277"/>
        <v>8.0164808971291457</v>
      </c>
      <c r="BA570" s="99">
        <f t="shared" si="278"/>
        <v>30.572399750447289</v>
      </c>
      <c r="BB570" s="99">
        <f t="shared" si="279"/>
        <v>1.5716804492527678</v>
      </c>
      <c r="BC570" s="99">
        <f t="shared" si="280"/>
        <v>39.577699952888494</v>
      </c>
      <c r="BD570" s="99">
        <f t="shared" si="281"/>
        <v>2.03462919986963</v>
      </c>
      <c r="BE570" s="84">
        <f t="shared" si="282"/>
        <v>6.2399997711181641</v>
      </c>
      <c r="BF570" s="84" t="str">
        <f t="shared" si="275"/>
        <v/>
      </c>
      <c r="BI570" s="117">
        <f t="shared" si="283"/>
        <v>3.2699999809265137</v>
      </c>
      <c r="BJ570" s="118">
        <f t="shared" si="284"/>
        <v>0.63999977111816442</v>
      </c>
      <c r="BK570" s="118">
        <f t="shared" si="285"/>
        <v>3.3320413536285383</v>
      </c>
      <c r="BL570" s="118">
        <v>3.2699999809265137</v>
      </c>
      <c r="BM570" s="118">
        <v>0.63999977111816442</v>
      </c>
      <c r="BN570" s="118">
        <v>3.3320413536285383</v>
      </c>
      <c r="BO570" s="118"/>
      <c r="BP570" s="119"/>
      <c r="BX570" s="117"/>
      <c r="EX570" s="81" t="str">
        <f t="shared" si="305"/>
        <v/>
      </c>
      <c r="EY570" s="81">
        <f t="shared" si="294"/>
        <v>9.1067539157743909</v>
      </c>
      <c r="FA570" s="81" t="str">
        <f t="shared" si="293"/>
        <v/>
      </c>
    </row>
    <row r="571" spans="2:157" x14ac:dyDescent="0.15">
      <c r="D571" s="6"/>
      <c r="E571" s="1" t="s">
        <v>152</v>
      </c>
      <c r="F571" s="6">
        <v>4</v>
      </c>
      <c r="I571" s="81">
        <v>1</v>
      </c>
      <c r="O571" s="31"/>
      <c r="Q571" s="31">
        <v>2.630000114440918</v>
      </c>
      <c r="R571" s="40">
        <v>10.140000343322754</v>
      </c>
      <c r="S571" s="31"/>
      <c r="T571" s="40"/>
      <c r="U571" s="31"/>
      <c r="V571" s="40"/>
      <c r="W571" s="31"/>
      <c r="X571" s="40"/>
      <c r="Y571" s="31"/>
      <c r="Z571" s="40"/>
      <c r="AA571" s="71">
        <v>-0.15000000596046448</v>
      </c>
      <c r="AB571" s="72">
        <v>-11.989999771118164</v>
      </c>
      <c r="AC571" s="59">
        <v>-0.20000000298023224</v>
      </c>
      <c r="AD571" s="147">
        <v>12.0900001525878</v>
      </c>
      <c r="AE571" s="19" t="s">
        <v>82</v>
      </c>
      <c r="AF571" s="114"/>
      <c r="AG571" s="117" t="str">
        <f t="shared" si="286"/>
        <v/>
      </c>
      <c r="AH571" s="118" t="str">
        <f t="shared" si="287"/>
        <v/>
      </c>
      <c r="AI571" s="118" t="str">
        <f t="shared" si="288"/>
        <v/>
      </c>
      <c r="AJ571" s="118" t="str">
        <f t="shared" si="289"/>
        <v/>
      </c>
      <c r="AK571" s="113" t="str">
        <f t="shared" si="290"/>
        <v/>
      </c>
      <c r="AL571" s="118" t="str">
        <f t="shared" si="291"/>
        <v/>
      </c>
      <c r="AM571" s="118"/>
      <c r="AN571" s="117" t="str">
        <f t="shared" si="295"/>
        <v/>
      </c>
      <c r="AO571" s="118" t="str">
        <f t="shared" si="296"/>
        <v/>
      </c>
      <c r="AP571" s="99" t="str">
        <f t="shared" si="297"/>
        <v/>
      </c>
      <c r="AQ571" s="99" t="str">
        <f t="shared" si="298"/>
        <v/>
      </c>
      <c r="AR571" s="99" t="str">
        <f t="shared" si="299"/>
        <v/>
      </c>
      <c r="AS571" s="99" t="str">
        <f t="shared" si="300"/>
        <v/>
      </c>
      <c r="AT571" s="118" t="str">
        <f t="shared" si="301"/>
        <v/>
      </c>
      <c r="AU571" s="118" t="str">
        <f t="shared" si="302"/>
        <v/>
      </c>
      <c r="AV571" s="118" t="str">
        <f t="shared" si="303"/>
        <v/>
      </c>
      <c r="AW571" s="118" t="str">
        <f t="shared" si="304"/>
        <v/>
      </c>
      <c r="AX571" s="118"/>
      <c r="AY571" s="117">
        <f t="shared" si="276"/>
        <v>9.1067539157743909</v>
      </c>
      <c r="AZ571" s="118">
        <f t="shared" si="277"/>
        <v>2.2607954310747109</v>
      </c>
      <c r="BA571" s="99">
        <f t="shared" si="278"/>
        <v>44.318397892749317</v>
      </c>
      <c r="BB571" s="99">
        <f t="shared" si="279"/>
        <v>0.1063818487884588</v>
      </c>
      <c r="BC571" s="99">
        <f t="shared" si="280"/>
        <v>10.60545100318177</v>
      </c>
      <c r="BD571" s="99">
        <f t="shared" si="281"/>
        <v>2.5457316568261477E-2</v>
      </c>
      <c r="BE571" s="84">
        <f t="shared" si="282"/>
        <v>10.140000343322754</v>
      </c>
      <c r="BF571" s="84" t="str">
        <f t="shared" si="275"/>
        <v/>
      </c>
      <c r="BI571" s="117">
        <f t="shared" si="283"/>
        <v>0.9699999988079071</v>
      </c>
      <c r="BJ571" s="118">
        <f t="shared" si="284"/>
        <v>0.42999935150156432</v>
      </c>
      <c r="BK571" s="118">
        <f t="shared" si="285"/>
        <v>1.0610369644734841</v>
      </c>
      <c r="BL571" s="118">
        <v>0.9699999988079071</v>
      </c>
      <c r="BM571" s="118">
        <v>0.42999935150156432</v>
      </c>
      <c r="BN571" s="118">
        <v>1.0610369644734841</v>
      </c>
      <c r="BO571" s="118"/>
      <c r="BP571" s="119"/>
      <c r="BX571" s="117"/>
      <c r="EX571" s="81" t="str">
        <f t="shared" si="305"/>
        <v/>
      </c>
      <c r="EY571" s="81">
        <f t="shared" si="294"/>
        <v>10.31319801149289</v>
      </c>
      <c r="FA571" s="81" t="str">
        <f t="shared" si="293"/>
        <v/>
      </c>
    </row>
    <row r="572" spans="2:157" x14ac:dyDescent="0.15">
      <c r="D572" s="6"/>
      <c r="E572" s="1" t="s">
        <v>152</v>
      </c>
      <c r="F572" s="6">
        <v>5</v>
      </c>
      <c r="I572" s="81">
        <v>1</v>
      </c>
      <c r="O572" s="31"/>
      <c r="Q572" s="31">
        <v>1.6599999666213989</v>
      </c>
      <c r="R572" s="40">
        <v>-7.4600000381469727</v>
      </c>
      <c r="S572" s="31"/>
      <c r="T572" s="40"/>
      <c r="U572" s="31"/>
      <c r="V572" s="40"/>
      <c r="W572" s="31"/>
      <c r="X572" s="40"/>
      <c r="Y572" s="31"/>
      <c r="Z572" s="40"/>
      <c r="AA572" s="71">
        <v>0.98000001907348633</v>
      </c>
      <c r="AB572" s="72">
        <v>12.239999771118164</v>
      </c>
      <c r="AC572" s="59">
        <v>0.23999999463558197</v>
      </c>
      <c r="AD572" s="147">
        <v>-12.920000076293899</v>
      </c>
      <c r="AE572" s="19" t="s">
        <v>100</v>
      </c>
      <c r="AF572" s="114"/>
      <c r="AG572" s="117" t="str">
        <f t="shared" si="286"/>
        <v/>
      </c>
      <c r="AH572" s="118" t="str">
        <f t="shared" si="287"/>
        <v/>
      </c>
      <c r="AI572" s="118" t="str">
        <f t="shared" si="288"/>
        <v/>
      </c>
      <c r="AJ572" s="118" t="str">
        <f t="shared" si="289"/>
        <v/>
      </c>
      <c r="AK572" s="113" t="str">
        <f t="shared" si="290"/>
        <v/>
      </c>
      <c r="AL572" s="118" t="str">
        <f t="shared" si="291"/>
        <v/>
      </c>
      <c r="AM572" s="118"/>
      <c r="AN572" s="117" t="str">
        <f t="shared" si="295"/>
        <v/>
      </c>
      <c r="AO572" s="118" t="str">
        <f t="shared" si="296"/>
        <v/>
      </c>
      <c r="AP572" s="99" t="str">
        <f t="shared" si="297"/>
        <v/>
      </c>
      <c r="AQ572" s="99" t="str">
        <f t="shared" si="298"/>
        <v/>
      </c>
      <c r="AR572" s="99" t="str">
        <f t="shared" si="299"/>
        <v/>
      </c>
      <c r="AS572" s="99" t="str">
        <f t="shared" si="300"/>
        <v/>
      </c>
      <c r="AT572" s="118" t="str">
        <f t="shared" si="301"/>
        <v/>
      </c>
      <c r="AU572" s="118" t="str">
        <f t="shared" si="302"/>
        <v/>
      </c>
      <c r="AV572" s="118" t="str">
        <f t="shared" si="303"/>
        <v/>
      </c>
      <c r="AW572" s="118" t="str">
        <f t="shared" si="304"/>
        <v/>
      </c>
      <c r="AX572" s="118"/>
      <c r="AY572" s="117">
        <f t="shared" si="276"/>
        <v>10.31319801149289</v>
      </c>
      <c r="AZ572" s="118">
        <f t="shared" si="277"/>
        <v>2.7891038466274178</v>
      </c>
      <c r="BA572" s="99">
        <f t="shared" si="278"/>
        <v>50.935049273622042</v>
      </c>
      <c r="BB572" s="99">
        <f t="shared" si="279"/>
        <v>1.9336023668176705</v>
      </c>
      <c r="BC572" s="99">
        <f t="shared" si="280"/>
        <v>14.210950210753031</v>
      </c>
      <c r="BD572" s="99">
        <f t="shared" si="281"/>
        <v>0.53947777324464985</v>
      </c>
      <c r="BE572" s="84">
        <f t="shared" si="282"/>
        <v>7.4600000381469727</v>
      </c>
      <c r="BF572" s="84">
        <f t="shared" si="275"/>
        <v>1.2200002670288086</v>
      </c>
      <c r="BI572" s="117">
        <f t="shared" si="283"/>
        <v>1.1800000220537186</v>
      </c>
      <c r="BJ572" s="118">
        <f t="shared" si="284"/>
        <v>0.14999961853036403</v>
      </c>
      <c r="BK572" s="118">
        <f t="shared" si="285"/>
        <v>1.1894956652321313</v>
      </c>
      <c r="BL572" s="118">
        <v>1.1800000220537186</v>
      </c>
      <c r="BM572" s="118">
        <v>0.14999961853036403</v>
      </c>
      <c r="BN572" s="118">
        <v>1.1894956652321313</v>
      </c>
      <c r="BO572" s="118"/>
      <c r="BP572" s="119"/>
      <c r="BX572" s="117"/>
      <c r="EX572" s="81" t="str">
        <f t="shared" si="305"/>
        <v/>
      </c>
      <c r="EY572" s="81">
        <f t="shared" si="294"/>
        <v>2.0789896491763193</v>
      </c>
      <c r="FA572" s="81" t="str">
        <f t="shared" si="293"/>
        <v/>
      </c>
    </row>
    <row r="573" spans="2:157" x14ac:dyDescent="0.15">
      <c r="D573" s="6"/>
      <c r="E573" s="1" t="s">
        <v>152</v>
      </c>
      <c r="F573" s="6">
        <v>6</v>
      </c>
      <c r="I573" s="81">
        <v>1</v>
      </c>
      <c r="O573" s="31"/>
      <c r="Q573" s="31">
        <v>2.2400000095367432</v>
      </c>
      <c r="R573" s="40">
        <v>9.3599996566772461</v>
      </c>
      <c r="S573" s="31"/>
      <c r="T573" s="40"/>
      <c r="U573" s="31"/>
      <c r="V573" s="40"/>
      <c r="W573" s="31"/>
      <c r="X573" s="40"/>
      <c r="Y573" s="31"/>
      <c r="Z573" s="40"/>
      <c r="AA573" s="71">
        <v>0.73000001907348633</v>
      </c>
      <c r="AB573" s="72">
        <v>-11.989999771118164</v>
      </c>
      <c r="AC573" s="59">
        <v>-0.28999999165534973</v>
      </c>
      <c r="AD573" s="147">
        <v>11.9899997711181</v>
      </c>
      <c r="AE573" s="19" t="s">
        <v>81</v>
      </c>
      <c r="AF573" s="114"/>
      <c r="AG573" s="117" t="str">
        <f t="shared" si="286"/>
        <v/>
      </c>
      <c r="AH573" s="118" t="str">
        <f t="shared" si="287"/>
        <v/>
      </c>
      <c r="AI573" s="118" t="str">
        <f t="shared" si="288"/>
        <v/>
      </c>
      <c r="AJ573" s="118" t="str">
        <f t="shared" si="289"/>
        <v/>
      </c>
      <c r="AK573" s="113" t="str">
        <f t="shared" si="290"/>
        <v/>
      </c>
      <c r="AL573" s="118" t="str">
        <f t="shared" si="291"/>
        <v/>
      </c>
      <c r="AM573" s="118"/>
      <c r="AN573" s="117" t="str">
        <f t="shared" si="295"/>
        <v/>
      </c>
      <c r="AO573" s="118" t="str">
        <f t="shared" si="296"/>
        <v/>
      </c>
      <c r="AP573" s="99" t="str">
        <f t="shared" si="297"/>
        <v/>
      </c>
      <c r="AQ573" s="99" t="str">
        <f t="shared" si="298"/>
        <v/>
      </c>
      <c r="AR573" s="99" t="str">
        <f t="shared" si="299"/>
        <v/>
      </c>
      <c r="AS573" s="99" t="str">
        <f t="shared" si="300"/>
        <v/>
      </c>
      <c r="AT573" s="118" t="str">
        <f t="shared" si="301"/>
        <v/>
      </c>
      <c r="AU573" s="118" t="str">
        <f t="shared" si="302"/>
        <v/>
      </c>
      <c r="AV573" s="118" t="str">
        <f t="shared" si="303"/>
        <v/>
      </c>
      <c r="AW573" s="118" t="str">
        <f t="shared" si="304"/>
        <v/>
      </c>
      <c r="AX573" s="118"/>
      <c r="AY573" s="117">
        <f t="shared" si="276"/>
        <v>2.0789896491763193</v>
      </c>
      <c r="AZ573" s="118">
        <f t="shared" si="277"/>
        <v>1.0935396504139998</v>
      </c>
      <c r="BA573" s="99">
        <f t="shared" si="278"/>
        <v>10.661200101870293</v>
      </c>
      <c r="BB573" s="99">
        <f t="shared" si="279"/>
        <v>0.15062057213406946</v>
      </c>
      <c r="BC573" s="99">
        <f t="shared" si="280"/>
        <v>5.8201001457661379</v>
      </c>
      <c r="BD573" s="99">
        <f t="shared" si="281"/>
        <v>8.222590378723782E-2</v>
      </c>
      <c r="BE573" s="84">
        <f t="shared" si="282"/>
        <v>9.3599996566772461</v>
      </c>
      <c r="BF573" s="84">
        <f t="shared" si="275"/>
        <v>0.78000068664550781</v>
      </c>
      <c r="BI573" s="117">
        <f t="shared" si="283"/>
        <v>0.49000002443790436</v>
      </c>
      <c r="BJ573" s="118">
        <f t="shared" si="284"/>
        <v>0.93000030517573506</v>
      </c>
      <c r="BK573" s="118">
        <f t="shared" si="285"/>
        <v>1.0511900834654535</v>
      </c>
      <c r="BL573" s="118">
        <v>0.49000002443790436</v>
      </c>
      <c r="BM573" s="118">
        <v>0.93000030517573506</v>
      </c>
      <c r="BN573" s="118">
        <v>1.0511900834654535</v>
      </c>
      <c r="BO573" s="118"/>
      <c r="BP573" s="119"/>
      <c r="BX573" s="117"/>
      <c r="EX573" s="81" t="str">
        <f t="shared" si="305"/>
        <v/>
      </c>
      <c r="EY573" s="81">
        <f t="shared" si="294"/>
        <v>7.8269563405365785</v>
      </c>
      <c r="FA573" s="81" t="str">
        <f t="shared" si="293"/>
        <v/>
      </c>
    </row>
    <row r="574" spans="2:157" x14ac:dyDescent="0.15">
      <c r="D574" s="6"/>
      <c r="E574" s="1" t="s">
        <v>152</v>
      </c>
      <c r="F574" s="6">
        <v>7</v>
      </c>
      <c r="I574" s="81">
        <v>1</v>
      </c>
      <c r="O574" s="31"/>
      <c r="Q574" s="31">
        <v>-3.4600000381469727</v>
      </c>
      <c r="R574" s="40">
        <v>-7.5100002288818359</v>
      </c>
      <c r="S574" s="31"/>
      <c r="T574" s="40"/>
      <c r="U574" s="31"/>
      <c r="V574" s="40"/>
      <c r="W574" s="31"/>
      <c r="X574" s="40"/>
      <c r="Y574" s="31"/>
      <c r="Z574" s="40"/>
      <c r="AA574" s="71">
        <v>-2.3399999141693115</v>
      </c>
      <c r="AB574" s="72">
        <v>12.189999580383301</v>
      </c>
      <c r="AC574" s="59">
        <v>0.73000001907348633</v>
      </c>
      <c r="AD574" s="147">
        <v>-12.7299995422363</v>
      </c>
      <c r="AE574" s="19" t="s">
        <v>95</v>
      </c>
      <c r="AF574" s="114"/>
      <c r="AG574" s="117" t="str">
        <f t="shared" si="286"/>
        <v/>
      </c>
      <c r="AH574" s="118" t="str">
        <f t="shared" si="287"/>
        <v/>
      </c>
      <c r="AI574" s="118" t="str">
        <f t="shared" si="288"/>
        <v/>
      </c>
      <c r="AJ574" s="118" t="str">
        <f t="shared" si="289"/>
        <v/>
      </c>
      <c r="AK574" s="113" t="str">
        <f t="shared" si="290"/>
        <v/>
      </c>
      <c r="AL574" s="118" t="str">
        <f t="shared" si="291"/>
        <v/>
      </c>
      <c r="AM574" s="118"/>
      <c r="AN574" s="117" t="str">
        <f t="shared" si="295"/>
        <v/>
      </c>
      <c r="AO574" s="118" t="str">
        <f t="shared" si="296"/>
        <v/>
      </c>
      <c r="AP574" s="99" t="str">
        <f t="shared" si="297"/>
        <v/>
      </c>
      <c r="AQ574" s="99" t="str">
        <f t="shared" si="298"/>
        <v/>
      </c>
      <c r="AR574" s="99" t="str">
        <f t="shared" si="299"/>
        <v/>
      </c>
      <c r="AS574" s="99" t="str">
        <f t="shared" si="300"/>
        <v/>
      </c>
      <c r="AT574" s="118" t="str">
        <f t="shared" si="301"/>
        <v/>
      </c>
      <c r="AU574" s="118" t="str">
        <f t="shared" si="302"/>
        <v/>
      </c>
      <c r="AV574" s="118" t="str">
        <f t="shared" si="303"/>
        <v/>
      </c>
      <c r="AW574" s="118" t="str">
        <f t="shared" si="304"/>
        <v/>
      </c>
      <c r="AX574" s="118"/>
      <c r="AY574" s="117">
        <f t="shared" si="276"/>
        <v>7.8269563405365785</v>
      </c>
      <c r="AZ574" s="118">
        <f t="shared" si="277"/>
        <v>4.8001781813167543</v>
      </c>
      <c r="BA574" s="99">
        <f t="shared" si="278"/>
        <v>40.215548407506958</v>
      </c>
      <c r="BB574" s="99">
        <f t="shared" si="279"/>
        <v>1.3748113940897675</v>
      </c>
      <c r="BC574" s="99">
        <f t="shared" si="280"/>
        <v>24.477498697936454</v>
      </c>
      <c r="BD574" s="99">
        <f t="shared" si="281"/>
        <v>0.83678938722264795</v>
      </c>
      <c r="BE574" s="84">
        <f t="shared" si="282"/>
        <v>7.5100002288818359</v>
      </c>
      <c r="BF574" s="84">
        <f t="shared" si="275"/>
        <v>5.0000190734863281E-2</v>
      </c>
      <c r="BI574" s="117">
        <f t="shared" si="283"/>
        <v>2.0499999225139618</v>
      </c>
      <c r="BJ574" s="118">
        <f t="shared" si="284"/>
        <v>0.19999980926520067</v>
      </c>
      <c r="BK574" s="118">
        <f t="shared" si="285"/>
        <v>2.0597328967643755</v>
      </c>
      <c r="BL574" s="118">
        <v>2.0499999225139618</v>
      </c>
      <c r="BM574" s="118">
        <v>0.19999980926520067</v>
      </c>
      <c r="BN574" s="118">
        <v>2.0597328967643755</v>
      </c>
      <c r="BO574" s="118"/>
      <c r="BP574" s="119"/>
      <c r="BX574" s="117"/>
      <c r="EX574" s="81" t="str">
        <f t="shared" si="305"/>
        <v/>
      </c>
      <c r="EY574" s="81">
        <f t="shared" si="294"/>
        <v>8.3967865084180655</v>
      </c>
      <c r="FA574" s="81" t="str">
        <f t="shared" si="293"/>
        <v/>
      </c>
    </row>
    <row r="575" spans="2:157" x14ac:dyDescent="0.15">
      <c r="D575" s="6"/>
      <c r="E575" s="1" t="s">
        <v>152</v>
      </c>
      <c r="F575" s="6">
        <v>8</v>
      </c>
      <c r="I575" s="81">
        <v>1</v>
      </c>
      <c r="O575" s="31"/>
      <c r="Q575" s="31">
        <v>5.000000074505806E-2</v>
      </c>
      <c r="R575" s="40">
        <v>7.119999885559082</v>
      </c>
      <c r="S575" s="31"/>
      <c r="T575" s="40"/>
      <c r="U575" s="31"/>
      <c r="V575" s="40"/>
      <c r="W575" s="31"/>
      <c r="X575" s="40"/>
      <c r="Y575" s="31"/>
      <c r="Z575" s="40"/>
      <c r="AA575" s="71">
        <v>4.440000057220459</v>
      </c>
      <c r="AB575" s="72">
        <v>-12.039999961853027</v>
      </c>
      <c r="AC575" s="59">
        <v>-2.880000114440918</v>
      </c>
      <c r="AD575" s="147">
        <v>12.6800003051757</v>
      </c>
      <c r="AE575" s="19" t="s">
        <v>95</v>
      </c>
      <c r="AF575" s="114"/>
      <c r="AG575" s="117" t="str">
        <f t="shared" si="286"/>
        <v/>
      </c>
      <c r="AH575" s="118" t="str">
        <f t="shared" si="287"/>
        <v/>
      </c>
      <c r="AI575" s="118" t="str">
        <f t="shared" si="288"/>
        <v/>
      </c>
      <c r="AJ575" s="118" t="str">
        <f t="shared" si="289"/>
        <v/>
      </c>
      <c r="AK575" s="113" t="str">
        <f t="shared" si="290"/>
        <v/>
      </c>
      <c r="AL575" s="118" t="str">
        <f t="shared" si="291"/>
        <v/>
      </c>
      <c r="AM575" s="118"/>
      <c r="AN575" s="117" t="str">
        <f t="shared" si="295"/>
        <v/>
      </c>
      <c r="AO575" s="118" t="str">
        <f t="shared" si="296"/>
        <v/>
      </c>
      <c r="AP575" s="99" t="str">
        <f t="shared" si="297"/>
        <v/>
      </c>
      <c r="AQ575" s="99" t="str">
        <f t="shared" si="298"/>
        <v/>
      </c>
      <c r="AR575" s="99" t="str">
        <f t="shared" si="299"/>
        <v/>
      </c>
      <c r="AS575" s="99" t="str">
        <f t="shared" si="300"/>
        <v/>
      </c>
      <c r="AT575" s="118" t="str">
        <f t="shared" si="301"/>
        <v/>
      </c>
      <c r="AU575" s="118" t="str">
        <f t="shared" si="302"/>
        <v/>
      </c>
      <c r="AV575" s="118" t="str">
        <f t="shared" si="303"/>
        <v/>
      </c>
      <c r="AW575" s="118" t="str">
        <f t="shared" si="304"/>
        <v/>
      </c>
      <c r="AX575" s="118"/>
      <c r="AY575" s="117">
        <f t="shared" si="276"/>
        <v>8.3967865084180655</v>
      </c>
      <c r="AZ575" s="118">
        <f t="shared" si="277"/>
        <v>8.6094759520584692</v>
      </c>
      <c r="BA575" s="99">
        <f t="shared" si="278"/>
        <v>44.777148967123026</v>
      </c>
      <c r="BB575" s="99">
        <f t="shared" si="279"/>
        <v>1.9686102160137104</v>
      </c>
      <c r="BC575" s="99">
        <f t="shared" si="280"/>
        <v>47.285748180627721</v>
      </c>
      <c r="BD575" s="99">
        <f t="shared" si="281"/>
        <v>2.0788998202762619</v>
      </c>
      <c r="BE575" s="84">
        <f t="shared" si="282"/>
        <v>7.119999885559082</v>
      </c>
      <c r="BF575" s="84">
        <f t="shared" si="275"/>
        <v>2.2399997711181641</v>
      </c>
      <c r="BI575" s="117">
        <f t="shared" si="283"/>
        <v>3.7100000381469727</v>
      </c>
      <c r="BJ575" s="118">
        <f t="shared" si="284"/>
        <v>0.68999958038327236</v>
      </c>
      <c r="BK575" s="118">
        <f t="shared" si="285"/>
        <v>3.7736189134542495</v>
      </c>
      <c r="BL575" s="118">
        <v>3.7100000381469727</v>
      </c>
      <c r="BM575" s="118">
        <v>0.68999958038327236</v>
      </c>
      <c r="BN575" s="118">
        <v>3.7736189134542495</v>
      </c>
      <c r="BO575" s="118"/>
      <c r="BP575" s="119"/>
      <c r="BX575" s="117"/>
      <c r="EX575" s="81" t="str">
        <f t="shared" si="305"/>
        <v/>
      </c>
      <c r="EY575" s="81">
        <f t="shared" si="294"/>
        <v>4.3486441036202104</v>
      </c>
      <c r="FA575" s="81" t="str">
        <f t="shared" si="293"/>
        <v/>
      </c>
    </row>
    <row r="576" spans="2:157" x14ac:dyDescent="0.15">
      <c r="D576" s="6"/>
      <c r="E576" s="1" t="s">
        <v>152</v>
      </c>
      <c r="F576" s="6">
        <v>9</v>
      </c>
      <c r="I576" s="81">
        <v>1</v>
      </c>
      <c r="O576" s="31"/>
      <c r="Q576" s="31">
        <v>1.0199999809265137</v>
      </c>
      <c r="R576" s="40">
        <v>-6.440000057220459</v>
      </c>
      <c r="S576" s="31"/>
      <c r="T576" s="40"/>
      <c r="U576" s="31"/>
      <c r="V576" s="40"/>
      <c r="W576" s="31"/>
      <c r="X576" s="40"/>
      <c r="Y576" s="31"/>
      <c r="Z576" s="40"/>
      <c r="AA576" s="71">
        <v>-4.5300002098083496</v>
      </c>
      <c r="AB576" s="72">
        <v>12.630000114440918</v>
      </c>
      <c r="AC576" s="59">
        <v>-0.5899999737739563</v>
      </c>
      <c r="AD576" s="147">
        <v>-13.1599998474121</v>
      </c>
      <c r="AE576" s="19" t="s">
        <v>107</v>
      </c>
      <c r="AF576" s="114"/>
      <c r="AG576" s="117" t="str">
        <f t="shared" si="286"/>
        <v/>
      </c>
      <c r="AH576" s="118" t="str">
        <f t="shared" si="287"/>
        <v/>
      </c>
      <c r="AI576" s="118" t="str">
        <f t="shared" si="288"/>
        <v/>
      </c>
      <c r="AJ576" s="118" t="str">
        <f t="shared" si="289"/>
        <v/>
      </c>
      <c r="AK576" s="113" t="str">
        <f t="shared" si="290"/>
        <v/>
      </c>
      <c r="AL576" s="118" t="str">
        <f t="shared" si="291"/>
        <v/>
      </c>
      <c r="AM576" s="118"/>
      <c r="AN576" s="117" t="str">
        <f t="shared" si="295"/>
        <v/>
      </c>
      <c r="AO576" s="118" t="str">
        <f t="shared" si="296"/>
        <v/>
      </c>
      <c r="AP576" s="99" t="str">
        <f t="shared" si="297"/>
        <v/>
      </c>
      <c r="AQ576" s="99" t="str">
        <f t="shared" si="298"/>
        <v/>
      </c>
      <c r="AR576" s="99" t="str">
        <f t="shared" si="299"/>
        <v/>
      </c>
      <c r="AS576" s="99" t="str">
        <f t="shared" si="300"/>
        <v/>
      </c>
      <c r="AT576" s="118" t="str">
        <f t="shared" si="301"/>
        <v/>
      </c>
      <c r="AU576" s="118" t="str">
        <f t="shared" si="302"/>
        <v/>
      </c>
      <c r="AV576" s="118" t="str">
        <f t="shared" si="303"/>
        <v/>
      </c>
      <c r="AW576" s="118" t="str">
        <f t="shared" si="304"/>
        <v/>
      </c>
      <c r="AX576" s="118"/>
      <c r="AY576" s="117">
        <f t="shared" si="276"/>
        <v>4.3486441036202104</v>
      </c>
      <c r="AZ576" s="118">
        <f t="shared" si="277"/>
        <v>3.4863510169120122</v>
      </c>
      <c r="BA576" s="99">
        <f t="shared" si="278"/>
        <v>25.040251276254594</v>
      </c>
      <c r="BB576" s="99">
        <f t="shared" si="279"/>
        <v>1.3375434840865927</v>
      </c>
      <c r="BC576" s="99">
        <f t="shared" si="280"/>
        <v>20.577002101421016</v>
      </c>
      <c r="BD576" s="99">
        <f t="shared" si="281"/>
        <v>1.0991357386613461</v>
      </c>
      <c r="BE576" s="84">
        <f t="shared" si="282"/>
        <v>6.440000057220459</v>
      </c>
      <c r="BF576" s="84">
        <f t="shared" si="275"/>
        <v>1.070000171661377</v>
      </c>
      <c r="BI576" s="117">
        <f t="shared" si="283"/>
        <v>1.6500000953674316</v>
      </c>
      <c r="BJ576" s="118">
        <f t="shared" si="284"/>
        <v>5.0000190734781569E-2</v>
      </c>
      <c r="BK576" s="118">
        <f t="shared" si="285"/>
        <v>1.6507575030227934</v>
      </c>
      <c r="BL576" s="118">
        <v>1.6500000953674316</v>
      </c>
      <c r="BM576" s="118">
        <v>5.0000190734781569E-2</v>
      </c>
      <c r="BN576" s="118">
        <v>1.6507575030227934</v>
      </c>
      <c r="BO576" s="118"/>
      <c r="BP576" s="119"/>
      <c r="BX576" s="117"/>
      <c r="EX576" s="81" t="str">
        <f t="shared" si="305"/>
        <v/>
      </c>
      <c r="EY576" s="81">
        <f t="shared" si="294"/>
        <v>0.16835688998491297</v>
      </c>
      <c r="FA576" s="81" t="str">
        <f t="shared" si="293"/>
        <v/>
      </c>
    </row>
    <row r="577" spans="1:157" x14ac:dyDescent="0.15">
      <c r="D577" s="6"/>
      <c r="E577" s="1" t="s">
        <v>152</v>
      </c>
      <c r="F577" s="6">
        <v>10</v>
      </c>
      <c r="I577" s="81">
        <v>1</v>
      </c>
      <c r="J577" s="81">
        <v>1</v>
      </c>
      <c r="O577" s="31"/>
      <c r="Q577" s="31">
        <v>1.8500000238418579</v>
      </c>
      <c r="R577" s="40">
        <v>7.9000000953674316</v>
      </c>
      <c r="S577" s="31"/>
      <c r="T577" s="40"/>
      <c r="U577" s="31"/>
      <c r="V577" s="40"/>
      <c r="W577" s="31"/>
      <c r="X577" s="40" t="s">
        <v>63</v>
      </c>
      <c r="Y577" s="31">
        <v>1</v>
      </c>
      <c r="Z577" s="40"/>
      <c r="AA577" s="71">
        <v>4.3400001525878906</v>
      </c>
      <c r="AB577" s="72">
        <v>-11.989999771118164</v>
      </c>
      <c r="AC577" s="59">
        <v>-0.68000000715255737</v>
      </c>
      <c r="AD577" s="147">
        <v>11.9899997711181</v>
      </c>
      <c r="AE577" s="19" t="s">
        <v>82</v>
      </c>
      <c r="AF577" s="114">
        <v>1</v>
      </c>
      <c r="AG577" s="117" t="str">
        <f t="shared" si="286"/>
        <v/>
      </c>
      <c r="AH577" s="118" t="str">
        <f t="shared" si="287"/>
        <v/>
      </c>
      <c r="AI577" s="118" t="str">
        <f t="shared" si="288"/>
        <v/>
      </c>
      <c r="AJ577" s="118" t="str">
        <f t="shared" si="289"/>
        <v/>
      </c>
      <c r="AK577" s="113" t="str">
        <f t="shared" si="290"/>
        <v/>
      </c>
      <c r="AL577" s="118" t="str">
        <f t="shared" si="291"/>
        <v/>
      </c>
      <c r="AM577" s="118"/>
      <c r="AN577" s="117" t="str">
        <f t="shared" si="295"/>
        <v/>
      </c>
      <c r="AO577" s="118" t="str">
        <f t="shared" si="296"/>
        <v/>
      </c>
      <c r="AP577" s="99" t="str">
        <f t="shared" si="297"/>
        <v/>
      </c>
      <c r="AQ577" s="99" t="str">
        <f t="shared" si="298"/>
        <v/>
      </c>
      <c r="AR577" s="99" t="str">
        <f t="shared" si="299"/>
        <v/>
      </c>
      <c r="AS577" s="99" t="str">
        <f t="shared" si="300"/>
        <v/>
      </c>
      <c r="AT577" s="118" t="str">
        <f t="shared" si="301"/>
        <v/>
      </c>
      <c r="AU577" s="118" t="str">
        <f t="shared" si="302"/>
        <v/>
      </c>
      <c r="AV577" s="118" t="str">
        <f t="shared" si="303"/>
        <v/>
      </c>
      <c r="AW577" s="118" t="str">
        <f t="shared" si="304"/>
        <v/>
      </c>
      <c r="AX577" s="118"/>
      <c r="AY577" s="117">
        <f t="shared" si="276"/>
        <v>0.16835688998491297</v>
      </c>
      <c r="AZ577" s="118">
        <f t="shared" si="277"/>
        <v>11.126831744803665</v>
      </c>
      <c r="BA577" s="99">
        <f t="shared" si="278"/>
        <v>1.0092479653358168</v>
      </c>
      <c r="BB577" s="99">
        <f t="shared" si="279"/>
        <v>3.7100679674756394E-2</v>
      </c>
      <c r="BC577" s="99">
        <f t="shared" si="280"/>
        <v>65.877251823782885</v>
      </c>
      <c r="BD577" s="99">
        <f t="shared" si="281"/>
        <v>2.4216950657454972</v>
      </c>
      <c r="BE577" s="84">
        <f t="shared" si="282"/>
        <v>7.9000000953674316</v>
      </c>
      <c r="BF577" s="84">
        <f t="shared" si="275"/>
        <v>0.78000020980834961</v>
      </c>
      <c r="BI577" s="117">
        <f t="shared" si="283"/>
        <v>4.9300001263618469</v>
      </c>
      <c r="BJ577" s="118">
        <f t="shared" si="284"/>
        <v>1.1700000762939364</v>
      </c>
      <c r="BK577" s="118">
        <f t="shared" si="285"/>
        <v>5.0669321511596781</v>
      </c>
      <c r="BL577" s="118"/>
      <c r="BM577" s="118"/>
      <c r="BN577" s="118"/>
      <c r="BO577" s="118"/>
      <c r="BP577" s="119" t="s">
        <v>184</v>
      </c>
      <c r="BX577" s="117"/>
      <c r="EX577" s="81" t="str">
        <f t="shared" si="305"/>
        <v/>
      </c>
      <c r="EY577" s="81" t="str">
        <f t="shared" si="294"/>
        <v/>
      </c>
      <c r="FA577" s="81" t="str">
        <f t="shared" si="293"/>
        <v/>
      </c>
    </row>
    <row r="578" spans="1:157" x14ac:dyDescent="0.15">
      <c r="D578" s="6"/>
      <c r="E578" s="1" t="s">
        <v>152</v>
      </c>
      <c r="O578" s="31"/>
      <c r="Q578" s="31"/>
      <c r="R578" s="40"/>
      <c r="S578" s="31"/>
      <c r="T578" s="40"/>
      <c r="U578" s="31">
        <v>4.3899998664855957</v>
      </c>
      <c r="V578" s="40">
        <v>-11.020000457763672</v>
      </c>
      <c r="W578" s="31"/>
      <c r="X578" s="40"/>
      <c r="Y578" s="31"/>
      <c r="Z578" s="40"/>
      <c r="AG578" s="117" t="str">
        <f t="shared" si="286"/>
        <v/>
      </c>
      <c r="AH578" s="118" t="str">
        <f t="shared" si="287"/>
        <v/>
      </c>
      <c r="AI578" s="118" t="str">
        <f t="shared" si="288"/>
        <v/>
      </c>
      <c r="AJ578" s="118" t="str">
        <f t="shared" si="289"/>
        <v/>
      </c>
      <c r="AK578" s="113" t="str">
        <f t="shared" si="290"/>
        <v/>
      </c>
      <c r="AL578" s="118" t="str">
        <f t="shared" si="291"/>
        <v/>
      </c>
      <c r="AN578" s="117" t="str">
        <f t="shared" si="295"/>
        <v/>
      </c>
      <c r="AO578" s="118" t="str">
        <f t="shared" si="296"/>
        <v/>
      </c>
      <c r="AP578" s="99" t="str">
        <f t="shared" si="297"/>
        <v/>
      </c>
      <c r="AQ578" s="99" t="str">
        <f t="shared" si="298"/>
        <v/>
      </c>
      <c r="AR578" s="99" t="str">
        <f t="shared" si="299"/>
        <v/>
      </c>
      <c r="AS578" s="99" t="str">
        <f t="shared" si="300"/>
        <v/>
      </c>
      <c r="AT578" s="118" t="str">
        <f t="shared" si="301"/>
        <v/>
      </c>
      <c r="AU578" s="118" t="str">
        <f t="shared" si="302"/>
        <v/>
      </c>
      <c r="AV578" s="118" t="str">
        <f t="shared" si="303"/>
        <v/>
      </c>
      <c r="AW578" s="118" t="str">
        <f t="shared" si="304"/>
        <v/>
      </c>
      <c r="AY578" s="117" t="str">
        <f t="shared" si="276"/>
        <v/>
      </c>
      <c r="AZ578" s="118" t="str">
        <f t="shared" si="277"/>
        <v/>
      </c>
      <c r="BA578" s="99" t="str">
        <f t="shared" si="278"/>
        <v/>
      </c>
      <c r="BB578" s="99" t="str">
        <f t="shared" si="279"/>
        <v/>
      </c>
      <c r="BC578" s="99" t="str">
        <f t="shared" si="280"/>
        <v/>
      </c>
      <c r="BD578" s="99" t="str">
        <f t="shared" si="281"/>
        <v/>
      </c>
      <c r="BE578" s="84" t="str">
        <f t="shared" si="282"/>
        <v/>
      </c>
      <c r="BF578" s="84" t="str">
        <f t="shared" si="275"/>
        <v/>
      </c>
      <c r="BI578" s="117" t="str">
        <f t="shared" si="283"/>
        <v/>
      </c>
      <c r="BJ578" s="118" t="str">
        <f t="shared" si="284"/>
        <v/>
      </c>
      <c r="BK578" s="118" t="str">
        <f t="shared" si="285"/>
        <v/>
      </c>
      <c r="BL578" s="118" t="s">
        <v>152</v>
      </c>
      <c r="BM578" s="118" t="s">
        <v>152</v>
      </c>
      <c r="BN578" s="118" t="s">
        <v>152</v>
      </c>
      <c r="BO578" s="118"/>
      <c r="EX578" s="81" t="str">
        <f t="shared" si="305"/>
        <v/>
      </c>
      <c r="EY578" s="81" t="str">
        <f t="shared" si="294"/>
        <v/>
      </c>
      <c r="FA578" s="81" t="str">
        <f t="shared" si="293"/>
        <v/>
      </c>
    </row>
    <row r="579" spans="1:157" s="82" customFormat="1" x14ac:dyDescent="0.15">
      <c r="B579" s="30"/>
      <c r="C579" s="16"/>
      <c r="D579" s="47" t="s">
        <v>136</v>
      </c>
      <c r="E579" s="16">
        <v>126</v>
      </c>
      <c r="F579" s="10">
        <v>1</v>
      </c>
      <c r="G579" s="16">
        <v>1</v>
      </c>
      <c r="K579" s="16"/>
      <c r="L579" s="82">
        <v>1</v>
      </c>
      <c r="M579" s="16">
        <v>1</v>
      </c>
      <c r="O579" s="20" t="s">
        <v>85</v>
      </c>
      <c r="P579" s="16">
        <v>108</v>
      </c>
      <c r="Q579" s="32"/>
      <c r="R579" s="10"/>
      <c r="S579" s="32"/>
      <c r="T579" s="10"/>
      <c r="U579" s="32"/>
      <c r="V579" s="10"/>
      <c r="W579" s="32"/>
      <c r="X579" s="10"/>
      <c r="Y579" s="32"/>
      <c r="Z579" s="10"/>
      <c r="AA579" s="57">
        <v>1.0700000524520874</v>
      </c>
      <c r="AB579" s="58">
        <v>12.090000152587891</v>
      </c>
      <c r="AC579" s="57">
        <v>-3.3599998950958252</v>
      </c>
      <c r="AD579" s="58">
        <v>-11.989999771118164</v>
      </c>
      <c r="AE579" s="16"/>
      <c r="AF579" s="112"/>
      <c r="AG579" s="117">
        <f t="shared" si="286"/>
        <v>3.9742412812632018</v>
      </c>
      <c r="AH579" s="118">
        <f t="shared" si="287"/>
        <v>2.1500003337860107</v>
      </c>
      <c r="AI579" s="118">
        <f t="shared" si="288"/>
        <v>0.10000038146972656</v>
      </c>
      <c r="AJ579" s="118">
        <f t="shared" si="289"/>
        <v>2.1523246761522872</v>
      </c>
      <c r="AK579" s="113">
        <f t="shared" si="290"/>
        <v>108</v>
      </c>
      <c r="AL579" s="118">
        <f t="shared" si="291"/>
        <v>5.75</v>
      </c>
      <c r="AM579" s="99"/>
      <c r="AN579" s="117" t="str">
        <f t="shared" si="295"/>
        <v/>
      </c>
      <c r="AO579" s="118" t="str">
        <f t="shared" si="296"/>
        <v/>
      </c>
      <c r="AP579" s="99" t="str">
        <f t="shared" si="297"/>
        <v/>
      </c>
      <c r="AQ579" s="99" t="str">
        <f t="shared" si="298"/>
        <v/>
      </c>
      <c r="AR579" s="99" t="str">
        <f t="shared" si="299"/>
        <v/>
      </c>
      <c r="AS579" s="99" t="str">
        <f t="shared" si="300"/>
        <v/>
      </c>
      <c r="AT579" s="118" t="str">
        <f t="shared" si="301"/>
        <v/>
      </c>
      <c r="AU579" s="118" t="str">
        <f t="shared" si="302"/>
        <v/>
      </c>
      <c r="AV579" s="118" t="str">
        <f t="shared" si="303"/>
        <v/>
      </c>
      <c r="AW579" s="118" t="str">
        <f t="shared" si="304"/>
        <v/>
      </c>
      <c r="AX579" s="99"/>
      <c r="AY579" s="117" t="str">
        <f t="shared" si="276"/>
        <v/>
      </c>
      <c r="AZ579" s="118" t="str">
        <f t="shared" si="277"/>
        <v/>
      </c>
      <c r="BA579" s="99" t="str">
        <f t="shared" si="278"/>
        <v/>
      </c>
      <c r="BB579" s="99" t="str">
        <f t="shared" si="279"/>
        <v/>
      </c>
      <c r="BC579" s="99" t="str">
        <f t="shared" si="280"/>
        <v/>
      </c>
      <c r="BD579" s="99" t="str">
        <f t="shared" si="281"/>
        <v/>
      </c>
      <c r="BE579" s="84" t="str">
        <f t="shared" si="282"/>
        <v/>
      </c>
      <c r="BF579" s="84" t="str">
        <f t="shared" si="275"/>
        <v/>
      </c>
      <c r="BG579" s="89"/>
      <c r="BH579" s="89"/>
      <c r="BI579" s="117" t="str">
        <f t="shared" si="283"/>
        <v/>
      </c>
      <c r="BJ579" s="118" t="str">
        <f t="shared" si="284"/>
        <v/>
      </c>
      <c r="BK579" s="118" t="str">
        <f t="shared" si="285"/>
        <v/>
      </c>
      <c r="BL579" s="118" t="s">
        <v>152</v>
      </c>
      <c r="BM579" s="118" t="s">
        <v>152</v>
      </c>
      <c r="BN579" s="118" t="s">
        <v>152</v>
      </c>
      <c r="BO579" s="118"/>
      <c r="BP579" s="121"/>
      <c r="BX579" s="94"/>
      <c r="CE579" s="95"/>
      <c r="CF579" s="95"/>
      <c r="CG579" s="95"/>
      <c r="CH579" s="95"/>
      <c r="CI579" s="95"/>
      <c r="CJ579" s="95"/>
      <c r="CK579" s="95"/>
      <c r="CL579" s="95"/>
      <c r="CM579" s="95"/>
      <c r="CN579" s="95"/>
      <c r="CO579" s="95"/>
      <c r="CP579" s="95"/>
      <c r="CQ579" s="95"/>
      <c r="EX579" s="81" t="str">
        <f t="shared" si="305"/>
        <v/>
      </c>
      <c r="EY579" s="81" t="str">
        <f t="shared" si="294"/>
        <v/>
      </c>
      <c r="FA579" s="81">
        <f t="shared" si="293"/>
        <v>3.9742412812632018</v>
      </c>
    </row>
    <row r="580" spans="1:157" x14ac:dyDescent="0.15">
      <c r="D580" s="6"/>
      <c r="E580" s="1" t="s">
        <v>152</v>
      </c>
      <c r="F580" s="6">
        <v>2</v>
      </c>
      <c r="H580" s="81">
        <v>1</v>
      </c>
      <c r="O580" s="31"/>
      <c r="Q580" s="31">
        <v>-3.5099999904632568</v>
      </c>
      <c r="R580" s="40">
        <v>-5.75</v>
      </c>
      <c r="S580" s="31"/>
      <c r="T580" s="40"/>
      <c r="U580" s="31"/>
      <c r="V580" s="40"/>
      <c r="W580" s="31"/>
      <c r="X580" s="40"/>
      <c r="Y580" s="31"/>
      <c r="Z580" s="40"/>
      <c r="AA580" s="59">
        <v>-5.5100002288818359</v>
      </c>
      <c r="AB580" s="60">
        <v>-12.090000152587891</v>
      </c>
      <c r="AC580" s="59">
        <v>0.34000000357627869</v>
      </c>
      <c r="AD580" s="60">
        <v>11.260000228881836</v>
      </c>
      <c r="AE580" s="19" t="s">
        <v>95</v>
      </c>
      <c r="AF580" s="114"/>
      <c r="AG580" s="117" t="str">
        <f t="shared" si="286"/>
        <v/>
      </c>
      <c r="AH580" s="118" t="str">
        <f t="shared" si="287"/>
        <v/>
      </c>
      <c r="AI580" s="118" t="str">
        <f t="shared" si="288"/>
        <v/>
      </c>
      <c r="AJ580" s="118" t="str">
        <f t="shared" si="289"/>
        <v/>
      </c>
      <c r="AK580" s="113" t="str">
        <f t="shared" si="290"/>
        <v/>
      </c>
      <c r="AL580" s="118" t="str">
        <f t="shared" si="291"/>
        <v/>
      </c>
      <c r="AM580" s="118"/>
      <c r="AN580" s="117">
        <f t="shared" si="295"/>
        <v>1.4938506382961081</v>
      </c>
      <c r="AO580" s="118">
        <f t="shared" si="296"/>
        <v>0.33592464333992406</v>
      </c>
      <c r="AP580" s="99">
        <f t="shared" si="297"/>
        <v>7.9825990351080236</v>
      </c>
      <c r="AQ580" s="99">
        <f t="shared" si="298"/>
        <v>7.134839147846975</v>
      </c>
      <c r="AR580" s="99">
        <f t="shared" si="299"/>
        <v>1.7244984087645321</v>
      </c>
      <c r="AS580" s="99">
        <f t="shared" si="300"/>
        <v>1.541354977638119</v>
      </c>
      <c r="AT580" s="118">
        <f t="shared" si="301"/>
        <v>2.1500003337860107</v>
      </c>
      <c r="AU580" s="118">
        <f t="shared" si="302"/>
        <v>0.10000038146972656</v>
      </c>
      <c r="AV580" s="118">
        <f t="shared" si="303"/>
        <v>2.1523246761522872</v>
      </c>
      <c r="AW580" s="118">
        <f t="shared" si="304"/>
        <v>10.770000457763672</v>
      </c>
      <c r="AX580" s="118"/>
      <c r="AY580" s="117" t="str">
        <f t="shared" si="276"/>
        <v/>
      </c>
      <c r="AZ580" s="118" t="str">
        <f t="shared" si="277"/>
        <v/>
      </c>
      <c r="BA580" s="99" t="str">
        <f t="shared" si="278"/>
        <v/>
      </c>
      <c r="BB580" s="99" t="str">
        <f t="shared" si="279"/>
        <v/>
      </c>
      <c r="BC580" s="99" t="str">
        <f t="shared" si="280"/>
        <v/>
      </c>
      <c r="BD580" s="99" t="str">
        <f t="shared" si="281"/>
        <v/>
      </c>
      <c r="BE580" s="84" t="str">
        <f t="shared" si="282"/>
        <v/>
      </c>
      <c r="BF580" s="84" t="str">
        <f t="shared" si="275"/>
        <v/>
      </c>
      <c r="BI580" s="117">
        <f t="shared" si="283"/>
        <v>2.1500003337860107</v>
      </c>
      <c r="BJ580" s="118">
        <f t="shared" si="284"/>
        <v>0.10000038146972656</v>
      </c>
      <c r="BK580" s="118">
        <f t="shared" si="285"/>
        <v>2.1523246761522872</v>
      </c>
      <c r="BL580" s="118">
        <v>2.1500003337860107</v>
      </c>
      <c r="BM580" s="118">
        <v>0.10000038146972656</v>
      </c>
      <c r="BN580" s="118">
        <v>2.1523246761522872</v>
      </c>
      <c r="BO580" s="118"/>
      <c r="BP580" s="119"/>
      <c r="BX580" s="117"/>
      <c r="EX580" s="81">
        <f t="shared" si="305"/>
        <v>1.4938506382961081</v>
      </c>
      <c r="EY580" s="81">
        <f t="shared" si="294"/>
        <v>1.4938506382961081</v>
      </c>
      <c r="FA580" s="81" t="str">
        <f t="shared" si="293"/>
        <v/>
      </c>
    </row>
    <row r="581" spans="1:157" x14ac:dyDescent="0.15">
      <c r="D581" s="6"/>
      <c r="E581" s="1" t="s">
        <v>152</v>
      </c>
      <c r="F581" s="6">
        <v>3</v>
      </c>
      <c r="I581" s="81">
        <v>1</v>
      </c>
      <c r="O581" s="31"/>
      <c r="Q581" s="31">
        <v>1.3200000524520874</v>
      </c>
      <c r="R581" s="40">
        <v>10.770000457763672</v>
      </c>
      <c r="S581" s="31"/>
      <c r="T581" s="40"/>
      <c r="U581" s="31"/>
      <c r="V581" s="40"/>
      <c r="W581" s="31"/>
      <c r="X581" s="40"/>
      <c r="Y581" s="31"/>
      <c r="Z581" s="40"/>
      <c r="AA581" s="59">
        <v>0.28999999165534973</v>
      </c>
      <c r="AB581" s="60">
        <v>11.649999618530273</v>
      </c>
      <c r="AC581" s="59">
        <v>-4.440000057220459</v>
      </c>
      <c r="AD581" s="60">
        <v>-12.090000152587891</v>
      </c>
      <c r="AE581" s="19" t="s">
        <v>82</v>
      </c>
      <c r="AF581" s="114"/>
      <c r="AG581" s="117" t="str">
        <f t="shared" si="286"/>
        <v/>
      </c>
      <c r="AH581" s="118" t="str">
        <f t="shared" si="287"/>
        <v/>
      </c>
      <c r="AI581" s="118" t="str">
        <f t="shared" si="288"/>
        <v/>
      </c>
      <c r="AJ581" s="118" t="str">
        <f t="shared" si="289"/>
        <v/>
      </c>
      <c r="AK581" s="113" t="str">
        <f t="shared" si="290"/>
        <v/>
      </c>
      <c r="AL581" s="118" t="str">
        <f t="shared" si="291"/>
        <v/>
      </c>
      <c r="AM581" s="118"/>
      <c r="AN581" s="117" t="str">
        <f t="shared" si="295"/>
        <v/>
      </c>
      <c r="AO581" s="118" t="str">
        <f t="shared" si="296"/>
        <v/>
      </c>
      <c r="AP581" s="99" t="str">
        <f t="shared" si="297"/>
        <v/>
      </c>
      <c r="AQ581" s="99" t="str">
        <f t="shared" si="298"/>
        <v/>
      </c>
      <c r="AR581" s="99" t="str">
        <f t="shared" si="299"/>
        <v/>
      </c>
      <c r="AS581" s="99" t="str">
        <f t="shared" si="300"/>
        <v/>
      </c>
      <c r="AT581" s="118" t="str">
        <f t="shared" si="301"/>
        <v/>
      </c>
      <c r="AU581" s="118" t="str">
        <f t="shared" si="302"/>
        <v/>
      </c>
      <c r="AV581" s="118" t="str">
        <f t="shared" si="303"/>
        <v/>
      </c>
      <c r="AW581" s="118" t="str">
        <f t="shared" si="304"/>
        <v/>
      </c>
      <c r="AX581" s="118"/>
      <c r="AY581" s="117">
        <f t="shared" si="276"/>
        <v>1.4938506382961081</v>
      </c>
      <c r="AZ581" s="118">
        <f t="shared" si="277"/>
        <v>0.33592464333992406</v>
      </c>
      <c r="BA581" s="99">
        <f t="shared" si="278"/>
        <v>7.9825990351080236</v>
      </c>
      <c r="BB581" s="99">
        <f t="shared" si="279"/>
        <v>7.134839147846975</v>
      </c>
      <c r="BC581" s="99">
        <f t="shared" si="280"/>
        <v>1.7244984087645321</v>
      </c>
      <c r="BD581" s="99">
        <f t="shared" si="281"/>
        <v>1.541354977638119</v>
      </c>
      <c r="BE581" s="84">
        <f t="shared" si="282"/>
        <v>10.770000457763672</v>
      </c>
      <c r="BF581" s="84" t="str">
        <f t="shared" ref="BF581:BF644" si="306">IF(AND(ISNUMBER(BE581),ISNUMBER(BE579),ISNUMBER(BE580)),ABS(BE579-BE581),"")</f>
        <v/>
      </c>
      <c r="BI581" s="117">
        <f t="shared" si="283"/>
        <v>5.0000011920928955E-2</v>
      </c>
      <c r="BJ581" s="118">
        <f t="shared" si="284"/>
        <v>0.3899993896484375</v>
      </c>
      <c r="BK581" s="118">
        <f t="shared" si="285"/>
        <v>0.39319146114615311</v>
      </c>
      <c r="BL581" s="118">
        <v>5.0000011920928955E-2</v>
      </c>
      <c r="BM581" s="118">
        <v>0.3899993896484375</v>
      </c>
      <c r="BN581" s="118">
        <v>0.39319146114615311</v>
      </c>
      <c r="BO581" s="118"/>
      <c r="BP581" s="119"/>
      <c r="BX581" s="117"/>
      <c r="EX581" s="81" t="str">
        <f t="shared" si="305"/>
        <v/>
      </c>
      <c r="EY581" s="81">
        <f t="shared" si="294"/>
        <v>16.750387985900051</v>
      </c>
      <c r="FA581" s="81" t="str">
        <f t="shared" si="293"/>
        <v/>
      </c>
    </row>
    <row r="582" spans="1:157" x14ac:dyDescent="0.15">
      <c r="D582" s="6"/>
      <c r="E582" s="1" t="s">
        <v>152</v>
      </c>
      <c r="F582" s="6">
        <v>4</v>
      </c>
      <c r="I582" s="81">
        <v>1</v>
      </c>
      <c r="O582" s="31"/>
      <c r="Q582" s="31">
        <v>2.5399999618530273</v>
      </c>
      <c r="R582" s="40">
        <v>-7.2199997901916504</v>
      </c>
      <c r="S582" s="31"/>
      <c r="T582" s="40"/>
      <c r="U582" s="31"/>
      <c r="V582" s="40"/>
      <c r="W582" s="31"/>
      <c r="X582" s="40"/>
      <c r="Y582" s="31"/>
      <c r="Z582" s="40"/>
      <c r="AA582" s="59">
        <v>1.6100000143051147</v>
      </c>
      <c r="AB582" s="60">
        <v>-13.359999656677246</v>
      </c>
      <c r="AC582" s="59">
        <v>0.54000002145767212</v>
      </c>
      <c r="AD582" s="60">
        <v>9.3599996566772461</v>
      </c>
      <c r="AE582" s="19" t="s">
        <v>110</v>
      </c>
      <c r="AF582" s="114"/>
      <c r="AG582" s="117" t="str">
        <f t="shared" si="286"/>
        <v/>
      </c>
      <c r="AH582" s="118" t="str">
        <f t="shared" si="287"/>
        <v/>
      </c>
      <c r="AI582" s="118" t="str">
        <f t="shared" si="288"/>
        <v/>
      </c>
      <c r="AJ582" s="118" t="str">
        <f t="shared" si="289"/>
        <v/>
      </c>
      <c r="AK582" s="113" t="str">
        <f t="shared" si="290"/>
        <v/>
      </c>
      <c r="AL582" s="118" t="str">
        <f t="shared" si="291"/>
        <v/>
      </c>
      <c r="AM582" s="118"/>
      <c r="AN582" s="117" t="str">
        <f t="shared" si="295"/>
        <v/>
      </c>
      <c r="AO582" s="118" t="str">
        <f t="shared" si="296"/>
        <v/>
      </c>
      <c r="AP582" s="99" t="str">
        <f t="shared" si="297"/>
        <v/>
      </c>
      <c r="AQ582" s="99" t="str">
        <f t="shared" si="298"/>
        <v/>
      </c>
      <c r="AR582" s="99" t="str">
        <f t="shared" si="299"/>
        <v/>
      </c>
      <c r="AS582" s="99" t="str">
        <f t="shared" si="300"/>
        <v/>
      </c>
      <c r="AT582" s="118" t="str">
        <f t="shared" si="301"/>
        <v/>
      </c>
      <c r="AU582" s="118" t="str">
        <f t="shared" si="302"/>
        <v/>
      </c>
      <c r="AV582" s="118" t="str">
        <f t="shared" si="303"/>
        <v/>
      </c>
      <c r="AW582" s="118" t="str">
        <f t="shared" si="304"/>
        <v/>
      </c>
      <c r="AX582" s="118"/>
      <c r="AY582" s="117">
        <f t="shared" si="276"/>
        <v>16.750387985900051</v>
      </c>
      <c r="AZ582" s="118">
        <f t="shared" si="277"/>
        <v>14.289359486869921</v>
      </c>
      <c r="BA582" s="99">
        <f t="shared" si="278"/>
        <v>88.19740077370993</v>
      </c>
      <c r="BB582" s="99">
        <f t="shared" si="279"/>
        <v>55.723468176045792</v>
      </c>
      <c r="BC582" s="99">
        <f t="shared" si="280"/>
        <v>74.81704901484845</v>
      </c>
      <c r="BD582" s="99">
        <f t="shared" si="281"/>
        <v>47.269708780888358</v>
      </c>
      <c r="BE582" s="84">
        <f t="shared" si="282"/>
        <v>7.2199997901916504</v>
      </c>
      <c r="BF582" s="84" t="str">
        <f t="shared" si="306"/>
        <v/>
      </c>
      <c r="BI582" s="117">
        <f t="shared" si="283"/>
        <v>6.0500000715255737</v>
      </c>
      <c r="BJ582" s="118">
        <f t="shared" si="284"/>
        <v>1.2699995040893555</v>
      </c>
      <c r="BK582" s="118">
        <f t="shared" si="285"/>
        <v>6.1818605294722282</v>
      </c>
      <c r="BL582" s="118">
        <v>6.0500000715255737</v>
      </c>
      <c r="BM582" s="118">
        <v>1.2699995040893555</v>
      </c>
      <c r="BN582" s="118">
        <v>6.1818605294722282</v>
      </c>
      <c r="BO582" s="118"/>
      <c r="BP582" s="119"/>
      <c r="BX582" s="117"/>
      <c r="EX582" s="81" t="str">
        <f t="shared" si="305"/>
        <v/>
      </c>
      <c r="EY582" s="81">
        <f t="shared" si="294"/>
        <v>2.4887312203255774</v>
      </c>
      <c r="FA582" s="81" t="str">
        <f t="shared" si="293"/>
        <v/>
      </c>
    </row>
    <row r="583" spans="1:157" x14ac:dyDescent="0.15">
      <c r="D583" s="6"/>
      <c r="E583" s="1" t="s">
        <v>152</v>
      </c>
      <c r="F583" s="6">
        <v>5</v>
      </c>
      <c r="I583" s="81">
        <v>1</v>
      </c>
      <c r="J583" s="81">
        <v>1</v>
      </c>
      <c r="O583" s="31"/>
      <c r="Q583" s="31">
        <v>1.4600000381469727</v>
      </c>
      <c r="R583" s="40">
        <v>2.7799999713897705</v>
      </c>
      <c r="S583" s="31"/>
      <c r="T583" s="40"/>
      <c r="U583" s="31"/>
      <c r="V583" s="40"/>
      <c r="W583" s="31"/>
      <c r="X583" s="40" t="s">
        <v>85</v>
      </c>
      <c r="Y583" s="31"/>
      <c r="Z583" s="40">
        <v>1</v>
      </c>
      <c r="AA583" s="59">
        <v>1.4600000381469727</v>
      </c>
      <c r="AB583" s="60">
        <v>2.7799999713897705</v>
      </c>
      <c r="AC583" s="59">
        <v>3.0699999332427979</v>
      </c>
      <c r="AD583" s="60">
        <v>-14.239999771118164</v>
      </c>
      <c r="AE583" s="19" t="s">
        <v>111</v>
      </c>
      <c r="AF583" s="114"/>
      <c r="AG583" s="117" t="str">
        <f t="shared" si="286"/>
        <v/>
      </c>
      <c r="AH583" s="118" t="str">
        <f t="shared" si="287"/>
        <v/>
      </c>
      <c r="AI583" s="118" t="str">
        <f t="shared" si="288"/>
        <v/>
      </c>
      <c r="AJ583" s="118" t="str">
        <f t="shared" si="289"/>
        <v/>
      </c>
      <c r="AK583" s="113" t="str">
        <f t="shared" si="290"/>
        <v/>
      </c>
      <c r="AL583" s="118" t="str">
        <f t="shared" si="291"/>
        <v/>
      </c>
      <c r="AM583" s="118"/>
      <c r="AN583" s="117" t="str">
        <f t="shared" si="295"/>
        <v/>
      </c>
      <c r="AO583" s="118" t="str">
        <f t="shared" si="296"/>
        <v/>
      </c>
      <c r="AP583" s="99" t="str">
        <f t="shared" si="297"/>
        <v/>
      </c>
      <c r="AQ583" s="99" t="str">
        <f t="shared" si="298"/>
        <v/>
      </c>
      <c r="AR583" s="99" t="str">
        <f t="shared" si="299"/>
        <v/>
      </c>
      <c r="AS583" s="99" t="str">
        <f t="shared" si="300"/>
        <v/>
      </c>
      <c r="AT583" s="118" t="str">
        <f t="shared" si="301"/>
        <v/>
      </c>
      <c r="AU583" s="118" t="str">
        <f t="shared" si="302"/>
        <v/>
      </c>
      <c r="AV583" s="118" t="str">
        <f t="shared" si="303"/>
        <v/>
      </c>
      <c r="AW583" s="118" t="str">
        <f t="shared" si="304"/>
        <v/>
      </c>
      <c r="AX583" s="118"/>
      <c r="AY583" s="117">
        <f t="shared" ref="AY583:AY646" si="307">IF(AND(ISNUMBER(AA581),OR(H583=1,I583=1)),DEGREES(ACOS(((AA581-AA582)*(AA583-AA582)+(AB581-AB582)*(AB583-AB582))/(SQRT((AA581-AA582)^2+(AB581-AB582)^2)*SQRT((AA583-AA582)^2+(AB583-AB582)^2)))),"")</f>
        <v>2.4887312203255774</v>
      </c>
      <c r="AZ583" s="118">
        <f t="shared" ref="AZ583:AZ646" si="308">IF(I583=1,DEGREES(ACOS((((AA583-AA582)*(AC582-AA582)+(AB583-AB582)*(AD582-AB582))/(SQRT((AA583-AA582)^2+(AB583-AB582)^2)*SQRT((AC582-AA582)^2+(AD582-AB582)^2))))),"")</f>
        <v>2.1638832999016921</v>
      </c>
      <c r="BA583" s="99">
        <f t="shared" ref="BA583:BA646" si="309">IF(AND(ISNUMBER(AA581),ISNUMBER(AA582),ISNUMBER(AA583),I583=1),ABS((AA581*AB582+AA582*AB583+AA583*AB581-AB581*AA582-AB582*AA583-AB583*AA581)/2),"")</f>
        <v>8.776650289809691</v>
      </c>
      <c r="BB583" s="99">
        <f t="shared" ref="BB583:BB646" si="310">IF(ISNUMBER(BA583),BA583*(((ABS(AB582-R583))/(ABS(AB581-AB582))))^2,"")</f>
        <v>3.6551775403043387</v>
      </c>
      <c r="BC583" s="99">
        <f t="shared" ref="BC583:BC646" si="311">IF(AND(ISNUMBER(AC582),ISNUMBER(AA582),ISNUMBER(AA583),I583=1),ABS((AC582*AB582+AA582*AB583+AA583*AD582-AD582*AA582-AB582*AA583-AB583*AC582)/2),"")</f>
        <v>6.930900065636628</v>
      </c>
      <c r="BD583" s="99">
        <f t="shared" ref="BD583:BD646" si="312">IF(ISNUMBER(BC583),BC583*(((ABS(AB582-R583))/(ABS(AB581-AB582))))^2,"")</f>
        <v>2.8864850959622994</v>
      </c>
      <c r="BE583" s="84">
        <f t="shared" ref="BE583:BE646" si="313">IF(AND(I583=1,ISNUMBER(R583)),ABS(R583),"")</f>
        <v>2.7799999713897705</v>
      </c>
      <c r="BF583" s="84">
        <f t="shared" si="306"/>
        <v>7.9900004863739014</v>
      </c>
      <c r="BI583" s="117"/>
      <c r="BJ583" s="118"/>
      <c r="BK583" s="118"/>
      <c r="BO583" s="118"/>
      <c r="BP583" s="119" t="s">
        <v>185</v>
      </c>
      <c r="BX583" s="117"/>
      <c r="EX583" s="81" t="str">
        <f t="shared" si="305"/>
        <v/>
      </c>
      <c r="EY583" s="81" t="str">
        <f t="shared" si="294"/>
        <v/>
      </c>
      <c r="FA583" s="81" t="str">
        <f t="shared" si="293"/>
        <v/>
      </c>
    </row>
    <row r="584" spans="1:157" x14ac:dyDescent="0.15">
      <c r="D584" s="6"/>
      <c r="E584" s="1" t="s">
        <v>152</v>
      </c>
      <c r="O584" s="31"/>
      <c r="Q584" s="19"/>
      <c r="R584" s="41"/>
      <c r="S584" s="19">
        <v>-0.93000000715255737</v>
      </c>
      <c r="T584" s="41">
        <v>-5.3600001335144043</v>
      </c>
      <c r="U584" s="31"/>
      <c r="V584" s="40"/>
      <c r="W584" s="19"/>
      <c r="X584" s="41"/>
      <c r="Y584" s="19"/>
      <c r="Z584" s="41"/>
      <c r="AF584" s="112">
        <v>1</v>
      </c>
      <c r="AG584" s="117" t="str">
        <f t="shared" si="286"/>
        <v/>
      </c>
      <c r="AH584" s="118" t="str">
        <f t="shared" si="287"/>
        <v/>
      </c>
      <c r="AI584" s="118" t="str">
        <f t="shared" si="288"/>
        <v/>
      </c>
      <c r="AJ584" s="118" t="str">
        <f t="shared" si="289"/>
        <v/>
      </c>
      <c r="AK584" s="113" t="str">
        <f t="shared" si="290"/>
        <v/>
      </c>
      <c r="AL584" s="118" t="str">
        <f t="shared" si="291"/>
        <v/>
      </c>
      <c r="AN584" s="117" t="str">
        <f t="shared" si="295"/>
        <v/>
      </c>
      <c r="AO584" s="118" t="str">
        <f t="shared" si="296"/>
        <v/>
      </c>
      <c r="AP584" s="99" t="str">
        <f t="shared" si="297"/>
        <v/>
      </c>
      <c r="AQ584" s="99" t="str">
        <f t="shared" si="298"/>
        <v/>
      </c>
      <c r="AR584" s="99" t="str">
        <f t="shared" si="299"/>
        <v/>
      </c>
      <c r="AS584" s="99" t="str">
        <f t="shared" si="300"/>
        <v/>
      </c>
      <c r="AT584" s="118" t="str">
        <f t="shared" si="301"/>
        <v/>
      </c>
      <c r="AU584" s="118" t="str">
        <f t="shared" si="302"/>
        <v/>
      </c>
      <c r="AV584" s="118" t="str">
        <f t="shared" si="303"/>
        <v/>
      </c>
      <c r="AW584" s="118" t="str">
        <f t="shared" si="304"/>
        <v/>
      </c>
      <c r="AY584" s="117" t="str">
        <f t="shared" si="307"/>
        <v/>
      </c>
      <c r="AZ584" s="118" t="str">
        <f t="shared" si="308"/>
        <v/>
      </c>
      <c r="BA584" s="99" t="str">
        <f t="shared" si="309"/>
        <v/>
      </c>
      <c r="BB584" s="99" t="str">
        <f t="shared" si="310"/>
        <v/>
      </c>
      <c r="BC584" s="99" t="str">
        <f t="shared" si="311"/>
        <v/>
      </c>
      <c r="BD584" s="99" t="str">
        <f t="shared" si="312"/>
        <v/>
      </c>
      <c r="BE584" s="84" t="str">
        <f t="shared" si="313"/>
        <v/>
      </c>
      <c r="BF584" s="84" t="str">
        <f t="shared" si="306"/>
        <v/>
      </c>
      <c r="BI584" s="117" t="str">
        <f t="shared" ref="BI584:BI646" si="314">IF(OR($H584=1,$I584=1),ABS(AC583-AA584),"")</f>
        <v/>
      </c>
      <c r="BJ584" s="118" t="str">
        <f t="shared" ref="BJ584:BJ646" si="315">IF(OR($H584=1,$I584=1),ABS(AD583-AB584),"")</f>
        <v/>
      </c>
      <c r="BK584" s="118" t="str">
        <f t="shared" ref="BK584:BK646" si="316">IF(AND(ISNUMBER(BI584),ISNUMBER(BJ584)),SQRT(BI584^2+BJ584^2),"")</f>
        <v/>
      </c>
      <c r="BL584" s="118">
        <v>0.92000001668930054</v>
      </c>
      <c r="BM584" s="118">
        <v>6.5799996852874756</v>
      </c>
      <c r="BN584" s="118">
        <v>6.6440045070041593</v>
      </c>
      <c r="BO584" s="118"/>
      <c r="EX584" s="81" t="str">
        <f t="shared" si="305"/>
        <v/>
      </c>
      <c r="EY584" s="81" t="str">
        <f t="shared" si="294"/>
        <v/>
      </c>
      <c r="FA584" s="81" t="str">
        <f t="shared" si="293"/>
        <v/>
      </c>
    </row>
    <row r="585" spans="1:157" s="82" customFormat="1" x14ac:dyDescent="0.15">
      <c r="B585" s="143"/>
      <c r="C585" s="16"/>
      <c r="D585" s="10" t="s">
        <v>137</v>
      </c>
      <c r="E585" s="16">
        <v>127</v>
      </c>
      <c r="F585" s="10">
        <v>1</v>
      </c>
      <c r="G585" s="16">
        <v>1</v>
      </c>
      <c r="K585" s="16"/>
      <c r="L585" s="82">
        <v>1</v>
      </c>
      <c r="M585" s="16"/>
      <c r="N585" s="82">
        <v>1</v>
      </c>
      <c r="O585" s="20" t="s">
        <v>91</v>
      </c>
      <c r="P585" s="16">
        <v>92</v>
      </c>
      <c r="Q585" s="32"/>
      <c r="R585" s="10"/>
      <c r="S585" s="32"/>
      <c r="T585" s="10"/>
      <c r="U585" s="32"/>
      <c r="V585" s="10"/>
      <c r="W585" s="32"/>
      <c r="X585" s="10"/>
      <c r="Y585" s="32"/>
      <c r="Z585" s="10"/>
      <c r="AA585" s="57">
        <v>-1.2200000286102295</v>
      </c>
      <c r="AB585" s="58">
        <v>11.989999771118164</v>
      </c>
      <c r="AC585" s="57">
        <v>3.3199999332427979</v>
      </c>
      <c r="AD585" s="58">
        <v>-12.189999580383301</v>
      </c>
      <c r="AE585" s="16"/>
      <c r="AF585" s="140"/>
      <c r="AG585" s="117">
        <f t="shared" si="286"/>
        <v>0.15033658711545442</v>
      </c>
      <c r="AH585" s="118">
        <f t="shared" si="287"/>
        <v>0.68999981880187988</v>
      </c>
      <c r="AI585" s="118">
        <f t="shared" si="288"/>
        <v>0.19999980926513672</v>
      </c>
      <c r="AJ585" s="118">
        <f t="shared" si="289"/>
        <v>0.71840077509195255</v>
      </c>
      <c r="AK585" s="113">
        <f t="shared" si="290"/>
        <v>92</v>
      </c>
      <c r="AL585" s="118">
        <f t="shared" si="291"/>
        <v>4.3899998664855957</v>
      </c>
      <c r="AM585" s="99"/>
      <c r="AN585" s="117" t="str">
        <f t="shared" si="295"/>
        <v/>
      </c>
      <c r="AO585" s="118" t="str">
        <f t="shared" si="296"/>
        <v/>
      </c>
      <c r="AP585" s="99" t="str">
        <f t="shared" si="297"/>
        <v/>
      </c>
      <c r="AQ585" s="99" t="str">
        <f t="shared" si="298"/>
        <v/>
      </c>
      <c r="AR585" s="99" t="str">
        <f t="shared" si="299"/>
        <v/>
      </c>
      <c r="AS585" s="99" t="str">
        <f t="shared" si="300"/>
        <v/>
      </c>
      <c r="AT585" s="118" t="str">
        <f t="shared" si="301"/>
        <v/>
      </c>
      <c r="AU585" s="118" t="str">
        <f t="shared" si="302"/>
        <v/>
      </c>
      <c r="AV585" s="118" t="str">
        <f t="shared" si="303"/>
        <v/>
      </c>
      <c r="AW585" s="118" t="str">
        <f t="shared" si="304"/>
        <v/>
      </c>
      <c r="AX585" s="99"/>
      <c r="AY585" s="117" t="str">
        <f t="shared" si="307"/>
        <v/>
      </c>
      <c r="AZ585" s="118" t="str">
        <f t="shared" si="308"/>
        <v/>
      </c>
      <c r="BA585" s="99" t="str">
        <f t="shared" si="309"/>
        <v/>
      </c>
      <c r="BB585" s="99" t="str">
        <f t="shared" si="310"/>
        <v/>
      </c>
      <c r="BC585" s="99" t="str">
        <f t="shared" si="311"/>
        <v/>
      </c>
      <c r="BD585" s="99" t="str">
        <f t="shared" si="312"/>
        <v/>
      </c>
      <c r="BE585" s="84" t="str">
        <f t="shared" si="313"/>
        <v/>
      </c>
      <c r="BF585" s="84" t="str">
        <f t="shared" si="306"/>
        <v/>
      </c>
      <c r="BG585" s="89"/>
      <c r="BH585" s="89"/>
      <c r="BI585" s="117" t="str">
        <f t="shared" si="314"/>
        <v/>
      </c>
      <c r="BJ585" s="118" t="str">
        <f t="shared" si="315"/>
        <v/>
      </c>
      <c r="BK585" s="118" t="str">
        <f t="shared" si="316"/>
        <v/>
      </c>
      <c r="BL585" s="118" t="s">
        <v>152</v>
      </c>
      <c r="BM585" s="118" t="s">
        <v>152</v>
      </c>
      <c r="BN585" s="118" t="s">
        <v>152</v>
      </c>
      <c r="BO585" s="118"/>
      <c r="BP585" s="121"/>
      <c r="BX585" s="94"/>
      <c r="CE585" s="95"/>
      <c r="CF585" s="95"/>
      <c r="CG585" s="95"/>
      <c r="CH585" s="95"/>
      <c r="CI585" s="95"/>
      <c r="CJ585" s="95"/>
      <c r="CK585" s="95"/>
      <c r="CL585" s="95"/>
      <c r="CM585" s="95"/>
      <c r="CN585" s="95"/>
      <c r="CO585" s="95"/>
      <c r="CP585" s="95"/>
      <c r="CQ585" s="95"/>
      <c r="EX585" s="81" t="str">
        <f t="shared" si="305"/>
        <v/>
      </c>
      <c r="EY585" s="81" t="str">
        <f t="shared" si="294"/>
        <v/>
      </c>
      <c r="FA585" s="81">
        <f t="shared" si="293"/>
        <v>0.15033658711545442</v>
      </c>
    </row>
    <row r="586" spans="1:157" x14ac:dyDescent="0.15">
      <c r="B586" s="144"/>
      <c r="D586" s="6"/>
      <c r="E586" s="1" t="s">
        <v>152</v>
      </c>
      <c r="F586" s="6">
        <v>2</v>
      </c>
      <c r="H586" s="81">
        <v>1</v>
      </c>
      <c r="O586" s="31"/>
      <c r="Q586" s="31">
        <v>1.8999999761581421</v>
      </c>
      <c r="R586" s="40">
        <v>-4.3899998664855957</v>
      </c>
      <c r="S586" s="31"/>
      <c r="T586" s="40"/>
      <c r="U586" s="31"/>
      <c r="V586" s="40"/>
      <c r="W586" s="31"/>
      <c r="X586" s="40"/>
      <c r="Y586" s="31"/>
      <c r="Z586" s="40"/>
      <c r="AA586" s="59">
        <v>2.630000114440918</v>
      </c>
      <c r="AB586" s="60">
        <v>-11.989999771118164</v>
      </c>
      <c r="AC586" s="59">
        <v>-0.93000000715255737</v>
      </c>
      <c r="AD586" s="60">
        <v>11.409999847412109</v>
      </c>
      <c r="AE586" s="19" t="s">
        <v>78</v>
      </c>
      <c r="AF586" s="141"/>
      <c r="AG586" s="117" t="str">
        <f t="shared" si="286"/>
        <v/>
      </c>
      <c r="AH586" s="118" t="str">
        <f t="shared" si="287"/>
        <v/>
      </c>
      <c r="AI586" s="118" t="str">
        <f t="shared" si="288"/>
        <v/>
      </c>
      <c r="AJ586" s="118" t="str">
        <f t="shared" si="289"/>
        <v/>
      </c>
      <c r="AK586" s="113" t="str">
        <f t="shared" si="290"/>
        <v/>
      </c>
      <c r="AL586" s="118" t="str">
        <f t="shared" si="291"/>
        <v/>
      </c>
      <c r="AM586" s="118"/>
      <c r="AN586" s="117">
        <f t="shared" si="295"/>
        <v>3.024708687766954</v>
      </c>
      <c r="AO586" s="118">
        <f t="shared" si="296"/>
        <v>3.4952739514069648</v>
      </c>
      <c r="AP586" s="99">
        <f t="shared" si="297"/>
        <v>15.593048686456655</v>
      </c>
      <c r="AQ586" s="99">
        <f t="shared" si="298"/>
        <v>11.969742514154419</v>
      </c>
      <c r="AR586" s="99">
        <f t="shared" si="299"/>
        <v>17.557799095523336</v>
      </c>
      <c r="AS586" s="99">
        <f t="shared" si="300"/>
        <v>13.477950240173637</v>
      </c>
      <c r="AT586" s="118">
        <f t="shared" si="301"/>
        <v>0.68999981880187988</v>
      </c>
      <c r="AU586" s="118">
        <f t="shared" si="302"/>
        <v>0.19999980926513672</v>
      </c>
      <c r="AV586" s="118">
        <f t="shared" si="303"/>
        <v>0.71840077509195255</v>
      </c>
      <c r="AW586" s="118">
        <f t="shared" si="304"/>
        <v>9.0200004577636719</v>
      </c>
      <c r="AX586" s="118"/>
      <c r="AY586" s="117" t="str">
        <f t="shared" si="307"/>
        <v/>
      </c>
      <c r="AZ586" s="118" t="str">
        <f t="shared" si="308"/>
        <v/>
      </c>
      <c r="BA586" s="99" t="str">
        <f t="shared" si="309"/>
        <v/>
      </c>
      <c r="BB586" s="99" t="str">
        <f t="shared" si="310"/>
        <v/>
      </c>
      <c r="BC586" s="99" t="str">
        <f t="shared" si="311"/>
        <v/>
      </c>
      <c r="BD586" s="99" t="str">
        <f t="shared" si="312"/>
        <v/>
      </c>
      <c r="BE586" s="84" t="str">
        <f t="shared" si="313"/>
        <v/>
      </c>
      <c r="BF586" s="84" t="str">
        <f t="shared" si="306"/>
        <v/>
      </c>
      <c r="BI586" s="117">
        <f t="shared" si="314"/>
        <v>0.68999981880187988</v>
      </c>
      <c r="BJ586" s="118">
        <f t="shared" si="315"/>
        <v>0.19999980926513672</v>
      </c>
      <c r="BK586" s="118">
        <f t="shared" si="316"/>
        <v>0.71840077509195255</v>
      </c>
      <c r="BL586" s="118">
        <v>0.68999981880187988</v>
      </c>
      <c r="BM586" s="118">
        <v>0.19999980926513672</v>
      </c>
      <c r="BN586" s="118">
        <v>0.71840077509195255</v>
      </c>
      <c r="BO586" s="118"/>
      <c r="BP586" s="119"/>
      <c r="BX586" s="117"/>
      <c r="EX586" s="81">
        <f t="shared" si="305"/>
        <v>3.024708687766954</v>
      </c>
      <c r="EY586" s="81">
        <f t="shared" si="294"/>
        <v>3.024708687766954</v>
      </c>
      <c r="FA586" s="81" t="str">
        <f t="shared" si="293"/>
        <v/>
      </c>
    </row>
    <row r="587" spans="1:157" x14ac:dyDescent="0.15">
      <c r="B587" s="144"/>
      <c r="D587" s="6"/>
      <c r="E587" s="1" t="s">
        <v>152</v>
      </c>
      <c r="F587" s="6">
        <v>3</v>
      </c>
      <c r="I587" s="81">
        <v>1</v>
      </c>
      <c r="O587" s="31"/>
      <c r="Q587" s="31">
        <v>-1.8999999761581421</v>
      </c>
      <c r="R587" s="40">
        <v>9.0200004577636719</v>
      </c>
      <c r="S587" s="31"/>
      <c r="T587" s="40"/>
      <c r="U587" s="31"/>
      <c r="V587" s="40"/>
      <c r="W587" s="31"/>
      <c r="X587" s="40"/>
      <c r="Y587" s="31"/>
      <c r="Z587" s="40"/>
      <c r="AA587" s="59">
        <v>-2.4900000095367432</v>
      </c>
      <c r="AB587" s="60">
        <v>11.800000190734863</v>
      </c>
      <c r="AC587" s="59">
        <v>0.68000000715255737</v>
      </c>
      <c r="AD587" s="60">
        <v>-12.140000343322754</v>
      </c>
      <c r="AE587" s="19" t="s">
        <v>78</v>
      </c>
      <c r="AF587" s="141"/>
      <c r="AG587" s="117" t="str">
        <f t="shared" si="286"/>
        <v/>
      </c>
      <c r="AH587" s="118" t="str">
        <f t="shared" si="287"/>
        <v/>
      </c>
      <c r="AI587" s="118" t="str">
        <f t="shared" si="288"/>
        <v/>
      </c>
      <c r="AJ587" s="118" t="str">
        <f t="shared" si="289"/>
        <v/>
      </c>
      <c r="AK587" s="113" t="str">
        <f t="shared" si="290"/>
        <v/>
      </c>
      <c r="AL587" s="118" t="str">
        <f t="shared" si="291"/>
        <v/>
      </c>
      <c r="AM587" s="118"/>
      <c r="AN587" s="117" t="str">
        <f t="shared" si="295"/>
        <v/>
      </c>
      <c r="AO587" s="118" t="str">
        <f t="shared" si="296"/>
        <v/>
      </c>
      <c r="AP587" s="99" t="str">
        <f t="shared" si="297"/>
        <v/>
      </c>
      <c r="AQ587" s="99" t="str">
        <f t="shared" si="298"/>
        <v/>
      </c>
      <c r="AR587" s="99" t="str">
        <f t="shared" si="299"/>
        <v/>
      </c>
      <c r="AS587" s="99" t="str">
        <f t="shared" si="300"/>
        <v/>
      </c>
      <c r="AT587" s="118" t="str">
        <f t="shared" si="301"/>
        <v/>
      </c>
      <c r="AU587" s="118" t="str">
        <f t="shared" si="302"/>
        <v/>
      </c>
      <c r="AV587" s="118" t="str">
        <f t="shared" si="303"/>
        <v/>
      </c>
      <c r="AW587" s="118" t="str">
        <f t="shared" si="304"/>
        <v/>
      </c>
      <c r="AX587" s="118"/>
      <c r="AY587" s="117">
        <f t="shared" si="307"/>
        <v>3.024708687766954</v>
      </c>
      <c r="AZ587" s="118">
        <f t="shared" si="308"/>
        <v>3.4952739514069648</v>
      </c>
      <c r="BA587" s="99">
        <f t="shared" si="309"/>
        <v>15.593048686456655</v>
      </c>
      <c r="BB587" s="99">
        <f t="shared" si="310"/>
        <v>11.969742514154419</v>
      </c>
      <c r="BC587" s="99">
        <f t="shared" si="311"/>
        <v>17.557799095523336</v>
      </c>
      <c r="BD587" s="99">
        <f t="shared" si="312"/>
        <v>13.477950240173637</v>
      </c>
      <c r="BE587" s="84">
        <f t="shared" si="313"/>
        <v>9.0200004577636719</v>
      </c>
      <c r="BF587" s="84" t="str">
        <f t="shared" si="306"/>
        <v/>
      </c>
      <c r="BI587" s="117">
        <f t="shared" si="314"/>
        <v>1.5600000023841858</v>
      </c>
      <c r="BJ587" s="118">
        <f t="shared" si="315"/>
        <v>0.39000034332275391</v>
      </c>
      <c r="BK587" s="118">
        <f t="shared" si="316"/>
        <v>1.6080112795719206</v>
      </c>
      <c r="BL587" s="118">
        <v>1.5600000023841858</v>
      </c>
      <c r="BM587" s="118">
        <v>0.39000034332275391</v>
      </c>
      <c r="BN587" s="118">
        <v>1.6080112795719206</v>
      </c>
      <c r="BO587" s="118"/>
      <c r="BP587" s="119"/>
      <c r="BX587" s="117"/>
      <c r="EX587" s="81" t="str">
        <f t="shared" si="305"/>
        <v/>
      </c>
      <c r="EY587" s="81">
        <f t="shared" si="294"/>
        <v>2.8289624064690431</v>
      </c>
      <c r="FA587" s="81" t="str">
        <f t="shared" si="293"/>
        <v/>
      </c>
    </row>
    <row r="588" spans="1:157" x14ac:dyDescent="0.15">
      <c r="B588" s="144"/>
      <c r="E588" s="1" t="s">
        <v>152</v>
      </c>
      <c r="F588" s="6">
        <v>4</v>
      </c>
      <c r="I588" s="81">
        <v>1</v>
      </c>
      <c r="O588" s="31"/>
      <c r="Q588" s="31">
        <v>3.3199999332427979</v>
      </c>
      <c r="R588" s="40">
        <v>-10.090000152587891</v>
      </c>
      <c r="S588" s="31"/>
      <c r="T588" s="40"/>
      <c r="U588" s="31"/>
      <c r="V588" s="40"/>
      <c r="W588" s="31"/>
      <c r="X588" s="40"/>
      <c r="Y588" s="31"/>
      <c r="Z588" s="40"/>
      <c r="AA588" s="59">
        <v>3.9000000953674316</v>
      </c>
      <c r="AB588" s="60">
        <v>-12.090000152587891</v>
      </c>
      <c r="AC588" s="59">
        <v>-1.2200000286102295</v>
      </c>
      <c r="AD588" s="60">
        <v>12.479999542236328</v>
      </c>
      <c r="AE588" s="19" t="s">
        <v>78</v>
      </c>
      <c r="AF588" s="141"/>
      <c r="AG588" s="117" t="str">
        <f t="shared" si="286"/>
        <v/>
      </c>
      <c r="AH588" s="118" t="str">
        <f t="shared" si="287"/>
        <v/>
      </c>
      <c r="AI588" s="118" t="str">
        <f t="shared" si="288"/>
        <v/>
      </c>
      <c r="AJ588" s="118" t="str">
        <f t="shared" si="289"/>
        <v/>
      </c>
      <c r="AK588" s="113" t="str">
        <f t="shared" si="290"/>
        <v/>
      </c>
      <c r="AL588" s="118" t="str">
        <f t="shared" si="291"/>
        <v/>
      </c>
      <c r="AM588" s="118"/>
      <c r="AN588" s="117" t="str">
        <f t="shared" si="295"/>
        <v/>
      </c>
      <c r="AO588" s="118" t="str">
        <f t="shared" si="296"/>
        <v/>
      </c>
      <c r="AP588" s="99" t="str">
        <f t="shared" si="297"/>
        <v/>
      </c>
      <c r="AQ588" s="99" t="str">
        <f t="shared" si="298"/>
        <v/>
      </c>
      <c r="AR588" s="99" t="str">
        <f t="shared" si="299"/>
        <v/>
      </c>
      <c r="AS588" s="99" t="str">
        <f t="shared" si="300"/>
        <v/>
      </c>
      <c r="AT588" s="118" t="str">
        <f t="shared" si="301"/>
        <v/>
      </c>
      <c r="AU588" s="118" t="str">
        <f t="shared" si="302"/>
        <v/>
      </c>
      <c r="AV588" s="118" t="str">
        <f t="shared" si="303"/>
        <v/>
      </c>
      <c r="AW588" s="118" t="str">
        <f t="shared" si="304"/>
        <v/>
      </c>
      <c r="AX588" s="118"/>
      <c r="AY588" s="117">
        <f t="shared" si="307"/>
        <v>2.8289624064690431</v>
      </c>
      <c r="AZ588" s="118">
        <f t="shared" si="308"/>
        <v>7.4317936305984613</v>
      </c>
      <c r="BA588" s="99">
        <f t="shared" si="309"/>
        <v>14.850648766136146</v>
      </c>
      <c r="BB588" s="99">
        <f t="shared" si="310"/>
        <v>12.573265339034688</v>
      </c>
      <c r="BC588" s="99">
        <f t="shared" si="311"/>
        <v>38.622652218496825</v>
      </c>
      <c r="BD588" s="99">
        <f t="shared" si="312"/>
        <v>32.699773732966982</v>
      </c>
      <c r="BE588" s="84">
        <f t="shared" si="313"/>
        <v>10.090000152587891</v>
      </c>
      <c r="BF588" s="84" t="str">
        <f t="shared" si="306"/>
        <v/>
      </c>
      <c r="BI588" s="117">
        <f t="shared" si="314"/>
        <v>3.2200000882148743</v>
      </c>
      <c r="BJ588" s="118">
        <f t="shared" si="315"/>
        <v>5.0000190734863281E-2</v>
      </c>
      <c r="BK588" s="118">
        <f t="shared" si="316"/>
        <v>3.2203882665258425</v>
      </c>
      <c r="BL588" s="118">
        <v>3.2200000882148743</v>
      </c>
      <c r="BM588" s="118">
        <v>5.0000190734863281E-2</v>
      </c>
      <c r="BN588" s="118">
        <v>3.2203882665258425</v>
      </c>
      <c r="BO588" s="118"/>
      <c r="BP588" s="119"/>
      <c r="BX588" s="117"/>
      <c r="EX588" s="81" t="str">
        <f t="shared" si="305"/>
        <v/>
      </c>
      <c r="EY588" s="81">
        <f t="shared" si="294"/>
        <v>0.5079570046851295</v>
      </c>
      <c r="FA588" s="81" t="str">
        <f t="shared" si="293"/>
        <v/>
      </c>
    </row>
    <row r="589" spans="1:157" x14ac:dyDescent="0.15">
      <c r="B589" s="144"/>
      <c r="E589" s="1" t="s">
        <v>152</v>
      </c>
      <c r="F589" s="6">
        <v>5</v>
      </c>
      <c r="I589" s="81">
        <v>1</v>
      </c>
      <c r="O589" s="31"/>
      <c r="Q589" s="31">
        <v>-1.8500000238418579</v>
      </c>
      <c r="R589" s="40">
        <v>9.2600002288818359</v>
      </c>
      <c r="S589" s="31"/>
      <c r="T589" s="40"/>
      <c r="U589" s="31"/>
      <c r="V589" s="40"/>
      <c r="W589" s="31"/>
      <c r="X589" s="40"/>
      <c r="Y589" s="31"/>
      <c r="Z589" s="40"/>
      <c r="AA589" s="59">
        <v>-2.3900001049041748</v>
      </c>
      <c r="AB589" s="60">
        <v>12.289999961853027</v>
      </c>
      <c r="AC589" s="59">
        <v>2.2899999618530273</v>
      </c>
      <c r="AD589" s="60">
        <v>-12.529999732971191</v>
      </c>
      <c r="AE589" s="19" t="s">
        <v>78</v>
      </c>
      <c r="AF589" s="141"/>
      <c r="AG589" s="117" t="str">
        <f t="shared" ref="AG589:AG652" si="317">IF(G589=1,DEGREES(ACOS((((AC589-AA589)*(Q590-AA589))+((AD589-AB589)*(R590-AB589)))/(SQRT((AC589-AA589)^2+(AD589-AB589)^2)*SQRT((Q590-AA589)^2+(R590-AB589)^2)))),"")</f>
        <v/>
      </c>
      <c r="AH589" s="118" t="str">
        <f t="shared" ref="AH589:AH652" si="318">IF(G589=1,ABS(AC589-AA590),"")</f>
        <v/>
      </c>
      <c r="AI589" s="118" t="str">
        <f t="shared" ref="AI589:AI652" si="319">IF(G589=1,ABS(AD589-AB590),"")</f>
        <v/>
      </c>
      <c r="AJ589" s="118" t="str">
        <f t="shared" ref="AJ589:AJ652" si="320">IF(G589=1,SQRT(AH589^2+AI589^2),"")</f>
        <v/>
      </c>
      <c r="AK589" s="113" t="str">
        <f t="shared" ref="AK589:AK652" si="321">IF(G589=1,P589,"")</f>
        <v/>
      </c>
      <c r="AL589" s="118" t="str">
        <f t="shared" ref="AL589:AL652" si="322">IF(G589=1,ABS(R590),"")</f>
        <v/>
      </c>
      <c r="AM589" s="118"/>
      <c r="AN589" s="117" t="str">
        <f t="shared" si="295"/>
        <v/>
      </c>
      <c r="AO589" s="118" t="str">
        <f t="shared" si="296"/>
        <v/>
      </c>
      <c r="AP589" s="99" t="str">
        <f t="shared" si="297"/>
        <v/>
      </c>
      <c r="AQ589" s="99" t="str">
        <f t="shared" si="298"/>
        <v/>
      </c>
      <c r="AR589" s="99" t="str">
        <f t="shared" si="299"/>
        <v/>
      </c>
      <c r="AS589" s="99" t="str">
        <f t="shared" si="300"/>
        <v/>
      </c>
      <c r="AT589" s="118" t="str">
        <f t="shared" si="301"/>
        <v/>
      </c>
      <c r="AU589" s="118" t="str">
        <f t="shared" si="302"/>
        <v/>
      </c>
      <c r="AV589" s="118" t="str">
        <f t="shared" si="303"/>
        <v/>
      </c>
      <c r="AW589" s="118" t="str">
        <f t="shared" si="304"/>
        <v/>
      </c>
      <c r="AX589" s="118"/>
      <c r="AY589" s="117">
        <f t="shared" si="307"/>
        <v>0.5079570046851295</v>
      </c>
      <c r="AZ589" s="118">
        <f t="shared" si="308"/>
        <v>2.6956575930838964</v>
      </c>
      <c r="BA589" s="99">
        <f t="shared" si="309"/>
        <v>2.7600481724261954</v>
      </c>
      <c r="BB589" s="99">
        <f t="shared" si="310"/>
        <v>2.2043478312740046</v>
      </c>
      <c r="BC589" s="99">
        <f t="shared" si="311"/>
        <v>14.859849696302376</v>
      </c>
      <c r="BD589" s="99">
        <f t="shared" si="312"/>
        <v>11.868009326195097</v>
      </c>
      <c r="BE589" s="84">
        <f t="shared" si="313"/>
        <v>9.2600002288818359</v>
      </c>
      <c r="BF589" s="84">
        <f t="shared" si="306"/>
        <v>0.23999977111816406</v>
      </c>
      <c r="BI589" s="117">
        <f t="shared" si="314"/>
        <v>1.1700000762939453</v>
      </c>
      <c r="BJ589" s="118">
        <f t="shared" si="315"/>
        <v>0.18999958038330078</v>
      </c>
      <c r="BK589" s="118">
        <f t="shared" si="316"/>
        <v>1.1853269671587112</v>
      </c>
      <c r="BL589" s="118">
        <v>1.1700000762939453</v>
      </c>
      <c r="BM589" s="118">
        <v>0.18999958038330078</v>
      </c>
      <c r="BN589" s="118">
        <v>1.1853269671587112</v>
      </c>
      <c r="BO589" s="118"/>
      <c r="BP589" s="119"/>
      <c r="BX589" s="117"/>
      <c r="EX589" s="81" t="str">
        <f t="shared" si="305"/>
        <v/>
      </c>
      <c r="EY589" s="81">
        <f t="shared" si="294"/>
        <v>3.4252448991583688</v>
      </c>
      <c r="FA589" s="81" t="str">
        <f t="shared" si="293"/>
        <v/>
      </c>
    </row>
    <row r="590" spans="1:157" x14ac:dyDescent="0.15">
      <c r="B590" s="144"/>
      <c r="E590" s="1" t="s">
        <v>152</v>
      </c>
      <c r="F590" s="6">
        <v>6</v>
      </c>
      <c r="I590" s="81">
        <v>1</v>
      </c>
      <c r="J590" s="81">
        <v>1</v>
      </c>
      <c r="O590" s="31"/>
      <c r="Q590" s="31">
        <v>1.3200000524520874</v>
      </c>
      <c r="R590" s="40">
        <v>-6.190000057220459</v>
      </c>
      <c r="S590" s="31"/>
      <c r="T590" s="40"/>
      <c r="U590" s="31"/>
      <c r="V590" s="40"/>
      <c r="W590" s="31"/>
      <c r="X590" s="40" t="s">
        <v>90</v>
      </c>
      <c r="Y590" s="31">
        <v>1</v>
      </c>
      <c r="Z590" s="40"/>
      <c r="AA590" s="59">
        <v>2.3399999141693115</v>
      </c>
      <c r="AB590" s="60">
        <v>-11.949999809265137</v>
      </c>
      <c r="AC590" s="59">
        <v>-5.000000074505806E-2</v>
      </c>
      <c r="AD590" s="60">
        <v>12.630000114440918</v>
      </c>
      <c r="AE590" s="19" t="s">
        <v>84</v>
      </c>
      <c r="AF590" s="141"/>
      <c r="AG590" s="117" t="str">
        <f t="shared" si="317"/>
        <v/>
      </c>
      <c r="AH590" s="118" t="str">
        <f t="shared" si="318"/>
        <v/>
      </c>
      <c r="AI590" s="118" t="str">
        <f t="shared" si="319"/>
        <v/>
      </c>
      <c r="AJ590" s="118" t="str">
        <f t="shared" si="320"/>
        <v/>
      </c>
      <c r="AK590" s="113" t="str">
        <f t="shared" si="321"/>
        <v/>
      </c>
      <c r="AL590" s="118" t="str">
        <f t="shared" si="322"/>
        <v/>
      </c>
      <c r="AM590" s="118"/>
      <c r="AN590" s="117" t="str">
        <f t="shared" si="295"/>
        <v/>
      </c>
      <c r="AO590" s="118" t="str">
        <f t="shared" si="296"/>
        <v/>
      </c>
      <c r="AP590" s="99" t="str">
        <f t="shared" si="297"/>
        <v/>
      </c>
      <c r="AQ590" s="99" t="str">
        <f t="shared" si="298"/>
        <v/>
      </c>
      <c r="AR590" s="99" t="str">
        <f t="shared" si="299"/>
        <v/>
      </c>
      <c r="AS590" s="99" t="str">
        <f t="shared" si="300"/>
        <v/>
      </c>
      <c r="AT590" s="118" t="str">
        <f t="shared" si="301"/>
        <v/>
      </c>
      <c r="AU590" s="118" t="str">
        <f t="shared" si="302"/>
        <v/>
      </c>
      <c r="AV590" s="118" t="str">
        <f t="shared" si="303"/>
        <v/>
      </c>
      <c r="AW590" s="118" t="str">
        <f t="shared" si="304"/>
        <v/>
      </c>
      <c r="AX590" s="118"/>
      <c r="AY590" s="117">
        <f t="shared" si="307"/>
        <v>3.4252448991583688</v>
      </c>
      <c r="AZ590" s="118">
        <f t="shared" si="308"/>
        <v>0.36331250929488795</v>
      </c>
      <c r="BA590" s="99">
        <f t="shared" si="309"/>
        <v>18.576101204299903</v>
      </c>
      <c r="BB590" s="99">
        <f t="shared" si="310"/>
        <v>10.673112730177342</v>
      </c>
      <c r="BC590" s="99">
        <f t="shared" si="311"/>
        <v>1.9776992414474535</v>
      </c>
      <c r="BD590" s="99">
        <f t="shared" si="312"/>
        <v>1.1363098595451702</v>
      </c>
      <c r="BE590" s="84">
        <f t="shared" si="313"/>
        <v>6.190000057220459</v>
      </c>
      <c r="BF590" s="84">
        <f t="shared" si="306"/>
        <v>3.9000000953674316</v>
      </c>
      <c r="BI590" s="117">
        <f t="shared" si="314"/>
        <v>4.999995231628418E-2</v>
      </c>
      <c r="BJ590" s="118">
        <f t="shared" si="315"/>
        <v>0.57999992370605469</v>
      </c>
      <c r="BK590" s="118">
        <f t="shared" si="316"/>
        <v>0.58215110300562001</v>
      </c>
      <c r="BL590" s="118"/>
      <c r="BM590" s="118"/>
      <c r="BN590" s="118"/>
      <c r="BO590" s="118"/>
      <c r="BP590" s="119" t="s">
        <v>184</v>
      </c>
      <c r="BX590" s="117"/>
      <c r="EX590" s="81" t="str">
        <f t="shared" si="305"/>
        <v/>
      </c>
      <c r="EY590" s="81">
        <f t="shared" si="294"/>
        <v>11.907528949092535</v>
      </c>
      <c r="FA590" s="81" t="str">
        <f t="shared" si="293"/>
        <v/>
      </c>
    </row>
    <row r="591" spans="1:157" x14ac:dyDescent="0.15">
      <c r="B591" s="145"/>
      <c r="C591" s="22"/>
      <c r="D591" s="12"/>
      <c r="E591" s="1" t="s">
        <v>152</v>
      </c>
      <c r="O591" s="31"/>
      <c r="Q591" s="31"/>
      <c r="R591" s="40"/>
      <c r="S591" s="31">
        <v>3.119999885559082</v>
      </c>
      <c r="T591" s="40">
        <v>8.9200000762939453</v>
      </c>
      <c r="U591" s="31"/>
      <c r="V591" s="40"/>
      <c r="W591" s="31"/>
      <c r="Z591" s="40"/>
      <c r="AA591" s="59">
        <v>2.7300000190734863</v>
      </c>
      <c r="AB591" s="60">
        <v>13.850000381469727</v>
      </c>
      <c r="AC591" s="59">
        <v>0.15000000596046448</v>
      </c>
      <c r="AD591" s="60">
        <v>-12.140000343322754</v>
      </c>
      <c r="AE591" s="19" t="s">
        <v>97</v>
      </c>
      <c r="AF591" s="141"/>
      <c r="AG591" s="117" t="str">
        <f t="shared" si="317"/>
        <v/>
      </c>
      <c r="AH591" s="118" t="str">
        <f t="shared" si="318"/>
        <v/>
      </c>
      <c r="AI591" s="118" t="str">
        <f t="shared" si="319"/>
        <v/>
      </c>
      <c r="AJ591" s="118" t="str">
        <f t="shared" si="320"/>
        <v/>
      </c>
      <c r="AK591" s="113" t="str">
        <f t="shared" si="321"/>
        <v/>
      </c>
      <c r="AL591" s="118" t="str">
        <f t="shared" si="322"/>
        <v/>
      </c>
      <c r="AM591" s="118"/>
      <c r="AN591" s="117" t="str">
        <f t="shared" si="295"/>
        <v/>
      </c>
      <c r="AO591" s="118" t="str">
        <f t="shared" si="296"/>
        <v/>
      </c>
      <c r="AP591" s="99" t="str">
        <f t="shared" si="297"/>
        <v/>
      </c>
      <c r="AQ591" s="99" t="str">
        <f t="shared" si="298"/>
        <v/>
      </c>
      <c r="AR591" s="99" t="str">
        <f t="shared" si="299"/>
        <v/>
      </c>
      <c r="AS591" s="99" t="str">
        <f t="shared" si="300"/>
        <v/>
      </c>
      <c r="AT591" s="118" t="str">
        <f t="shared" si="301"/>
        <v/>
      </c>
      <c r="AU591" s="118" t="str">
        <f t="shared" si="302"/>
        <v/>
      </c>
      <c r="AV591" s="118" t="str">
        <f t="shared" si="303"/>
        <v/>
      </c>
      <c r="AW591" s="118" t="str">
        <f t="shared" si="304"/>
        <v/>
      </c>
      <c r="AX591" s="118"/>
      <c r="AY591" s="117" t="str">
        <f t="shared" si="307"/>
        <v/>
      </c>
      <c r="AZ591" s="118" t="str">
        <f t="shared" si="308"/>
        <v/>
      </c>
      <c r="BA591" s="99" t="str">
        <f t="shared" si="309"/>
        <v/>
      </c>
      <c r="BB591" s="99" t="str">
        <f t="shared" si="310"/>
        <v/>
      </c>
      <c r="BC591" s="99" t="str">
        <f t="shared" si="311"/>
        <v/>
      </c>
      <c r="BD591" s="99" t="str">
        <f t="shared" si="312"/>
        <v/>
      </c>
      <c r="BE591" s="84" t="str">
        <f t="shared" si="313"/>
        <v/>
      </c>
      <c r="BF591" s="84" t="str">
        <f t="shared" si="306"/>
        <v/>
      </c>
      <c r="BI591" s="117" t="str">
        <f t="shared" si="314"/>
        <v/>
      </c>
      <c r="BJ591" s="118" t="str">
        <f t="shared" si="315"/>
        <v/>
      </c>
      <c r="BK591" s="118" t="str">
        <f t="shared" si="316"/>
        <v/>
      </c>
      <c r="BL591" s="118" t="s">
        <v>152</v>
      </c>
      <c r="BM591" s="118" t="s">
        <v>152</v>
      </c>
      <c r="BN591" s="118" t="s">
        <v>152</v>
      </c>
      <c r="BO591" s="118"/>
      <c r="BP591" s="119"/>
      <c r="BX591" s="117"/>
      <c r="EX591" s="81" t="str">
        <f t="shared" si="305"/>
        <v/>
      </c>
      <c r="EY591" s="81">
        <f t="shared" si="294"/>
        <v>43.975246623823125</v>
      </c>
      <c r="FA591" s="81" t="str">
        <f t="shared" si="293"/>
        <v/>
      </c>
    </row>
    <row r="592" spans="1:157" s="82" customFormat="1" x14ac:dyDescent="0.15">
      <c r="A592" s="15">
        <v>0.24005787037037038</v>
      </c>
      <c r="B592" s="30"/>
      <c r="C592" s="24" t="s">
        <v>24</v>
      </c>
      <c r="D592" s="13" t="s">
        <v>11</v>
      </c>
      <c r="E592" s="16">
        <v>128</v>
      </c>
      <c r="F592" s="82">
        <v>1</v>
      </c>
      <c r="G592" s="16">
        <v>1</v>
      </c>
      <c r="K592" s="16">
        <v>1</v>
      </c>
      <c r="M592" s="16"/>
      <c r="N592" s="82">
        <v>1</v>
      </c>
      <c r="O592" s="20" t="s">
        <v>87</v>
      </c>
      <c r="P592" s="16">
        <v>93</v>
      </c>
      <c r="Q592" s="32"/>
      <c r="R592" s="10"/>
      <c r="S592" s="32"/>
      <c r="T592" s="10"/>
      <c r="U592" s="32"/>
      <c r="V592" s="10"/>
      <c r="W592" s="32"/>
      <c r="X592" s="10"/>
      <c r="Y592" s="32"/>
      <c r="Z592" s="10"/>
      <c r="AA592" s="57">
        <v>0.93000000715255737</v>
      </c>
      <c r="AB592" s="58">
        <v>12.039999961853027</v>
      </c>
      <c r="AC592" s="57">
        <v>-3.5099999904632568</v>
      </c>
      <c r="AD592" s="58">
        <v>-12.140000343322754</v>
      </c>
      <c r="AE592" s="16"/>
      <c r="AF592" s="112">
        <v>1</v>
      </c>
      <c r="AG592" s="117">
        <f t="shared" si="317"/>
        <v>3.4435404076114837</v>
      </c>
      <c r="AH592" s="118">
        <f t="shared" si="318"/>
        <v>0.77999997138977051</v>
      </c>
      <c r="AI592" s="118">
        <f t="shared" si="319"/>
        <v>0.63000011444091797</v>
      </c>
      <c r="AJ592" s="118">
        <f t="shared" si="320"/>
        <v>1.0026465476745094</v>
      </c>
      <c r="AK592" s="113">
        <f t="shared" si="321"/>
        <v>93</v>
      </c>
      <c r="AL592" s="118">
        <f t="shared" si="322"/>
        <v>4.3400001525878906</v>
      </c>
      <c r="AM592" s="99"/>
      <c r="AN592" s="117" t="str">
        <f t="shared" si="295"/>
        <v/>
      </c>
      <c r="AO592" s="118" t="str">
        <f t="shared" si="296"/>
        <v/>
      </c>
      <c r="AP592" s="99" t="str">
        <f t="shared" si="297"/>
        <v/>
      </c>
      <c r="AQ592" s="99" t="str">
        <f t="shared" si="298"/>
        <v/>
      </c>
      <c r="AR592" s="99" t="str">
        <f t="shared" si="299"/>
        <v/>
      </c>
      <c r="AS592" s="99" t="str">
        <f t="shared" si="300"/>
        <v/>
      </c>
      <c r="AT592" s="118" t="str">
        <f t="shared" si="301"/>
        <v/>
      </c>
      <c r="AU592" s="118" t="str">
        <f t="shared" si="302"/>
        <v/>
      </c>
      <c r="AV592" s="118" t="str">
        <f t="shared" si="303"/>
        <v/>
      </c>
      <c r="AW592" s="118" t="str">
        <f t="shared" si="304"/>
        <v/>
      </c>
      <c r="AX592" s="99"/>
      <c r="AY592" s="117" t="str">
        <f t="shared" si="307"/>
        <v/>
      </c>
      <c r="AZ592" s="118" t="str">
        <f t="shared" si="308"/>
        <v/>
      </c>
      <c r="BA592" s="99" t="str">
        <f t="shared" si="309"/>
        <v/>
      </c>
      <c r="BB592" s="99" t="str">
        <f t="shared" si="310"/>
        <v/>
      </c>
      <c r="BC592" s="99" t="str">
        <f t="shared" si="311"/>
        <v/>
      </c>
      <c r="BD592" s="99" t="str">
        <f t="shared" si="312"/>
        <v/>
      </c>
      <c r="BE592" s="84" t="str">
        <f t="shared" si="313"/>
        <v/>
      </c>
      <c r="BF592" s="84" t="str">
        <f t="shared" si="306"/>
        <v/>
      </c>
      <c r="BG592" s="89"/>
      <c r="BH592" s="89"/>
      <c r="BI592" s="117" t="str">
        <f t="shared" si="314"/>
        <v/>
      </c>
      <c r="BJ592" s="118" t="str">
        <f t="shared" si="315"/>
        <v/>
      </c>
      <c r="BK592" s="118" t="str">
        <f t="shared" si="316"/>
        <v/>
      </c>
      <c r="BL592" s="118" t="s">
        <v>152</v>
      </c>
      <c r="BM592" s="118" t="s">
        <v>152</v>
      </c>
      <c r="BN592" s="118" t="s">
        <v>152</v>
      </c>
      <c r="BO592" s="118"/>
      <c r="BP592" s="121"/>
      <c r="BX592" s="94"/>
      <c r="CE592" s="95"/>
      <c r="CF592" s="95"/>
      <c r="CG592" s="95"/>
      <c r="CH592" s="95"/>
      <c r="CI592" s="95"/>
      <c r="CJ592" s="95"/>
      <c r="CK592" s="95"/>
      <c r="CL592" s="95"/>
      <c r="CM592" s="95"/>
      <c r="CN592" s="95"/>
      <c r="CO592" s="95"/>
      <c r="CP592" s="95"/>
      <c r="CQ592" s="95"/>
      <c r="EX592" s="81" t="s">
        <v>139</v>
      </c>
      <c r="EY592" s="81">
        <f t="shared" si="294"/>
        <v>143.99261629329303</v>
      </c>
      <c r="FA592" s="81">
        <f t="shared" si="293"/>
        <v>3.4435404076114837</v>
      </c>
    </row>
    <row r="593" spans="2:157" x14ac:dyDescent="0.15">
      <c r="E593" s="1" t="s">
        <v>152</v>
      </c>
      <c r="F593" s="81">
        <v>2</v>
      </c>
      <c r="H593" s="81">
        <v>1</v>
      </c>
      <c r="J593" s="81">
        <v>1</v>
      </c>
      <c r="O593" s="31"/>
      <c r="Q593" s="31">
        <v>-1.0700000524520874</v>
      </c>
      <c r="R593" s="40">
        <v>-4.3400001525878906</v>
      </c>
      <c r="S593" s="31"/>
      <c r="T593" s="40"/>
      <c r="U593" s="31"/>
      <c r="V593" s="40"/>
      <c r="W593" s="31" t="s">
        <v>62</v>
      </c>
      <c r="X593" s="40"/>
      <c r="Y593" s="31">
        <v>1</v>
      </c>
      <c r="Z593" s="40"/>
      <c r="AA593" s="59">
        <v>-2.7300000190734863</v>
      </c>
      <c r="AB593" s="60">
        <v>-11.510000228881836</v>
      </c>
      <c r="AC593" s="59">
        <v>5.000000074505806E-2</v>
      </c>
      <c r="AD593" s="60">
        <v>11.75</v>
      </c>
      <c r="AE593" s="19" t="s">
        <v>106</v>
      </c>
      <c r="AF593" s="114"/>
      <c r="AG593" s="117" t="str">
        <f t="shared" si="317"/>
        <v/>
      </c>
      <c r="AH593" s="118" t="str">
        <f t="shared" si="318"/>
        <v/>
      </c>
      <c r="AI593" s="118" t="str">
        <f t="shared" si="319"/>
        <v/>
      </c>
      <c r="AJ593" s="118" t="str">
        <f t="shared" si="320"/>
        <v/>
      </c>
      <c r="AK593" s="113" t="str">
        <f t="shared" si="321"/>
        <v/>
      </c>
      <c r="AL593" s="118" t="str">
        <f t="shared" si="322"/>
        <v/>
      </c>
      <c r="AM593" s="118"/>
      <c r="AN593" s="117"/>
      <c r="AO593" s="118"/>
      <c r="AT593" s="118"/>
      <c r="AU593" s="118"/>
      <c r="AV593" s="118"/>
      <c r="AW593" s="118"/>
      <c r="AX593" s="118"/>
      <c r="AY593" s="117"/>
      <c r="AZ593" s="118" t="str">
        <f t="shared" si="308"/>
        <v/>
      </c>
      <c r="BA593" s="99" t="str">
        <f t="shared" si="309"/>
        <v/>
      </c>
      <c r="BB593" s="99" t="str">
        <f t="shared" si="310"/>
        <v/>
      </c>
      <c r="BC593" s="99" t="str">
        <f t="shared" si="311"/>
        <v/>
      </c>
      <c r="BD593" s="99" t="str">
        <f t="shared" si="312"/>
        <v/>
      </c>
      <c r="BE593" s="84" t="str">
        <f t="shared" si="313"/>
        <v/>
      </c>
      <c r="BF593" s="84" t="str">
        <f t="shared" si="306"/>
        <v/>
      </c>
      <c r="BI593" s="142"/>
      <c r="BJ593" s="148"/>
      <c r="BK593" s="148"/>
      <c r="BL593" s="148"/>
      <c r="BM593" s="148"/>
      <c r="BN593" s="148"/>
      <c r="BO593" s="148"/>
      <c r="BP593" s="119"/>
      <c r="BX593" s="117"/>
      <c r="EX593" s="81" t="str">
        <f>IF(AND(ISNUMBER(AA592),ISNUMBER(AA593),ISNUMBER(AA594),F593=2,F594=3),DEGREES(ACOS(((AA592-AA593)*(AA594-AA593)+(AB592-AB593)*(AB594-AB593))/(SQRT((AA592-AA593)^2+(AB592-AB593)^2)*SQRT((AA594-AA593)^2+(AB594-AB593)^2)))),"")</f>
        <v/>
      </c>
      <c r="EY593" s="81">
        <f t="shared" si="294"/>
        <v>4.4906561617281895</v>
      </c>
      <c r="FA593" s="81" t="str">
        <f t="shared" si="293"/>
        <v/>
      </c>
    </row>
    <row r="594" spans="2:157" s="82" customFormat="1" x14ac:dyDescent="0.15">
      <c r="B594" s="30"/>
      <c r="C594" s="16"/>
      <c r="D594" s="13" t="s">
        <v>17</v>
      </c>
      <c r="E594" s="16">
        <v>129</v>
      </c>
      <c r="F594" s="82">
        <v>1</v>
      </c>
      <c r="G594" s="16">
        <v>1</v>
      </c>
      <c r="K594" s="16">
        <v>1</v>
      </c>
      <c r="M594" s="16"/>
      <c r="N594" s="82">
        <v>1</v>
      </c>
      <c r="O594" s="20" t="s">
        <v>85</v>
      </c>
      <c r="P594" s="16">
        <v>86</v>
      </c>
      <c r="Q594" s="32"/>
      <c r="R594" s="10"/>
      <c r="S594" s="32"/>
      <c r="T594" s="10"/>
      <c r="U594" s="32"/>
      <c r="V594" s="10"/>
      <c r="W594" s="32"/>
      <c r="X594" s="10"/>
      <c r="Y594" s="32"/>
      <c r="Z594" s="10"/>
      <c r="AA594" s="57">
        <v>-0.93000000715255737</v>
      </c>
      <c r="AB594" s="58">
        <v>12.189999580383301</v>
      </c>
      <c r="AC594" s="57">
        <v>3.559999942779541</v>
      </c>
      <c r="AD594" s="58">
        <v>-11.75</v>
      </c>
      <c r="AE594" s="16"/>
      <c r="AF594" s="112"/>
      <c r="AG594" s="117">
        <f t="shared" si="317"/>
        <v>2.5500081706699764</v>
      </c>
      <c r="AH594" s="118">
        <f t="shared" si="318"/>
        <v>0.44000005722045898</v>
      </c>
      <c r="AI594" s="118">
        <f t="shared" si="319"/>
        <v>0.14999961853027344</v>
      </c>
      <c r="AJ594" s="118">
        <f t="shared" si="320"/>
        <v>0.46486550303634572</v>
      </c>
      <c r="AK594" s="113">
        <f t="shared" si="321"/>
        <v>86</v>
      </c>
      <c r="AL594" s="118">
        <f t="shared" si="322"/>
        <v>6.1399998664855957</v>
      </c>
      <c r="AM594" s="99"/>
      <c r="AN594" s="117" t="str">
        <f t="shared" si="295"/>
        <v/>
      </c>
      <c r="AO594" s="118" t="str">
        <f t="shared" si="296"/>
        <v/>
      </c>
      <c r="AP594" s="99" t="str">
        <f t="shared" si="297"/>
        <v/>
      </c>
      <c r="AQ594" s="99" t="str">
        <f t="shared" si="298"/>
        <v/>
      </c>
      <c r="AR594" s="99" t="str">
        <f t="shared" si="299"/>
        <v/>
      </c>
      <c r="AS594" s="99" t="str">
        <f t="shared" si="300"/>
        <v/>
      </c>
      <c r="AT594" s="118" t="str">
        <f t="shared" si="301"/>
        <v/>
      </c>
      <c r="AU594" s="118" t="str">
        <f t="shared" si="302"/>
        <v/>
      </c>
      <c r="AV594" s="118" t="str">
        <f t="shared" si="303"/>
        <v/>
      </c>
      <c r="AW594" s="118" t="str">
        <f t="shared" si="304"/>
        <v/>
      </c>
      <c r="AX594" s="99"/>
      <c r="AY594" s="117"/>
      <c r="AZ594" s="118" t="str">
        <f t="shared" si="308"/>
        <v/>
      </c>
      <c r="BA594" s="99" t="str">
        <f t="shared" si="309"/>
        <v/>
      </c>
      <c r="BB594" s="99" t="str">
        <f t="shared" si="310"/>
        <v/>
      </c>
      <c r="BC594" s="99" t="str">
        <f t="shared" si="311"/>
        <v/>
      </c>
      <c r="BD594" s="99" t="str">
        <f t="shared" si="312"/>
        <v/>
      </c>
      <c r="BE594" s="84" t="str">
        <f t="shared" si="313"/>
        <v/>
      </c>
      <c r="BF594" s="84" t="str">
        <f t="shared" si="306"/>
        <v/>
      </c>
      <c r="BG594" s="89"/>
      <c r="BH594" s="89"/>
      <c r="BI594" s="117" t="str">
        <f t="shared" si="314"/>
        <v/>
      </c>
      <c r="BJ594" s="118" t="str">
        <f t="shared" si="315"/>
        <v/>
      </c>
      <c r="BK594" s="118" t="str">
        <f t="shared" si="316"/>
        <v/>
      </c>
      <c r="BL594" s="118" t="s">
        <v>152</v>
      </c>
      <c r="BM594" s="118" t="s">
        <v>152</v>
      </c>
      <c r="BN594" s="118" t="s">
        <v>152</v>
      </c>
      <c r="BO594" s="118"/>
      <c r="BP594" s="121"/>
      <c r="BX594" s="94"/>
      <c r="CE594" s="95"/>
      <c r="CF594" s="95"/>
      <c r="CG594" s="95"/>
      <c r="CH594" s="95"/>
      <c r="CI594" s="95"/>
      <c r="CJ594" s="95"/>
      <c r="CK594" s="95"/>
      <c r="CL594" s="95"/>
      <c r="CM594" s="95"/>
      <c r="CN594" s="95"/>
      <c r="CO594" s="95"/>
      <c r="CP594" s="95"/>
      <c r="CQ594" s="95"/>
      <c r="EX594" s="81" t="s">
        <v>149</v>
      </c>
      <c r="EY594" s="81">
        <f t="shared" si="294"/>
        <v>16.050925016892357</v>
      </c>
      <c r="FA594" s="81">
        <f t="shared" si="293"/>
        <v>2.5500081706699764</v>
      </c>
    </row>
    <row r="595" spans="2:157" x14ac:dyDescent="0.15">
      <c r="E595" s="1" t="s">
        <v>152</v>
      </c>
      <c r="F595" s="6">
        <v>2</v>
      </c>
      <c r="H595" s="81">
        <v>1</v>
      </c>
      <c r="J595" s="81">
        <v>1</v>
      </c>
      <c r="O595" s="31"/>
      <c r="Q595" s="31">
        <v>3.3599998950958252</v>
      </c>
      <c r="R595" s="40">
        <v>-6.1399998664855957</v>
      </c>
      <c r="S595" s="31"/>
      <c r="T595" s="40"/>
      <c r="U595" s="31"/>
      <c r="V595" s="40"/>
      <c r="W595" s="31"/>
      <c r="X595" s="40" t="s">
        <v>66</v>
      </c>
      <c r="Y595" s="31"/>
      <c r="Z595" s="40">
        <v>1</v>
      </c>
      <c r="AA595" s="59">
        <v>4</v>
      </c>
      <c r="AB595" s="60">
        <v>-11.600000381469727</v>
      </c>
      <c r="AC595" s="59">
        <v>-0.43999999761581421</v>
      </c>
      <c r="AD595" s="60">
        <v>11.699999809265137</v>
      </c>
      <c r="AE595" s="19" t="s">
        <v>84</v>
      </c>
      <c r="AF595" s="114">
        <v>1</v>
      </c>
      <c r="AG595" s="117" t="str">
        <f t="shared" si="317"/>
        <v/>
      </c>
      <c r="AH595" s="118" t="str">
        <f t="shared" si="318"/>
        <v/>
      </c>
      <c r="AI595" s="118" t="str">
        <f t="shared" si="319"/>
        <v/>
      </c>
      <c r="AJ595" s="118" t="str">
        <f t="shared" si="320"/>
        <v/>
      </c>
      <c r="AK595" s="113" t="str">
        <f t="shared" si="321"/>
        <v/>
      </c>
      <c r="AL595" s="118" t="str">
        <f t="shared" si="322"/>
        <v/>
      </c>
      <c r="AM595" s="118"/>
      <c r="AN595" s="117">
        <f t="shared" si="295"/>
        <v>7.3179204551649661</v>
      </c>
      <c r="AO595" s="118">
        <f t="shared" si="296"/>
        <v>8.2367878390534432</v>
      </c>
      <c r="AP595" s="93" t="str">
        <f t="shared" si="297"/>
        <v/>
      </c>
      <c r="AQ595" s="93" t="str">
        <f t="shared" si="298"/>
        <v/>
      </c>
      <c r="AR595" s="93" t="str">
        <f t="shared" si="299"/>
        <v/>
      </c>
      <c r="AS595" s="93" t="str">
        <f t="shared" si="300"/>
        <v/>
      </c>
      <c r="AT595" s="118">
        <f t="shared" si="301"/>
        <v>0.44000005722045898</v>
      </c>
      <c r="AU595" s="118">
        <f t="shared" si="302"/>
        <v>0.14999961853027344</v>
      </c>
      <c r="AV595" s="118">
        <f t="shared" si="303"/>
        <v>0.46486550303634572</v>
      </c>
      <c r="AW595" s="118">
        <f t="shared" si="304"/>
        <v>0</v>
      </c>
      <c r="AX595" s="118"/>
      <c r="AY595" s="117"/>
      <c r="AZ595" s="118" t="str">
        <f t="shared" si="308"/>
        <v/>
      </c>
      <c r="BA595" s="99" t="str">
        <f t="shared" si="309"/>
        <v/>
      </c>
      <c r="BB595" s="99" t="str">
        <f t="shared" si="310"/>
        <v/>
      </c>
      <c r="BC595" s="99" t="str">
        <f t="shared" si="311"/>
        <v/>
      </c>
      <c r="BD595" s="99" t="str">
        <f t="shared" si="312"/>
        <v/>
      </c>
      <c r="BE595" s="84" t="str">
        <f t="shared" si="313"/>
        <v/>
      </c>
      <c r="BF595" s="84" t="str">
        <f t="shared" si="306"/>
        <v/>
      </c>
      <c r="BI595" s="117"/>
      <c r="BJ595" s="118"/>
      <c r="BK595" s="118"/>
      <c r="BL595" s="118">
        <v>0.44000005722045898</v>
      </c>
      <c r="BM595" s="118">
        <v>0.14999961853027344</v>
      </c>
      <c r="BN595" s="118">
        <v>0.46486550303634572</v>
      </c>
      <c r="BO595" s="118"/>
      <c r="BP595" s="119" t="s">
        <v>185</v>
      </c>
      <c r="BX595" s="117"/>
      <c r="EX595" s="81" t="str">
        <f t="shared" ref="EX595:EX637" si="323">IF(AND(ISNUMBER(AA594),ISNUMBER(AA595),ISNUMBER(AA596),F595=2,F596=3),DEGREES(ACOS(((AA594-AA595)*(AA596-AA595)+(AB594-AB595)*(AB596-AB595))/(SQRT((AA594-AA595)^2+(AB594-AB595)^2)*SQRT((AA596-AA595)^2+(AB596-AB595)^2)))),"")</f>
        <v/>
      </c>
      <c r="EY595" s="81" t="str">
        <f t="shared" si="294"/>
        <v/>
      </c>
      <c r="FA595" s="81" t="str">
        <f t="shared" si="293"/>
        <v/>
      </c>
    </row>
    <row r="596" spans="2:157" x14ac:dyDescent="0.15">
      <c r="E596" s="1" t="s">
        <v>152</v>
      </c>
      <c r="O596" s="31"/>
      <c r="Q596" s="31"/>
      <c r="R596" s="40"/>
      <c r="S596" s="31">
        <v>3.7100000381469727</v>
      </c>
      <c r="T596" s="40">
        <v>6.679999828338623</v>
      </c>
      <c r="U596" s="31"/>
      <c r="V596" s="40"/>
      <c r="W596" s="31"/>
      <c r="X596" s="40"/>
      <c r="Y596" s="31"/>
      <c r="Z596" s="40"/>
      <c r="AG596" s="117" t="str">
        <f t="shared" si="317"/>
        <v/>
      </c>
      <c r="AH596" s="118" t="str">
        <f t="shared" si="318"/>
        <v/>
      </c>
      <c r="AI596" s="118" t="str">
        <f t="shared" si="319"/>
        <v/>
      </c>
      <c r="AJ596" s="118" t="str">
        <f t="shared" si="320"/>
        <v/>
      </c>
      <c r="AK596" s="113" t="str">
        <f t="shared" si="321"/>
        <v/>
      </c>
      <c r="AL596" s="118" t="str">
        <f t="shared" si="322"/>
        <v/>
      </c>
      <c r="AN596" s="117" t="str">
        <f t="shared" si="295"/>
        <v/>
      </c>
      <c r="AO596" s="118" t="str">
        <f t="shared" si="296"/>
        <v/>
      </c>
      <c r="AP596" s="99" t="str">
        <f t="shared" si="297"/>
        <v/>
      </c>
      <c r="AQ596" s="99" t="str">
        <f t="shared" si="298"/>
        <v/>
      </c>
      <c r="AR596" s="99" t="str">
        <f t="shared" si="299"/>
        <v/>
      </c>
      <c r="AS596" s="99" t="str">
        <f t="shared" si="300"/>
        <v/>
      </c>
      <c r="AT596" s="118" t="str">
        <f t="shared" si="301"/>
        <v/>
      </c>
      <c r="AU596" s="118" t="str">
        <f t="shared" si="302"/>
        <v/>
      </c>
      <c r="AV596" s="118" t="str">
        <f t="shared" si="303"/>
        <v/>
      </c>
      <c r="AW596" s="118" t="str">
        <f t="shared" si="304"/>
        <v/>
      </c>
      <c r="AY596" s="117"/>
      <c r="AZ596" s="118" t="str">
        <f t="shared" si="308"/>
        <v/>
      </c>
      <c r="BA596" s="99" t="str">
        <f t="shared" si="309"/>
        <v/>
      </c>
      <c r="BB596" s="99" t="str">
        <f t="shared" si="310"/>
        <v/>
      </c>
      <c r="BC596" s="99" t="str">
        <f t="shared" si="311"/>
        <v/>
      </c>
      <c r="BD596" s="99" t="str">
        <f t="shared" si="312"/>
        <v/>
      </c>
      <c r="BE596" s="84" t="str">
        <f t="shared" si="313"/>
        <v/>
      </c>
      <c r="BF596" s="84" t="str">
        <f t="shared" si="306"/>
        <v/>
      </c>
      <c r="BI596" s="117" t="str">
        <f t="shared" si="314"/>
        <v/>
      </c>
      <c r="BJ596" s="118" t="str">
        <f t="shared" si="315"/>
        <v/>
      </c>
      <c r="BK596" s="118" t="str">
        <f t="shared" si="316"/>
        <v/>
      </c>
      <c r="BL596" s="118" t="s">
        <v>152</v>
      </c>
      <c r="BM596" s="118" t="s">
        <v>152</v>
      </c>
      <c r="BN596" s="118" t="s">
        <v>152</v>
      </c>
      <c r="BO596" s="118"/>
      <c r="EX596" s="81" t="str">
        <f t="shared" si="323"/>
        <v/>
      </c>
      <c r="EY596" s="81" t="str">
        <f t="shared" si="294"/>
        <v/>
      </c>
      <c r="FA596" s="81" t="str">
        <f t="shared" si="293"/>
        <v/>
      </c>
    </row>
    <row r="597" spans="2:157" s="82" customFormat="1" x14ac:dyDescent="0.15">
      <c r="B597" s="30"/>
      <c r="C597" s="16"/>
      <c r="D597" s="13" t="s">
        <v>22</v>
      </c>
      <c r="E597" s="16">
        <v>130</v>
      </c>
      <c r="F597" s="82">
        <v>1</v>
      </c>
      <c r="G597" s="16">
        <v>1</v>
      </c>
      <c r="K597" s="16">
        <v>1</v>
      </c>
      <c r="M597" s="16">
        <v>1</v>
      </c>
      <c r="O597" s="20" t="s">
        <v>85</v>
      </c>
      <c r="P597" s="16">
        <v>119</v>
      </c>
      <c r="Q597" s="32"/>
      <c r="R597" s="10"/>
      <c r="S597" s="32"/>
      <c r="T597" s="10"/>
      <c r="U597" s="32"/>
      <c r="V597" s="10"/>
      <c r="W597" s="32"/>
      <c r="X597" s="10"/>
      <c r="Y597" s="32"/>
      <c r="Z597" s="10"/>
      <c r="AA597" s="57">
        <v>0.73000001907348633</v>
      </c>
      <c r="AB597" s="58">
        <v>12.090000152587891</v>
      </c>
      <c r="AC597" s="57">
        <v>-3.6600000858306885</v>
      </c>
      <c r="AD597" s="58">
        <v>-12.039999961853027</v>
      </c>
      <c r="AE597" s="16"/>
      <c r="AF597" s="112"/>
      <c r="AG597" s="117">
        <f t="shared" si="317"/>
        <v>2.1481708731510323</v>
      </c>
      <c r="AH597" s="118">
        <f t="shared" si="318"/>
        <v>0.82999968528747559</v>
      </c>
      <c r="AI597" s="118">
        <f t="shared" si="319"/>
        <v>9.0000152587890625E-2</v>
      </c>
      <c r="AJ597" s="118">
        <f t="shared" si="320"/>
        <v>0.83486496216043948</v>
      </c>
      <c r="AK597" s="113">
        <f t="shared" si="321"/>
        <v>119</v>
      </c>
      <c r="AL597" s="118">
        <f t="shared" si="322"/>
        <v>6.2399997711181641</v>
      </c>
      <c r="AM597" s="99"/>
      <c r="AN597" s="117" t="str">
        <f t="shared" si="295"/>
        <v/>
      </c>
      <c r="AO597" s="118" t="str">
        <f t="shared" si="296"/>
        <v/>
      </c>
      <c r="AP597" s="99" t="str">
        <f t="shared" si="297"/>
        <v/>
      </c>
      <c r="AQ597" s="99" t="str">
        <f t="shared" si="298"/>
        <v/>
      </c>
      <c r="AR597" s="99" t="str">
        <f t="shared" si="299"/>
        <v/>
      </c>
      <c r="AS597" s="99" t="str">
        <f t="shared" si="300"/>
        <v/>
      </c>
      <c r="AT597" s="118" t="str">
        <f t="shared" si="301"/>
        <v/>
      </c>
      <c r="AU597" s="118" t="str">
        <f t="shared" si="302"/>
        <v/>
      </c>
      <c r="AV597" s="118" t="str">
        <f t="shared" si="303"/>
        <v/>
      </c>
      <c r="AW597" s="118" t="str">
        <f t="shared" si="304"/>
        <v/>
      </c>
      <c r="AX597" s="99"/>
      <c r="AY597" s="117" t="str">
        <f t="shared" si="307"/>
        <v/>
      </c>
      <c r="AZ597" s="118" t="str">
        <f t="shared" si="308"/>
        <v/>
      </c>
      <c r="BA597" s="99" t="str">
        <f t="shared" si="309"/>
        <v/>
      </c>
      <c r="BB597" s="99" t="str">
        <f t="shared" si="310"/>
        <v/>
      </c>
      <c r="BC597" s="99" t="str">
        <f t="shared" si="311"/>
        <v/>
      </c>
      <c r="BD597" s="99" t="str">
        <f t="shared" si="312"/>
        <v/>
      </c>
      <c r="BE597" s="84" t="str">
        <f t="shared" si="313"/>
        <v/>
      </c>
      <c r="BF597" s="84" t="str">
        <f t="shared" si="306"/>
        <v/>
      </c>
      <c r="BG597" s="89"/>
      <c r="BH597" s="89"/>
      <c r="BI597" s="117" t="str">
        <f t="shared" si="314"/>
        <v/>
      </c>
      <c r="BJ597" s="118" t="str">
        <f t="shared" si="315"/>
        <v/>
      </c>
      <c r="BK597" s="118" t="str">
        <f t="shared" si="316"/>
        <v/>
      </c>
      <c r="BL597" s="118" t="s">
        <v>152</v>
      </c>
      <c r="BM597" s="118" t="s">
        <v>152</v>
      </c>
      <c r="BN597" s="118" t="s">
        <v>152</v>
      </c>
      <c r="BO597" s="118"/>
      <c r="BP597" s="121"/>
      <c r="BX597" s="94"/>
      <c r="CE597" s="95"/>
      <c r="CF597" s="95"/>
      <c r="CG597" s="95"/>
      <c r="CH597" s="95"/>
      <c r="CI597" s="95"/>
      <c r="CJ597" s="95"/>
      <c r="CK597" s="95"/>
      <c r="CL597" s="95"/>
      <c r="CM597" s="95"/>
      <c r="CN597" s="95"/>
      <c r="CO597" s="95"/>
      <c r="CP597" s="95"/>
      <c r="CQ597" s="95"/>
      <c r="EX597" s="81" t="str">
        <f t="shared" si="323"/>
        <v/>
      </c>
      <c r="EY597" s="81" t="str">
        <f t="shared" si="294"/>
        <v/>
      </c>
      <c r="FA597" s="81">
        <f t="shared" si="293"/>
        <v>2.1481708731510323</v>
      </c>
    </row>
    <row r="598" spans="2:157" x14ac:dyDescent="0.15">
      <c r="E598" s="1" t="s">
        <v>152</v>
      </c>
      <c r="F598" s="6">
        <v>2</v>
      </c>
      <c r="H598" s="81">
        <v>1</v>
      </c>
      <c r="O598" s="31"/>
      <c r="Q598" s="31">
        <v>-3.3199999332427979</v>
      </c>
      <c r="R598" s="40">
        <v>-6.2399997711181641</v>
      </c>
      <c r="S598" s="31"/>
      <c r="T598" s="40"/>
      <c r="U598" s="31"/>
      <c r="V598" s="40"/>
      <c r="W598" s="31"/>
      <c r="X598" s="40"/>
      <c r="Y598" s="31"/>
      <c r="Z598" s="40"/>
      <c r="AA598" s="59">
        <v>-4.4899997711181641</v>
      </c>
      <c r="AB598" s="60">
        <v>-11.949999809265137</v>
      </c>
      <c r="AC598" s="59">
        <v>0</v>
      </c>
      <c r="AD598" s="60">
        <v>11.699999809265137</v>
      </c>
      <c r="AE598" s="19" t="s">
        <v>95</v>
      </c>
      <c r="AF598" s="138">
        <v>1</v>
      </c>
      <c r="AG598" s="117" t="str">
        <f t="shared" si="317"/>
        <v/>
      </c>
      <c r="AH598" s="118" t="str">
        <f t="shared" si="318"/>
        <v/>
      </c>
      <c r="AI598" s="118" t="str">
        <f t="shared" si="319"/>
        <v/>
      </c>
      <c r="AJ598" s="118" t="str">
        <f t="shared" si="320"/>
        <v/>
      </c>
      <c r="AK598" s="113" t="str">
        <f t="shared" si="321"/>
        <v/>
      </c>
      <c r="AL598" s="118" t="str">
        <f t="shared" si="322"/>
        <v/>
      </c>
      <c r="AM598" s="118"/>
      <c r="AN598" s="117">
        <f t="shared" si="295"/>
        <v>1.3926291250446177</v>
      </c>
      <c r="AO598" s="118">
        <f t="shared" si="296"/>
        <v>0.10850807441986211</v>
      </c>
      <c r="AP598" s="99">
        <f t="shared" si="297"/>
        <v>7.3630991351843278</v>
      </c>
      <c r="AQ598" s="99">
        <f t="shared" si="298"/>
        <v>7.0420157032833712</v>
      </c>
      <c r="AR598" s="99">
        <f t="shared" si="299"/>
        <v>0.56145018931030677</v>
      </c>
      <c r="AS598" s="99">
        <f t="shared" si="300"/>
        <v>0.53696697235024038</v>
      </c>
      <c r="AT598" s="118">
        <f t="shared" si="301"/>
        <v>0.82999968528747559</v>
      </c>
      <c r="AU598" s="118">
        <f t="shared" si="302"/>
        <v>9.0000152587890625E-2</v>
      </c>
      <c r="AV598" s="118">
        <f t="shared" si="303"/>
        <v>0.83486496216043948</v>
      </c>
      <c r="AW598" s="118">
        <f t="shared" si="304"/>
        <v>11.560000419616699</v>
      </c>
      <c r="AX598" s="118"/>
      <c r="AY598" s="117" t="str">
        <f t="shared" si="307"/>
        <v/>
      </c>
      <c r="AZ598" s="118" t="str">
        <f t="shared" si="308"/>
        <v/>
      </c>
      <c r="BA598" s="99" t="str">
        <f t="shared" si="309"/>
        <v/>
      </c>
      <c r="BB598" s="99" t="str">
        <f t="shared" si="310"/>
        <v/>
      </c>
      <c r="BC598" s="99" t="str">
        <f t="shared" si="311"/>
        <v/>
      </c>
      <c r="BD598" s="99" t="str">
        <f t="shared" si="312"/>
        <v/>
      </c>
      <c r="BE598" s="84" t="str">
        <f t="shared" si="313"/>
        <v/>
      </c>
      <c r="BF598" s="84" t="str">
        <f t="shared" si="306"/>
        <v/>
      </c>
      <c r="BI598" s="117">
        <f t="shared" si="314"/>
        <v>0.82999968528747559</v>
      </c>
      <c r="BJ598" s="118">
        <f t="shared" si="315"/>
        <v>9.0000152587890625E-2</v>
      </c>
      <c r="BK598" s="118">
        <f t="shared" si="316"/>
        <v>0.83486496216043948</v>
      </c>
      <c r="BL598" s="118">
        <v>0.82999968528747559</v>
      </c>
      <c r="BM598" s="118">
        <v>9.0000152587890625E-2</v>
      </c>
      <c r="BN598" s="118">
        <v>0.83486496216043948</v>
      </c>
      <c r="BO598" s="118"/>
      <c r="BP598" s="119"/>
      <c r="BX598" s="117"/>
      <c r="EX598" s="81">
        <f t="shared" si="323"/>
        <v>1.3926291250446177</v>
      </c>
      <c r="EY598" s="81">
        <f t="shared" si="294"/>
        <v>1.3926291250446177</v>
      </c>
      <c r="FA598" s="81" t="str">
        <f t="shared" si="293"/>
        <v/>
      </c>
    </row>
    <row r="599" spans="2:157" x14ac:dyDescent="0.15">
      <c r="E599" s="1" t="s">
        <v>152</v>
      </c>
      <c r="F599" s="6">
        <v>3</v>
      </c>
      <c r="I599" s="81">
        <v>1</v>
      </c>
      <c r="O599" s="31"/>
      <c r="Q599" s="31">
        <v>1.0700000524520874</v>
      </c>
      <c r="R599" s="40">
        <v>11.560000419616699</v>
      </c>
      <c r="S599" s="31"/>
      <c r="T599" s="40"/>
      <c r="U599" s="31"/>
      <c r="V599" s="40"/>
      <c r="W599" s="31"/>
      <c r="X599" s="40"/>
      <c r="Y599" s="31"/>
      <c r="Z599" s="40"/>
      <c r="AA599" s="59">
        <v>0.15000000596046448</v>
      </c>
      <c r="AB599" s="60">
        <v>12.239999771118164</v>
      </c>
      <c r="AC599" s="59">
        <v>-4</v>
      </c>
      <c r="AD599" s="60">
        <v>-12.090000152587891</v>
      </c>
      <c r="AE599" s="19" t="s">
        <v>95</v>
      </c>
      <c r="AF599" s="114"/>
      <c r="AG599" s="117" t="str">
        <f t="shared" si="317"/>
        <v/>
      </c>
      <c r="AH599" s="118" t="str">
        <f t="shared" si="318"/>
        <v/>
      </c>
      <c r="AI599" s="118" t="str">
        <f t="shared" si="319"/>
        <v/>
      </c>
      <c r="AJ599" s="118" t="str">
        <f t="shared" si="320"/>
        <v/>
      </c>
      <c r="AK599" s="113" t="str">
        <f t="shared" si="321"/>
        <v/>
      </c>
      <c r="AL599" s="118" t="str">
        <f t="shared" si="322"/>
        <v/>
      </c>
      <c r="AM599" s="118"/>
      <c r="AN599" s="117" t="str">
        <f t="shared" si="295"/>
        <v/>
      </c>
      <c r="AO599" s="118" t="str">
        <f t="shared" si="296"/>
        <v/>
      </c>
      <c r="AP599" s="99" t="str">
        <f t="shared" si="297"/>
        <v/>
      </c>
      <c r="AQ599" s="99" t="str">
        <f t="shared" si="298"/>
        <v/>
      </c>
      <c r="AR599" s="99" t="str">
        <f t="shared" si="299"/>
        <v/>
      </c>
      <c r="AS599" s="99" t="str">
        <f t="shared" si="300"/>
        <v/>
      </c>
      <c r="AT599" s="118" t="str">
        <f t="shared" si="301"/>
        <v/>
      </c>
      <c r="AU599" s="118" t="str">
        <f t="shared" si="302"/>
        <v/>
      </c>
      <c r="AV599" s="118" t="str">
        <f t="shared" si="303"/>
        <v/>
      </c>
      <c r="AW599" s="118" t="str">
        <f t="shared" si="304"/>
        <v/>
      </c>
      <c r="AX599" s="118"/>
      <c r="AY599" s="117">
        <f t="shared" si="307"/>
        <v>1.3926291250446177</v>
      </c>
      <c r="AZ599" s="118">
        <f t="shared" si="308"/>
        <v>0.10850807441986211</v>
      </c>
      <c r="BA599" s="99">
        <f t="shared" si="309"/>
        <v>7.3630991351843278</v>
      </c>
      <c r="BB599" s="99">
        <f t="shared" si="310"/>
        <v>7.0420157032833712</v>
      </c>
      <c r="BC599" s="99">
        <f t="shared" si="311"/>
        <v>0.56145018931030677</v>
      </c>
      <c r="BD599" s="99">
        <f t="shared" si="312"/>
        <v>0.53696697235024038</v>
      </c>
      <c r="BE599" s="84">
        <f t="shared" si="313"/>
        <v>11.560000419616699</v>
      </c>
      <c r="BF599" s="84" t="str">
        <f t="shared" si="306"/>
        <v/>
      </c>
      <c r="BI599" s="117">
        <f t="shared" si="314"/>
        <v>0.15000000596046448</v>
      </c>
      <c r="BJ599" s="118">
        <f t="shared" si="315"/>
        <v>0.53999996185302734</v>
      </c>
      <c r="BK599" s="118">
        <f t="shared" si="316"/>
        <v>0.56044621560807273</v>
      </c>
      <c r="BL599" s="118">
        <v>0.15000000596046448</v>
      </c>
      <c r="BM599" s="118">
        <v>0.53999996185302734</v>
      </c>
      <c r="BN599" s="118">
        <v>0.56044621560807273</v>
      </c>
      <c r="BO599" s="118"/>
      <c r="BP599" s="119"/>
      <c r="BX599" s="117"/>
      <c r="EX599" s="81" t="str">
        <f t="shared" si="323"/>
        <v/>
      </c>
      <c r="EY599" s="81">
        <f t="shared" si="294"/>
        <v>15.121044472463543</v>
      </c>
      <c r="FA599" s="81" t="str">
        <f t="shared" si="293"/>
        <v/>
      </c>
    </row>
    <row r="600" spans="2:157" x14ac:dyDescent="0.15">
      <c r="E600" s="1" t="s">
        <v>152</v>
      </c>
      <c r="F600" s="6">
        <v>4</v>
      </c>
      <c r="I600" s="81">
        <v>1</v>
      </c>
      <c r="J600" s="81">
        <v>1</v>
      </c>
      <c r="O600" s="31"/>
      <c r="Q600" s="31">
        <v>0.98000001907348633</v>
      </c>
      <c r="R600" s="40">
        <v>-8.0399999618530273</v>
      </c>
      <c r="S600" s="31"/>
      <c r="T600" s="40"/>
      <c r="U600" s="31"/>
      <c r="V600" s="40"/>
      <c r="W600" s="31"/>
      <c r="X600" s="40" t="s">
        <v>85</v>
      </c>
      <c r="Y600" s="31"/>
      <c r="Z600" s="40">
        <v>1</v>
      </c>
      <c r="AA600" s="59">
        <v>2</v>
      </c>
      <c r="AB600" s="60">
        <v>-12.579999923706055</v>
      </c>
      <c r="AC600" s="59">
        <v>0.23999999463558197</v>
      </c>
      <c r="AD600" s="60">
        <v>13.649999618530273</v>
      </c>
      <c r="AE600" s="19" t="s">
        <v>96</v>
      </c>
      <c r="AF600" s="114"/>
      <c r="AG600" s="117" t="str">
        <f t="shared" si="317"/>
        <v/>
      </c>
      <c r="AH600" s="118" t="str">
        <f t="shared" si="318"/>
        <v/>
      </c>
      <c r="AI600" s="118" t="str">
        <f t="shared" si="319"/>
        <v/>
      </c>
      <c r="AJ600" s="118" t="str">
        <f t="shared" si="320"/>
        <v/>
      </c>
      <c r="AK600" s="113" t="str">
        <f t="shared" si="321"/>
        <v/>
      </c>
      <c r="AL600" s="118" t="str">
        <f t="shared" si="322"/>
        <v/>
      </c>
      <c r="AM600" s="118"/>
      <c r="AN600" s="117" t="str">
        <f t="shared" si="295"/>
        <v/>
      </c>
      <c r="AO600" s="118" t="str">
        <f t="shared" si="296"/>
        <v/>
      </c>
      <c r="AP600" s="99" t="str">
        <f t="shared" si="297"/>
        <v/>
      </c>
      <c r="AQ600" s="99" t="str">
        <f t="shared" si="298"/>
        <v/>
      </c>
      <c r="AR600" s="99" t="str">
        <f t="shared" si="299"/>
        <v/>
      </c>
      <c r="AS600" s="99" t="str">
        <f t="shared" si="300"/>
        <v/>
      </c>
      <c r="AT600" s="118" t="str">
        <f t="shared" si="301"/>
        <v/>
      </c>
      <c r="AU600" s="118" t="str">
        <f t="shared" si="302"/>
        <v/>
      </c>
      <c r="AV600" s="118" t="str">
        <f t="shared" si="303"/>
        <v/>
      </c>
      <c r="AW600" s="118" t="str">
        <f t="shared" si="304"/>
        <v/>
      </c>
      <c r="AX600" s="118"/>
      <c r="AY600" s="117">
        <f t="shared" si="307"/>
        <v>15.121044472463543</v>
      </c>
      <c r="AZ600" s="118">
        <f t="shared" si="308"/>
        <v>13.94261038891656</v>
      </c>
      <c r="BA600" s="99">
        <f t="shared" si="309"/>
        <v>79.958146065300738</v>
      </c>
      <c r="BB600" s="99">
        <f t="shared" si="310"/>
        <v>56.198779531813777</v>
      </c>
      <c r="BC600" s="99">
        <f t="shared" si="311"/>
        <v>74.006749297648668</v>
      </c>
      <c r="BD600" s="99">
        <f t="shared" si="312"/>
        <v>52.01582568270279</v>
      </c>
      <c r="BE600" s="84">
        <f t="shared" si="313"/>
        <v>8.0399999618530273</v>
      </c>
      <c r="BF600" s="84" t="str">
        <f t="shared" si="306"/>
        <v/>
      </c>
      <c r="BI600" s="117"/>
      <c r="BJ600" s="118"/>
      <c r="BK600" s="118"/>
      <c r="BL600" s="118">
        <v>6</v>
      </c>
      <c r="BM600" s="118">
        <v>0.48999977111816406</v>
      </c>
      <c r="BN600" s="118">
        <v>6.0199750643749228</v>
      </c>
      <c r="BO600" s="118"/>
      <c r="BP600" s="119" t="s">
        <v>185</v>
      </c>
      <c r="BX600" s="117"/>
      <c r="EX600" s="81" t="str">
        <f t="shared" si="323"/>
        <v/>
      </c>
      <c r="EY600" s="81" t="str">
        <f t="shared" si="294"/>
        <v/>
      </c>
      <c r="FA600" s="81" t="str">
        <f t="shared" si="293"/>
        <v/>
      </c>
    </row>
    <row r="601" spans="2:157" x14ac:dyDescent="0.15">
      <c r="E601" s="1" t="s">
        <v>152</v>
      </c>
      <c r="F601" s="6"/>
      <c r="O601" s="31"/>
      <c r="Q601" s="31"/>
      <c r="R601" s="40"/>
      <c r="S601" s="31">
        <v>-2.0999999046325684</v>
      </c>
      <c r="T601" s="40">
        <v>7.3600001335144043</v>
      </c>
      <c r="U601" s="31"/>
      <c r="V601" s="40"/>
      <c r="W601" s="31"/>
      <c r="X601" s="40"/>
      <c r="Y601" s="31"/>
      <c r="Z601" s="40"/>
      <c r="AG601" s="117" t="str">
        <f t="shared" si="317"/>
        <v/>
      </c>
      <c r="AH601" s="118" t="str">
        <f t="shared" si="318"/>
        <v/>
      </c>
      <c r="AI601" s="118" t="str">
        <f t="shared" si="319"/>
        <v/>
      </c>
      <c r="AJ601" s="118" t="str">
        <f t="shared" si="320"/>
        <v/>
      </c>
      <c r="AK601" s="113" t="str">
        <f t="shared" si="321"/>
        <v/>
      </c>
      <c r="AL601" s="118" t="str">
        <f t="shared" si="322"/>
        <v/>
      </c>
      <c r="AN601" s="117" t="str">
        <f t="shared" si="295"/>
        <v/>
      </c>
      <c r="AO601" s="118" t="str">
        <f t="shared" si="296"/>
        <v/>
      </c>
      <c r="AP601" s="99" t="str">
        <f t="shared" si="297"/>
        <v/>
      </c>
      <c r="AQ601" s="99" t="str">
        <f t="shared" si="298"/>
        <v/>
      </c>
      <c r="AR601" s="99" t="str">
        <f t="shared" si="299"/>
        <v/>
      </c>
      <c r="AS601" s="99" t="str">
        <f t="shared" si="300"/>
        <v/>
      </c>
      <c r="AT601" s="118" t="str">
        <f t="shared" si="301"/>
        <v/>
      </c>
      <c r="AU601" s="118" t="str">
        <f t="shared" si="302"/>
        <v/>
      </c>
      <c r="AV601" s="118" t="str">
        <f t="shared" si="303"/>
        <v/>
      </c>
      <c r="AW601" s="118" t="str">
        <f t="shared" si="304"/>
        <v/>
      </c>
      <c r="AY601" s="117" t="str">
        <f t="shared" si="307"/>
        <v/>
      </c>
      <c r="AZ601" s="118" t="str">
        <f t="shared" si="308"/>
        <v/>
      </c>
      <c r="BA601" s="99" t="str">
        <f t="shared" si="309"/>
        <v/>
      </c>
      <c r="BB601" s="99" t="str">
        <f t="shared" si="310"/>
        <v/>
      </c>
      <c r="BC601" s="99" t="str">
        <f t="shared" si="311"/>
        <v/>
      </c>
      <c r="BD601" s="99" t="str">
        <f t="shared" si="312"/>
        <v/>
      </c>
      <c r="BE601" s="84" t="str">
        <f t="shared" si="313"/>
        <v/>
      </c>
      <c r="BF601" s="84" t="str">
        <f t="shared" si="306"/>
        <v/>
      </c>
      <c r="BI601" s="117" t="str">
        <f t="shared" si="314"/>
        <v/>
      </c>
      <c r="BJ601" s="118" t="str">
        <f t="shared" si="315"/>
        <v/>
      </c>
      <c r="BK601" s="118" t="str">
        <f t="shared" si="316"/>
        <v/>
      </c>
      <c r="BL601" s="118" t="s">
        <v>152</v>
      </c>
      <c r="BM601" s="118" t="s">
        <v>152</v>
      </c>
      <c r="BN601" s="118" t="s">
        <v>152</v>
      </c>
      <c r="BO601" s="118"/>
      <c r="EX601" s="81" t="str">
        <f t="shared" si="323"/>
        <v/>
      </c>
      <c r="EY601" s="81" t="str">
        <f t="shared" si="294"/>
        <v/>
      </c>
      <c r="FA601" s="81" t="str">
        <f t="shared" ref="FA601:FA664" si="324">IF(OR(ISNUMBER(K601),ISNUMBER(L601),ISNUMBER(G601)),DEGREES(ACOS((((AC601-AA601)*(Q602-AA601))+((AD601-AB601)*(R602-AB601)))/(SQRT((AC601-AA601)^2+(AD601-AB601)^2)*SQRT((Q602-AA601)^2+(R602-AB601)^2)))),"")</f>
        <v/>
      </c>
    </row>
    <row r="602" spans="2:157" s="82" customFormat="1" x14ac:dyDescent="0.15">
      <c r="B602" s="30"/>
      <c r="C602" s="16"/>
      <c r="D602" s="13" t="s">
        <v>23</v>
      </c>
      <c r="E602" s="16">
        <v>131</v>
      </c>
      <c r="F602" s="82">
        <v>1</v>
      </c>
      <c r="G602" s="16">
        <v>1</v>
      </c>
      <c r="K602" s="16">
        <v>1</v>
      </c>
      <c r="M602" s="16">
        <v>1</v>
      </c>
      <c r="O602" s="20" t="s">
        <v>91</v>
      </c>
      <c r="P602" s="16">
        <v>124</v>
      </c>
      <c r="Q602" s="32"/>
      <c r="R602" s="10"/>
      <c r="S602" s="32"/>
      <c r="T602" s="10"/>
      <c r="U602" s="32"/>
      <c r="V602" s="10"/>
      <c r="W602" s="32"/>
      <c r="X602" s="10"/>
      <c r="Y602" s="32"/>
      <c r="Z602" s="10"/>
      <c r="AA602" s="57">
        <v>-0.87999999523162842</v>
      </c>
      <c r="AB602" s="58">
        <v>12.090000152587891</v>
      </c>
      <c r="AC602" s="57">
        <v>3.0699999332427979</v>
      </c>
      <c r="AD602" s="58">
        <v>-12.289999961853027</v>
      </c>
      <c r="AE602" s="16"/>
      <c r="AF602" s="112"/>
      <c r="AG602" s="117">
        <f t="shared" si="317"/>
        <v>1.7648912866944928</v>
      </c>
      <c r="AH602" s="118">
        <f t="shared" si="318"/>
        <v>0.1399998664855957</v>
      </c>
      <c r="AI602" s="118">
        <f t="shared" si="319"/>
        <v>0.30000019073486328</v>
      </c>
      <c r="AJ602" s="118">
        <f t="shared" si="320"/>
        <v>0.33105902352441469</v>
      </c>
      <c r="AK602" s="113">
        <f t="shared" si="321"/>
        <v>124</v>
      </c>
      <c r="AL602" s="118">
        <f t="shared" si="322"/>
        <v>5.9699997901916504</v>
      </c>
      <c r="AM602" s="99"/>
      <c r="AN602" s="117" t="str">
        <f t="shared" si="295"/>
        <v/>
      </c>
      <c r="AO602" s="118" t="str">
        <f t="shared" si="296"/>
        <v/>
      </c>
      <c r="AP602" s="99" t="str">
        <f t="shared" si="297"/>
        <v/>
      </c>
      <c r="AQ602" s="99" t="str">
        <f t="shared" si="298"/>
        <v/>
      </c>
      <c r="AR602" s="99" t="str">
        <f t="shared" si="299"/>
        <v/>
      </c>
      <c r="AS602" s="99" t="str">
        <f t="shared" si="300"/>
        <v/>
      </c>
      <c r="AT602" s="118" t="str">
        <f t="shared" si="301"/>
        <v/>
      </c>
      <c r="AU602" s="118" t="str">
        <f t="shared" si="302"/>
        <v/>
      </c>
      <c r="AV602" s="118" t="str">
        <f t="shared" si="303"/>
        <v/>
      </c>
      <c r="AW602" s="118" t="str">
        <f t="shared" si="304"/>
        <v/>
      </c>
      <c r="AX602" s="99"/>
      <c r="AY602" s="117" t="str">
        <f t="shared" si="307"/>
        <v/>
      </c>
      <c r="AZ602" s="118" t="str">
        <f t="shared" si="308"/>
        <v/>
      </c>
      <c r="BA602" s="99" t="str">
        <f t="shared" si="309"/>
        <v/>
      </c>
      <c r="BB602" s="99" t="str">
        <f t="shared" si="310"/>
        <v/>
      </c>
      <c r="BC602" s="99" t="str">
        <f t="shared" si="311"/>
        <v/>
      </c>
      <c r="BD602" s="99" t="str">
        <f t="shared" si="312"/>
        <v/>
      </c>
      <c r="BE602" s="84" t="str">
        <f t="shared" si="313"/>
        <v/>
      </c>
      <c r="BF602" s="84" t="str">
        <f t="shared" si="306"/>
        <v/>
      </c>
      <c r="BG602" s="89"/>
      <c r="BH602" s="89"/>
      <c r="BI602" s="117" t="str">
        <f t="shared" si="314"/>
        <v/>
      </c>
      <c r="BJ602" s="118" t="str">
        <f t="shared" si="315"/>
        <v/>
      </c>
      <c r="BK602" s="118" t="str">
        <f t="shared" si="316"/>
        <v/>
      </c>
      <c r="BL602" s="118" t="s">
        <v>152</v>
      </c>
      <c r="BM602" s="118" t="s">
        <v>152</v>
      </c>
      <c r="BN602" s="118" t="s">
        <v>152</v>
      </c>
      <c r="BO602" s="118"/>
      <c r="BP602" s="121"/>
      <c r="BX602" s="94"/>
      <c r="CE602" s="95"/>
      <c r="CF602" s="95"/>
      <c r="CG602" s="95"/>
      <c r="CH602" s="95"/>
      <c r="CI602" s="95"/>
      <c r="CJ602" s="95"/>
      <c r="CK602" s="95"/>
      <c r="CL602" s="95"/>
      <c r="CM602" s="95"/>
      <c r="CN602" s="95"/>
      <c r="CO602" s="95"/>
      <c r="CP602" s="95"/>
      <c r="CQ602" s="95"/>
      <c r="EX602" s="81" t="str">
        <f t="shared" si="323"/>
        <v/>
      </c>
      <c r="EY602" s="81" t="str">
        <f t="shared" ref="EY602:EY665" si="325">IF(AND(ISNUMBER(AA601),ISNUMBER(AA602),ISNUMBER(AA603)),DEGREES(ACOS(((AA601-AA602)*(AA603-AA602)+(AB601-AB602)*(AB603-AB602))/(SQRT((AA601-AA602)^2+(AB601-AB602)^2)*SQRT((AA603-AA602)^2+(AB603-AB602)^2)))),"")</f>
        <v/>
      </c>
      <c r="FA602" s="81">
        <f t="shared" si="324"/>
        <v>1.7648912866944928</v>
      </c>
    </row>
    <row r="603" spans="2:157" x14ac:dyDescent="0.15">
      <c r="E603" s="1" t="s">
        <v>152</v>
      </c>
      <c r="F603" s="81">
        <v>2</v>
      </c>
      <c r="H603" s="81">
        <v>1</v>
      </c>
      <c r="O603" s="31"/>
      <c r="Q603" s="31">
        <v>2.619999885559082</v>
      </c>
      <c r="R603" s="40">
        <v>-5.9699997901916504</v>
      </c>
      <c r="S603" s="31"/>
      <c r="T603" s="40"/>
      <c r="U603" s="31"/>
      <c r="V603" s="40"/>
      <c r="W603" s="31"/>
      <c r="X603" s="40"/>
      <c r="Y603" s="31"/>
      <c r="Z603" s="40"/>
      <c r="AA603" s="59">
        <v>2.9300000667572021</v>
      </c>
      <c r="AB603" s="60">
        <v>-11.989999771118164</v>
      </c>
      <c r="AC603" s="59">
        <v>-0.87999999523162842</v>
      </c>
      <c r="AD603" s="60">
        <v>11.260000228881836</v>
      </c>
      <c r="AE603" s="19" t="s">
        <v>107</v>
      </c>
      <c r="AF603" s="114"/>
      <c r="AG603" s="117" t="str">
        <f t="shared" si="317"/>
        <v/>
      </c>
      <c r="AH603" s="118" t="str">
        <f t="shared" si="318"/>
        <v/>
      </c>
      <c r="AI603" s="118" t="str">
        <f t="shared" si="319"/>
        <v/>
      </c>
      <c r="AJ603" s="118" t="str">
        <f t="shared" si="320"/>
        <v/>
      </c>
      <c r="AK603" s="113" t="str">
        <f t="shared" si="321"/>
        <v/>
      </c>
      <c r="AL603" s="118" t="str">
        <f t="shared" si="322"/>
        <v/>
      </c>
      <c r="AM603" s="118"/>
      <c r="AN603" s="117">
        <f t="shared" si="295"/>
        <v>4.1527824415955319</v>
      </c>
      <c r="AO603" s="118">
        <f t="shared" si="296"/>
        <v>4.4682283655969295</v>
      </c>
      <c r="AP603" s="99">
        <f t="shared" si="297"/>
        <v>21.979048827004419</v>
      </c>
      <c r="AQ603" s="99">
        <f t="shared" si="298"/>
        <v>18.900503537166038</v>
      </c>
      <c r="AR603" s="99">
        <f t="shared" si="299"/>
        <v>22.850548781526072</v>
      </c>
      <c r="AS603" s="99">
        <f t="shared" si="300"/>
        <v>19.649934875288302</v>
      </c>
      <c r="AT603" s="118">
        <f t="shared" si="301"/>
        <v>0.1399998664855957</v>
      </c>
      <c r="AU603" s="118">
        <f t="shared" si="302"/>
        <v>0.30000019073486328</v>
      </c>
      <c r="AV603" s="118">
        <f t="shared" si="303"/>
        <v>0.33105902352441469</v>
      </c>
      <c r="AW603" s="118">
        <f t="shared" si="304"/>
        <v>10.340000152587891</v>
      </c>
      <c r="AX603" s="118"/>
      <c r="AY603" s="117" t="str">
        <f t="shared" si="307"/>
        <v/>
      </c>
      <c r="AZ603" s="118" t="str">
        <f t="shared" si="308"/>
        <v/>
      </c>
      <c r="BA603" s="99" t="str">
        <f t="shared" si="309"/>
        <v/>
      </c>
      <c r="BB603" s="99" t="str">
        <f t="shared" si="310"/>
        <v/>
      </c>
      <c r="BC603" s="99" t="str">
        <f t="shared" si="311"/>
        <v/>
      </c>
      <c r="BD603" s="99" t="str">
        <f t="shared" si="312"/>
        <v/>
      </c>
      <c r="BE603" s="84" t="str">
        <f t="shared" si="313"/>
        <v/>
      </c>
      <c r="BF603" s="84" t="str">
        <f t="shared" si="306"/>
        <v/>
      </c>
      <c r="BI603" s="117">
        <f t="shared" si="314"/>
        <v>0.1399998664855957</v>
      </c>
      <c r="BJ603" s="118">
        <f t="shared" si="315"/>
        <v>0.30000019073486328</v>
      </c>
      <c r="BK603" s="118">
        <f t="shared" si="316"/>
        <v>0.33105902352441469</v>
      </c>
      <c r="BL603" s="118">
        <v>0.1399998664855957</v>
      </c>
      <c r="BM603" s="118">
        <v>0.30000019073486328</v>
      </c>
      <c r="BN603" s="118">
        <v>0.33105902352441469</v>
      </c>
      <c r="BO603" s="118"/>
      <c r="BP603" s="119"/>
      <c r="BX603" s="117"/>
      <c r="EX603" s="81">
        <f t="shared" si="323"/>
        <v>4.1527824415955319</v>
      </c>
      <c r="EY603" s="81">
        <f t="shared" si="325"/>
        <v>4.1527824415955319</v>
      </c>
      <c r="FA603" s="81" t="str">
        <f t="shared" si="324"/>
        <v/>
      </c>
    </row>
    <row r="604" spans="2:157" x14ac:dyDescent="0.15">
      <c r="E604" s="1" t="s">
        <v>152</v>
      </c>
      <c r="F604" s="81">
        <v>3</v>
      </c>
      <c r="I604" s="81">
        <v>1</v>
      </c>
      <c r="O604" s="31"/>
      <c r="Q604" s="31">
        <v>1.940000057220459</v>
      </c>
      <c r="R604" s="40">
        <v>10.340000152587891</v>
      </c>
      <c r="S604" s="31"/>
      <c r="T604" s="40"/>
      <c r="U604" s="31"/>
      <c r="V604" s="40"/>
      <c r="W604" s="31"/>
      <c r="X604" s="40"/>
      <c r="Y604" s="31"/>
      <c r="Z604" s="40"/>
      <c r="AA604" s="59">
        <v>0.82999998331069946</v>
      </c>
      <c r="AB604" s="60">
        <v>12.819999694824219</v>
      </c>
      <c r="AC604" s="59">
        <v>-0.15000000596046448</v>
      </c>
      <c r="AD604" s="60">
        <v>-13.020000457763672</v>
      </c>
      <c r="AE604" s="19" t="s">
        <v>81</v>
      </c>
      <c r="AF604" s="114"/>
      <c r="AG604" s="117" t="str">
        <f t="shared" si="317"/>
        <v/>
      </c>
      <c r="AH604" s="118" t="str">
        <f t="shared" si="318"/>
        <v/>
      </c>
      <c r="AI604" s="118" t="str">
        <f t="shared" si="319"/>
        <v/>
      </c>
      <c r="AJ604" s="118" t="str">
        <f t="shared" si="320"/>
        <v/>
      </c>
      <c r="AK604" s="113" t="str">
        <f t="shared" si="321"/>
        <v/>
      </c>
      <c r="AL604" s="118" t="str">
        <f t="shared" si="322"/>
        <v/>
      </c>
      <c r="AM604" s="118"/>
      <c r="AN604" s="117" t="str">
        <f t="shared" si="295"/>
        <v/>
      </c>
      <c r="AO604" s="118" t="str">
        <f t="shared" si="296"/>
        <v/>
      </c>
      <c r="AP604" s="99" t="str">
        <f t="shared" si="297"/>
        <v/>
      </c>
      <c r="AQ604" s="99" t="str">
        <f t="shared" si="298"/>
        <v/>
      </c>
      <c r="AR604" s="99" t="str">
        <f t="shared" si="299"/>
        <v/>
      </c>
      <c r="AS604" s="99" t="str">
        <f t="shared" si="300"/>
        <v/>
      </c>
      <c r="AT604" s="118" t="str">
        <f t="shared" si="301"/>
        <v/>
      </c>
      <c r="AU604" s="118" t="str">
        <f t="shared" si="302"/>
        <v/>
      </c>
      <c r="AV604" s="118" t="str">
        <f t="shared" si="303"/>
        <v/>
      </c>
      <c r="AW604" s="118" t="str">
        <f t="shared" si="304"/>
        <v/>
      </c>
      <c r="AX604" s="118"/>
      <c r="AY604" s="117">
        <f t="shared" si="307"/>
        <v>4.1527824415955319</v>
      </c>
      <c r="AZ604" s="118">
        <f t="shared" si="308"/>
        <v>4.4682283655969295</v>
      </c>
      <c r="BA604" s="99">
        <f t="shared" si="309"/>
        <v>21.979048827004419</v>
      </c>
      <c r="BB604" s="99">
        <f t="shared" si="310"/>
        <v>18.900503537166038</v>
      </c>
      <c r="BC604" s="99">
        <f t="shared" si="311"/>
        <v>22.850548781526072</v>
      </c>
      <c r="BD604" s="99">
        <f t="shared" si="312"/>
        <v>19.649934875288302</v>
      </c>
      <c r="BE604" s="84">
        <f t="shared" si="313"/>
        <v>10.340000152587891</v>
      </c>
      <c r="BF604" s="84" t="str">
        <f t="shared" si="306"/>
        <v/>
      </c>
      <c r="BI604" s="117">
        <f t="shared" si="314"/>
        <v>1.7099999785423279</v>
      </c>
      <c r="BJ604" s="118">
        <f t="shared" si="315"/>
        <v>1.5599994659423828</v>
      </c>
      <c r="BK604" s="118">
        <f t="shared" si="316"/>
        <v>2.3146702271285386</v>
      </c>
      <c r="BL604" s="118">
        <v>1.7099999785423279</v>
      </c>
      <c r="BM604" s="118">
        <v>1.5599994659423828</v>
      </c>
      <c r="BN604" s="118">
        <v>2.3146702271285386</v>
      </c>
      <c r="BO604" s="118"/>
      <c r="BP604" s="119"/>
      <c r="BX604" s="117"/>
      <c r="EX604" s="81" t="str">
        <f t="shared" si="323"/>
        <v/>
      </c>
      <c r="EY604" s="81">
        <f t="shared" si="325"/>
        <v>13.483215409539408</v>
      </c>
      <c r="FA604" s="81" t="str">
        <f t="shared" si="324"/>
        <v/>
      </c>
    </row>
    <row r="605" spans="2:157" x14ac:dyDescent="0.15">
      <c r="E605" s="1" t="s">
        <v>152</v>
      </c>
      <c r="F605" s="6">
        <v>4</v>
      </c>
      <c r="I605" s="81">
        <v>1</v>
      </c>
      <c r="O605" s="31"/>
      <c r="Q605" s="31">
        <v>-2.1400001049041748</v>
      </c>
      <c r="R605" s="40">
        <v>-6.8000001907348633</v>
      </c>
      <c r="S605" s="31"/>
      <c r="T605" s="40"/>
      <c r="U605" s="31"/>
      <c r="V605" s="40"/>
      <c r="W605" s="31"/>
      <c r="X605" s="40"/>
      <c r="Y605" s="31"/>
      <c r="Z605" s="40"/>
      <c r="AA605" s="59">
        <v>-3.119999885559082</v>
      </c>
      <c r="AB605" s="60">
        <v>-13.159999847412109</v>
      </c>
      <c r="AC605" s="59">
        <v>0.93000000715255737</v>
      </c>
      <c r="AD605" s="60">
        <v>13.210000038146973</v>
      </c>
      <c r="AE605" s="19" t="s">
        <v>95</v>
      </c>
      <c r="AF605" s="114"/>
      <c r="AG605" s="117" t="str">
        <f t="shared" si="317"/>
        <v/>
      </c>
      <c r="AH605" s="118" t="str">
        <f t="shared" si="318"/>
        <v/>
      </c>
      <c r="AI605" s="118" t="str">
        <f t="shared" si="319"/>
        <v/>
      </c>
      <c r="AJ605" s="118" t="str">
        <f t="shared" si="320"/>
        <v/>
      </c>
      <c r="AK605" s="113" t="str">
        <f t="shared" si="321"/>
        <v/>
      </c>
      <c r="AL605" s="118" t="str">
        <f t="shared" si="322"/>
        <v/>
      </c>
      <c r="AM605" s="118"/>
      <c r="AN605" s="117" t="str">
        <f t="shared" si="295"/>
        <v/>
      </c>
      <c r="AO605" s="118" t="str">
        <f t="shared" si="296"/>
        <v/>
      </c>
      <c r="AP605" s="99" t="str">
        <f t="shared" si="297"/>
        <v/>
      </c>
      <c r="AQ605" s="99" t="str">
        <f t="shared" si="298"/>
        <v/>
      </c>
      <c r="AR605" s="99" t="str">
        <f t="shared" si="299"/>
        <v/>
      </c>
      <c r="AS605" s="99" t="str">
        <f t="shared" si="300"/>
        <v/>
      </c>
      <c r="AT605" s="118" t="str">
        <f t="shared" si="301"/>
        <v/>
      </c>
      <c r="AU605" s="118" t="str">
        <f t="shared" si="302"/>
        <v/>
      </c>
      <c r="AV605" s="118" t="str">
        <f t="shared" si="303"/>
        <v/>
      </c>
      <c r="AW605" s="118" t="str">
        <f t="shared" si="304"/>
        <v/>
      </c>
      <c r="AX605" s="118"/>
      <c r="AY605" s="117">
        <f t="shared" si="307"/>
        <v>13.483215409539408</v>
      </c>
      <c r="AZ605" s="118">
        <f t="shared" si="308"/>
        <v>6.4731028658803185</v>
      </c>
      <c r="BA605" s="99">
        <f t="shared" si="309"/>
        <v>76.278747921884076</v>
      </c>
      <c r="BB605" s="99">
        <f t="shared" si="310"/>
        <v>47.703258627937991</v>
      </c>
      <c r="BC605" s="99">
        <f t="shared" si="311"/>
        <v>38.303798970830428</v>
      </c>
      <c r="BD605" s="99">
        <f t="shared" si="312"/>
        <v>23.954457545754337</v>
      </c>
      <c r="BE605" s="84">
        <f t="shared" si="313"/>
        <v>6.8000001907348633</v>
      </c>
      <c r="BF605" s="84" t="str">
        <f t="shared" si="306"/>
        <v/>
      </c>
      <c r="BI605" s="117">
        <f t="shared" si="314"/>
        <v>2.9699998795986176</v>
      </c>
      <c r="BJ605" s="118">
        <f t="shared" si="315"/>
        <v>0.1399993896484375</v>
      </c>
      <c r="BK605" s="118">
        <f t="shared" si="316"/>
        <v>2.9732976833673646</v>
      </c>
      <c r="BL605" s="118">
        <v>2.9699998795986176</v>
      </c>
      <c r="BM605" s="118">
        <v>0.1399993896484375</v>
      </c>
      <c r="BN605" s="118">
        <v>2.9732976833673646</v>
      </c>
      <c r="BO605" s="118"/>
      <c r="BP605" s="119"/>
      <c r="BX605" s="117"/>
      <c r="EX605" s="81" t="str">
        <f t="shared" si="323"/>
        <v/>
      </c>
      <c r="EY605" s="81">
        <f t="shared" si="325"/>
        <v>1.1418351375070672</v>
      </c>
      <c r="FA605" s="81" t="str">
        <f t="shared" si="324"/>
        <v/>
      </c>
    </row>
    <row r="606" spans="2:157" x14ac:dyDescent="0.15">
      <c r="E606" s="1" t="s">
        <v>152</v>
      </c>
      <c r="F606" s="6">
        <v>5</v>
      </c>
      <c r="I606" s="81">
        <v>1</v>
      </c>
      <c r="O606" s="31"/>
      <c r="Q606" s="31">
        <v>0.73000001907348633</v>
      </c>
      <c r="R606" s="40">
        <v>6.1599998474121094</v>
      </c>
      <c r="S606" s="31"/>
      <c r="T606" s="40"/>
      <c r="U606" s="31"/>
      <c r="V606" s="40"/>
      <c r="W606" s="31"/>
      <c r="X606" s="40"/>
      <c r="Y606" s="31"/>
      <c r="Z606" s="40"/>
      <c r="AA606" s="59">
        <v>1.3200000524520874</v>
      </c>
      <c r="AB606" s="60">
        <v>12.579999923706055</v>
      </c>
      <c r="AC606" s="59">
        <v>-1.7100000381469727</v>
      </c>
      <c r="AD606" s="60">
        <v>-13.310000419616699</v>
      </c>
      <c r="AE606" s="19" t="s">
        <v>82</v>
      </c>
      <c r="AF606" s="114"/>
      <c r="AG606" s="117" t="str">
        <f t="shared" si="317"/>
        <v/>
      </c>
      <c r="AH606" s="118" t="str">
        <f t="shared" si="318"/>
        <v/>
      </c>
      <c r="AI606" s="118" t="str">
        <f t="shared" si="319"/>
        <v/>
      </c>
      <c r="AJ606" s="118" t="str">
        <f t="shared" si="320"/>
        <v/>
      </c>
      <c r="AK606" s="113" t="str">
        <f t="shared" si="321"/>
        <v/>
      </c>
      <c r="AL606" s="118" t="str">
        <f t="shared" si="322"/>
        <v/>
      </c>
      <c r="AM606" s="118"/>
      <c r="AN606" s="117" t="str">
        <f t="shared" si="295"/>
        <v/>
      </c>
      <c r="AO606" s="118" t="str">
        <f t="shared" si="296"/>
        <v/>
      </c>
      <c r="AP606" s="99" t="str">
        <f t="shared" si="297"/>
        <v/>
      </c>
      <c r="AQ606" s="99" t="str">
        <f t="shared" si="298"/>
        <v/>
      </c>
      <c r="AR606" s="99" t="str">
        <f t="shared" si="299"/>
        <v/>
      </c>
      <c r="AS606" s="99" t="str">
        <f t="shared" si="300"/>
        <v/>
      </c>
      <c r="AT606" s="118" t="str">
        <f t="shared" si="301"/>
        <v/>
      </c>
      <c r="AU606" s="118" t="str">
        <f t="shared" si="302"/>
        <v/>
      </c>
      <c r="AV606" s="118" t="str">
        <f t="shared" si="303"/>
        <v/>
      </c>
      <c r="AW606" s="118" t="str">
        <f t="shared" si="304"/>
        <v/>
      </c>
      <c r="AX606" s="118"/>
      <c r="AY606" s="117">
        <f t="shared" si="307"/>
        <v>1.1418351375070672</v>
      </c>
      <c r="AZ606" s="118">
        <f t="shared" si="308"/>
        <v>1.0554122934756693</v>
      </c>
      <c r="BA606" s="99">
        <f t="shared" si="309"/>
        <v>6.8391003182172767</v>
      </c>
      <c r="BB606" s="99">
        <f t="shared" si="310"/>
        <v>3.7821167107449365</v>
      </c>
      <c r="BC606" s="99">
        <f t="shared" si="311"/>
        <v>6.417900772905341</v>
      </c>
      <c r="BD606" s="99">
        <f t="shared" si="312"/>
        <v>3.5491875585523438</v>
      </c>
      <c r="BE606" s="84">
        <f t="shared" si="313"/>
        <v>6.1599998474121094</v>
      </c>
      <c r="BF606" s="84">
        <f t="shared" si="306"/>
        <v>4.1800003051757812</v>
      </c>
      <c r="BI606" s="117">
        <f t="shared" si="314"/>
        <v>0.39000004529953003</v>
      </c>
      <c r="BJ606" s="118">
        <f t="shared" si="315"/>
        <v>0.63000011444091797</v>
      </c>
      <c r="BK606" s="118">
        <f t="shared" si="316"/>
        <v>0.74094546326244903</v>
      </c>
      <c r="BL606" s="118">
        <v>0.39000004529953003</v>
      </c>
      <c r="BM606" s="118">
        <v>0.63000011444091797</v>
      </c>
      <c r="BN606" s="118">
        <v>0.74094546326244903</v>
      </c>
      <c r="BO606" s="118"/>
      <c r="BP606" s="119"/>
      <c r="BX606" s="117"/>
      <c r="EX606" s="81" t="str">
        <f t="shared" si="323"/>
        <v/>
      </c>
      <c r="EY606" s="81">
        <f t="shared" si="325"/>
        <v>9.9018385374087678</v>
      </c>
      <c r="FA606" s="81" t="str">
        <f t="shared" si="324"/>
        <v/>
      </c>
    </row>
    <row r="607" spans="2:157" x14ac:dyDescent="0.15">
      <c r="E607" s="1" t="s">
        <v>152</v>
      </c>
      <c r="F607" s="6">
        <v>6</v>
      </c>
      <c r="I607" s="81">
        <v>1</v>
      </c>
      <c r="O607" s="31"/>
      <c r="Q607" s="31">
        <v>2.4800000190734863</v>
      </c>
      <c r="R607" s="40">
        <v>-7.3299999237060547</v>
      </c>
      <c r="S607" s="31"/>
      <c r="T607" s="40"/>
      <c r="U607" s="31"/>
      <c r="V607" s="40"/>
      <c r="W607" s="31"/>
      <c r="X607" s="40"/>
      <c r="Y607" s="31"/>
      <c r="Z607" s="40"/>
      <c r="AA607" s="59">
        <v>1.3700000047683716</v>
      </c>
      <c r="AB607" s="60">
        <v>-12.340000152587891</v>
      </c>
      <c r="AC607" s="59">
        <v>0.15000000596046448</v>
      </c>
      <c r="AD607" s="60">
        <v>12.770000457763672</v>
      </c>
      <c r="AE607" s="19" t="s">
        <v>83</v>
      </c>
      <c r="AF607" s="114"/>
      <c r="AG607" s="117" t="str">
        <f t="shared" si="317"/>
        <v/>
      </c>
      <c r="AH607" s="118" t="str">
        <f t="shared" si="318"/>
        <v/>
      </c>
      <c r="AI607" s="118" t="str">
        <f t="shared" si="319"/>
        <v/>
      </c>
      <c r="AJ607" s="118" t="str">
        <f t="shared" si="320"/>
        <v/>
      </c>
      <c r="AK607" s="113" t="str">
        <f t="shared" si="321"/>
        <v/>
      </c>
      <c r="AL607" s="118" t="str">
        <f t="shared" si="322"/>
        <v/>
      </c>
      <c r="AM607" s="118"/>
      <c r="AN607" s="117" t="str">
        <f t="shared" si="295"/>
        <v/>
      </c>
      <c r="AO607" s="118" t="str">
        <f t="shared" si="296"/>
        <v/>
      </c>
      <c r="AP607" s="99" t="str">
        <f t="shared" si="297"/>
        <v/>
      </c>
      <c r="AQ607" s="99" t="str">
        <f t="shared" si="298"/>
        <v/>
      </c>
      <c r="AR607" s="99" t="str">
        <f t="shared" si="299"/>
        <v/>
      </c>
      <c r="AS607" s="99" t="str">
        <f t="shared" si="300"/>
        <v/>
      </c>
      <c r="AT607" s="118" t="str">
        <f t="shared" si="301"/>
        <v/>
      </c>
      <c r="AU607" s="118" t="str">
        <f t="shared" si="302"/>
        <v/>
      </c>
      <c r="AV607" s="118" t="str">
        <f t="shared" si="303"/>
        <v/>
      </c>
      <c r="AW607" s="118" t="str">
        <f t="shared" si="304"/>
        <v/>
      </c>
      <c r="AX607" s="118"/>
      <c r="AY607" s="117">
        <f t="shared" si="307"/>
        <v>9.9018385374087678</v>
      </c>
      <c r="AZ607" s="118">
        <f t="shared" si="308"/>
        <v>6.790125071369582</v>
      </c>
      <c r="BA607" s="99">
        <f t="shared" si="309"/>
        <v>55.965898777580264</v>
      </c>
      <c r="BB607" s="99">
        <f t="shared" si="310"/>
        <v>33.48489324194724</v>
      </c>
      <c r="BC607" s="99">
        <f t="shared" si="311"/>
        <v>38.401050635766978</v>
      </c>
      <c r="BD607" s="99">
        <f t="shared" si="312"/>
        <v>22.975688928494012</v>
      </c>
      <c r="BE607" s="84">
        <f t="shared" si="313"/>
        <v>7.3299999237060547</v>
      </c>
      <c r="BF607" s="84">
        <f t="shared" si="306"/>
        <v>0.52999973297119141</v>
      </c>
      <c r="BI607" s="117">
        <f t="shared" si="314"/>
        <v>3.0800000429153442</v>
      </c>
      <c r="BJ607" s="118">
        <f t="shared" si="315"/>
        <v>0.97000026702880859</v>
      </c>
      <c r="BK607" s="118">
        <f t="shared" si="316"/>
        <v>3.2291331317235099</v>
      </c>
      <c r="BL607" s="118">
        <v>3.0800000429153442</v>
      </c>
      <c r="BM607" s="118">
        <v>0.97000026702880859</v>
      </c>
      <c r="BN607" s="118">
        <v>3.2291331317235099</v>
      </c>
      <c r="BO607" s="118"/>
      <c r="BP607" s="119"/>
      <c r="BX607" s="117"/>
      <c r="EX607" s="81" t="str">
        <f t="shared" si="323"/>
        <v/>
      </c>
      <c r="EY607" s="81">
        <f t="shared" si="325"/>
        <v>9.487450292847754</v>
      </c>
      <c r="FA607" s="81" t="str">
        <f t="shared" si="324"/>
        <v/>
      </c>
    </row>
    <row r="608" spans="2:157" x14ac:dyDescent="0.15">
      <c r="E608" s="1" t="s">
        <v>152</v>
      </c>
      <c r="F608" s="6">
        <v>7</v>
      </c>
      <c r="I608" s="81">
        <v>1</v>
      </c>
      <c r="O608" s="31"/>
      <c r="Q608" s="31">
        <v>-1.940000057220459</v>
      </c>
      <c r="R608" s="40">
        <v>7.2800002098083496</v>
      </c>
      <c r="S608" s="31"/>
      <c r="T608" s="40"/>
      <c r="U608" s="31"/>
      <c r="V608" s="40"/>
      <c r="W608" s="31"/>
      <c r="X608" s="40"/>
      <c r="Y608" s="31"/>
      <c r="Z608" s="40"/>
      <c r="AA608" s="59">
        <v>-2.7799999713897705</v>
      </c>
      <c r="AB608" s="60">
        <v>12.189999580383301</v>
      </c>
      <c r="AC608" s="59">
        <v>1.0700000524520874</v>
      </c>
      <c r="AD608" s="60">
        <v>-12.479999542236328</v>
      </c>
      <c r="AE608" s="19" t="s">
        <v>78</v>
      </c>
      <c r="AF608" s="114"/>
      <c r="AG608" s="117" t="str">
        <f t="shared" si="317"/>
        <v/>
      </c>
      <c r="AH608" s="118" t="str">
        <f t="shared" si="318"/>
        <v/>
      </c>
      <c r="AI608" s="118" t="str">
        <f t="shared" si="319"/>
        <v/>
      </c>
      <c r="AJ608" s="118" t="str">
        <f t="shared" si="320"/>
        <v/>
      </c>
      <c r="AK608" s="113" t="str">
        <f t="shared" si="321"/>
        <v/>
      </c>
      <c r="AL608" s="118" t="str">
        <f t="shared" si="322"/>
        <v/>
      </c>
      <c r="AM608" s="118"/>
      <c r="AN608" s="117" t="str">
        <f t="shared" si="295"/>
        <v/>
      </c>
      <c r="AO608" s="118" t="str">
        <f t="shared" si="296"/>
        <v/>
      </c>
      <c r="AP608" s="99" t="str">
        <f t="shared" si="297"/>
        <v/>
      </c>
      <c r="AQ608" s="99" t="str">
        <f t="shared" si="298"/>
        <v/>
      </c>
      <c r="AR608" s="99" t="str">
        <f t="shared" si="299"/>
        <v/>
      </c>
      <c r="AS608" s="99" t="str">
        <f t="shared" si="300"/>
        <v/>
      </c>
      <c r="AT608" s="118" t="str">
        <f t="shared" si="301"/>
        <v/>
      </c>
      <c r="AU608" s="118" t="str">
        <f t="shared" si="302"/>
        <v/>
      </c>
      <c r="AV608" s="118" t="str">
        <f t="shared" si="303"/>
        <v/>
      </c>
      <c r="AW608" s="118" t="str">
        <f t="shared" si="304"/>
        <v/>
      </c>
      <c r="AX608" s="118"/>
      <c r="AY608" s="117">
        <f t="shared" si="307"/>
        <v>9.487450292847754</v>
      </c>
      <c r="AZ608" s="118">
        <f t="shared" si="308"/>
        <v>6.8208115334065473</v>
      </c>
      <c r="BA608" s="99">
        <f t="shared" si="309"/>
        <v>51.095750452756874</v>
      </c>
      <c r="BB608" s="99">
        <f t="shared" si="310"/>
        <v>31.672819485844435</v>
      </c>
      <c r="BC608" s="99">
        <f t="shared" si="311"/>
        <v>37.139951144653551</v>
      </c>
      <c r="BD608" s="99">
        <f t="shared" si="312"/>
        <v>23.022011769947976</v>
      </c>
      <c r="BE608" s="84">
        <f t="shared" si="313"/>
        <v>7.2800002098083496</v>
      </c>
      <c r="BF608" s="84">
        <f t="shared" si="306"/>
        <v>1.1200003623962402</v>
      </c>
      <c r="BI608" s="117">
        <f t="shared" si="314"/>
        <v>2.929999977350235</v>
      </c>
      <c r="BJ608" s="118">
        <f t="shared" si="315"/>
        <v>0.58000087738037109</v>
      </c>
      <c r="BK608" s="118">
        <f t="shared" si="316"/>
        <v>2.986854680936851</v>
      </c>
      <c r="BL608" s="118">
        <v>2.929999977350235</v>
      </c>
      <c r="BM608" s="118">
        <v>0.58000087738037109</v>
      </c>
      <c r="BN608" s="118">
        <v>2.986854680936851</v>
      </c>
      <c r="BO608" s="118"/>
      <c r="BP608" s="119"/>
      <c r="BX608" s="117"/>
      <c r="EX608" s="81" t="str">
        <f t="shared" si="323"/>
        <v/>
      </c>
      <c r="EY608" s="81">
        <f t="shared" si="325"/>
        <v>3.9749025600656438</v>
      </c>
      <c r="FA608" s="81" t="str">
        <f t="shared" si="324"/>
        <v/>
      </c>
    </row>
    <row r="609" spans="2:157" x14ac:dyDescent="0.15">
      <c r="B609" s="26"/>
      <c r="C609" s="22"/>
      <c r="D609" s="12"/>
      <c r="E609" s="1" t="s">
        <v>152</v>
      </c>
      <c r="F609" s="6">
        <v>9</v>
      </c>
      <c r="I609" s="81">
        <v>1</v>
      </c>
      <c r="J609" s="81">
        <v>1</v>
      </c>
      <c r="O609" s="31"/>
      <c r="Q609" s="31">
        <v>1.6000000238418579</v>
      </c>
      <c r="R609" s="40">
        <v>-6.2100000381469727</v>
      </c>
      <c r="S609" s="31"/>
      <c r="T609" s="40"/>
      <c r="U609" s="31"/>
      <c r="V609" s="40"/>
      <c r="W609" s="31"/>
      <c r="X609" s="40" t="s">
        <v>103</v>
      </c>
      <c r="Y609" s="31">
        <v>1</v>
      </c>
      <c r="Z609" s="40"/>
      <c r="AA609" s="59">
        <v>3.119999885559082</v>
      </c>
      <c r="AB609" s="60">
        <v>-12.239999771118164</v>
      </c>
      <c r="AC609" s="59">
        <v>-1.6100000143051147</v>
      </c>
      <c r="AD609" s="60">
        <v>12.819999694824219</v>
      </c>
      <c r="AE609" s="19" t="s">
        <v>88</v>
      </c>
      <c r="AF609" s="114">
        <v>1</v>
      </c>
      <c r="AG609" s="117" t="str">
        <f t="shared" si="317"/>
        <v/>
      </c>
      <c r="AH609" s="118" t="str">
        <f t="shared" si="318"/>
        <v/>
      </c>
      <c r="AI609" s="118" t="str">
        <f t="shared" si="319"/>
        <v/>
      </c>
      <c r="AJ609" s="118" t="str">
        <f t="shared" si="320"/>
        <v/>
      </c>
      <c r="AK609" s="113" t="str">
        <f t="shared" si="321"/>
        <v/>
      </c>
      <c r="AL609" s="118" t="str">
        <f t="shared" si="322"/>
        <v/>
      </c>
      <c r="AM609" s="118"/>
      <c r="AN609" s="117" t="str">
        <f t="shared" si="295"/>
        <v/>
      </c>
      <c r="AO609" s="118" t="str">
        <f t="shared" si="296"/>
        <v/>
      </c>
      <c r="AP609" s="99" t="str">
        <f t="shared" si="297"/>
        <v/>
      </c>
      <c r="AQ609" s="99" t="str">
        <f t="shared" si="298"/>
        <v/>
      </c>
      <c r="AR609" s="99" t="str">
        <f t="shared" si="299"/>
        <v/>
      </c>
      <c r="AS609" s="99" t="str">
        <f t="shared" si="300"/>
        <v/>
      </c>
      <c r="AT609" s="118" t="str">
        <f t="shared" si="301"/>
        <v/>
      </c>
      <c r="AU609" s="118" t="str">
        <f t="shared" si="302"/>
        <v/>
      </c>
      <c r="AV609" s="118" t="str">
        <f t="shared" si="303"/>
        <v/>
      </c>
      <c r="AW609" s="118" t="str">
        <f t="shared" si="304"/>
        <v/>
      </c>
      <c r="AX609" s="118"/>
      <c r="AY609" s="117">
        <f t="shared" si="307"/>
        <v>3.9749025600656438</v>
      </c>
      <c r="AZ609" s="118">
        <f t="shared" si="308"/>
        <v>4.7072800199740055</v>
      </c>
      <c r="BA609" s="99">
        <f t="shared" si="309"/>
        <v>21.671249094605457</v>
      </c>
      <c r="BB609" s="99">
        <f t="shared" si="310"/>
        <v>12.193390571917094</v>
      </c>
      <c r="BC609" s="99">
        <f t="shared" si="311"/>
        <v>25.748746604323458</v>
      </c>
      <c r="BD609" s="99">
        <f t="shared" si="312"/>
        <v>14.487606261791063</v>
      </c>
      <c r="BE609" s="84">
        <f t="shared" si="313"/>
        <v>6.2100000381469727</v>
      </c>
      <c r="BF609" s="84">
        <f t="shared" si="306"/>
        <v>1.119999885559082</v>
      </c>
      <c r="BI609" s="117">
        <f t="shared" si="314"/>
        <v>2.0499998331069946</v>
      </c>
      <c r="BJ609" s="118">
        <f t="shared" si="315"/>
        <v>0.23999977111816406</v>
      </c>
      <c r="BK609" s="118">
        <f t="shared" si="316"/>
        <v>2.0640007766169752</v>
      </c>
      <c r="BL609" s="118"/>
      <c r="BM609" s="118"/>
      <c r="BN609" s="118"/>
      <c r="BO609" s="118"/>
      <c r="BP609" s="119" t="s">
        <v>184</v>
      </c>
      <c r="BX609" s="117"/>
      <c r="EX609" s="81" t="str">
        <f t="shared" si="323"/>
        <v/>
      </c>
      <c r="EY609" s="81" t="str">
        <f t="shared" si="325"/>
        <v/>
      </c>
      <c r="FA609" s="81" t="str">
        <f t="shared" si="324"/>
        <v/>
      </c>
    </row>
    <row r="610" spans="2:157" x14ac:dyDescent="0.15">
      <c r="B610" s="26"/>
      <c r="C610" s="22"/>
      <c r="D610" s="12"/>
      <c r="E610" s="1" t="s">
        <v>152</v>
      </c>
      <c r="O610" s="31"/>
      <c r="Q610" s="31"/>
      <c r="R610" s="40"/>
      <c r="S610" s="31"/>
      <c r="T610" s="40"/>
      <c r="U610" s="31">
        <v>0.87000000476837158</v>
      </c>
      <c r="V610" s="40">
        <v>12.329999923706055</v>
      </c>
      <c r="W610" s="31"/>
      <c r="X610" s="40"/>
      <c r="Y610" s="31"/>
      <c r="Z610" s="40"/>
      <c r="AA610" s="59"/>
      <c r="AB610" s="60"/>
      <c r="AC610" s="59"/>
      <c r="AD610" s="60"/>
      <c r="AE610" s="19"/>
      <c r="AF610" s="114"/>
      <c r="AG610" s="117" t="str">
        <f t="shared" si="317"/>
        <v/>
      </c>
      <c r="AH610" s="118" t="str">
        <f t="shared" si="318"/>
        <v/>
      </c>
      <c r="AI610" s="118" t="str">
        <f t="shared" si="319"/>
        <v/>
      </c>
      <c r="AJ610" s="118" t="str">
        <f t="shared" si="320"/>
        <v/>
      </c>
      <c r="AK610" s="113" t="str">
        <f t="shared" si="321"/>
        <v/>
      </c>
      <c r="AL610" s="118" t="str">
        <f t="shared" si="322"/>
        <v/>
      </c>
      <c r="AM610" s="118"/>
      <c r="AN610" s="117" t="str">
        <f t="shared" si="295"/>
        <v/>
      </c>
      <c r="AO610" s="118" t="str">
        <f t="shared" si="296"/>
        <v/>
      </c>
      <c r="AP610" s="99" t="str">
        <f t="shared" si="297"/>
        <v/>
      </c>
      <c r="AQ610" s="99" t="str">
        <f t="shared" si="298"/>
        <v/>
      </c>
      <c r="AR610" s="99" t="str">
        <f t="shared" si="299"/>
        <v/>
      </c>
      <c r="AS610" s="99" t="str">
        <f t="shared" si="300"/>
        <v/>
      </c>
      <c r="AT610" s="118" t="str">
        <f t="shared" si="301"/>
        <v/>
      </c>
      <c r="AU610" s="118" t="str">
        <f t="shared" si="302"/>
        <v/>
      </c>
      <c r="AV610" s="118" t="str">
        <f t="shared" si="303"/>
        <v/>
      </c>
      <c r="AW610" s="118" t="str">
        <f t="shared" si="304"/>
        <v/>
      </c>
      <c r="AX610" s="118"/>
      <c r="AY610" s="117" t="str">
        <f t="shared" si="307"/>
        <v/>
      </c>
      <c r="AZ610" s="118" t="str">
        <f t="shared" si="308"/>
        <v/>
      </c>
      <c r="BA610" s="99" t="str">
        <f t="shared" si="309"/>
        <v/>
      </c>
      <c r="BB610" s="99" t="str">
        <f t="shared" si="310"/>
        <v/>
      </c>
      <c r="BC610" s="99" t="str">
        <f t="shared" si="311"/>
        <v/>
      </c>
      <c r="BD610" s="99" t="str">
        <f t="shared" si="312"/>
        <v/>
      </c>
      <c r="BE610" s="84" t="str">
        <f t="shared" si="313"/>
        <v/>
      </c>
      <c r="BF610" s="84" t="str">
        <f t="shared" si="306"/>
        <v/>
      </c>
      <c r="BI610" s="117" t="str">
        <f t="shared" si="314"/>
        <v/>
      </c>
      <c r="BJ610" s="118" t="str">
        <f t="shared" si="315"/>
        <v/>
      </c>
      <c r="BK610" s="118" t="str">
        <f t="shared" si="316"/>
        <v/>
      </c>
      <c r="BL610" s="118" t="s">
        <v>152</v>
      </c>
      <c r="BM610" s="118" t="s">
        <v>152</v>
      </c>
      <c r="BN610" s="118" t="s">
        <v>152</v>
      </c>
      <c r="BO610" s="118"/>
      <c r="BP610" s="119"/>
      <c r="BX610" s="117"/>
      <c r="EX610" s="81" t="str">
        <f t="shared" si="323"/>
        <v/>
      </c>
      <c r="EY610" s="81" t="str">
        <f t="shared" si="325"/>
        <v/>
      </c>
      <c r="FA610" s="81" t="str">
        <f t="shared" si="324"/>
        <v/>
      </c>
    </row>
    <row r="611" spans="2:157" s="82" customFormat="1" x14ac:dyDescent="0.15">
      <c r="B611" s="30"/>
      <c r="C611" s="16"/>
      <c r="D611" s="13" t="s">
        <v>28</v>
      </c>
      <c r="E611" s="16">
        <v>132</v>
      </c>
      <c r="F611" s="82">
        <v>1</v>
      </c>
      <c r="G611" s="16">
        <v>1</v>
      </c>
      <c r="K611" s="16">
        <v>1</v>
      </c>
      <c r="M611" s="16"/>
      <c r="N611" s="82">
        <v>1</v>
      </c>
      <c r="O611" s="33"/>
      <c r="P611" s="16">
        <v>94</v>
      </c>
      <c r="Q611" s="33"/>
      <c r="R611" s="34"/>
      <c r="S611" s="33"/>
      <c r="T611" s="34"/>
      <c r="U611" s="32"/>
      <c r="V611" s="10"/>
      <c r="W611" s="33"/>
      <c r="X611" s="34"/>
      <c r="Y611" s="33"/>
      <c r="Z611" s="34"/>
      <c r="AA611" s="57">
        <v>0.98000001907348633</v>
      </c>
      <c r="AB611" s="58">
        <v>12.039999961853027</v>
      </c>
      <c r="AC611" s="57">
        <v>-3.559999942779541</v>
      </c>
      <c r="AD611" s="58">
        <v>-11.600000381469727</v>
      </c>
      <c r="AE611" s="20" t="s">
        <v>87</v>
      </c>
      <c r="AF611" s="114"/>
      <c r="AG611" s="117">
        <f t="shared" si="317"/>
        <v>2.827900962688974</v>
      </c>
      <c r="AH611" s="118">
        <f t="shared" si="318"/>
        <v>0.3899998664855957</v>
      </c>
      <c r="AI611" s="118">
        <f t="shared" si="319"/>
        <v>0</v>
      </c>
      <c r="AJ611" s="118">
        <f t="shared" si="320"/>
        <v>0.3899998664855957</v>
      </c>
      <c r="AK611" s="113">
        <f t="shared" si="321"/>
        <v>94</v>
      </c>
      <c r="AL611" s="118">
        <f t="shared" si="322"/>
        <v>5.5100002288818359</v>
      </c>
      <c r="AM611" s="118"/>
      <c r="AN611" s="117" t="str">
        <f t="shared" si="295"/>
        <v/>
      </c>
      <c r="AO611" s="118" t="str">
        <f t="shared" si="296"/>
        <v/>
      </c>
      <c r="AP611" s="99" t="str">
        <f t="shared" si="297"/>
        <v/>
      </c>
      <c r="AQ611" s="99" t="str">
        <f t="shared" si="298"/>
        <v/>
      </c>
      <c r="AR611" s="99" t="str">
        <f t="shared" si="299"/>
        <v/>
      </c>
      <c r="AS611" s="99" t="str">
        <f t="shared" si="300"/>
        <v/>
      </c>
      <c r="AT611" s="118" t="str">
        <f t="shared" si="301"/>
        <v/>
      </c>
      <c r="AU611" s="118" t="str">
        <f t="shared" si="302"/>
        <v/>
      </c>
      <c r="AV611" s="118" t="str">
        <f t="shared" si="303"/>
        <v/>
      </c>
      <c r="AW611" s="118" t="str">
        <f t="shared" si="304"/>
        <v/>
      </c>
      <c r="AX611" s="118"/>
      <c r="AY611" s="117" t="str">
        <f t="shared" si="307"/>
        <v/>
      </c>
      <c r="AZ611" s="118" t="str">
        <f t="shared" si="308"/>
        <v/>
      </c>
      <c r="BA611" s="99" t="str">
        <f t="shared" si="309"/>
        <v/>
      </c>
      <c r="BB611" s="99" t="str">
        <f t="shared" si="310"/>
        <v/>
      </c>
      <c r="BC611" s="99" t="str">
        <f t="shared" si="311"/>
        <v/>
      </c>
      <c r="BD611" s="99" t="str">
        <f t="shared" si="312"/>
        <v/>
      </c>
      <c r="BE611" s="84" t="str">
        <f t="shared" si="313"/>
        <v/>
      </c>
      <c r="BF611" s="84" t="str">
        <f t="shared" si="306"/>
        <v/>
      </c>
      <c r="BG611" s="89"/>
      <c r="BH611" s="89"/>
      <c r="BI611" s="117" t="str">
        <f t="shared" si="314"/>
        <v/>
      </c>
      <c r="BJ611" s="118" t="str">
        <f t="shared" si="315"/>
        <v/>
      </c>
      <c r="BK611" s="118" t="str">
        <f t="shared" si="316"/>
        <v/>
      </c>
      <c r="BL611" s="118" t="s">
        <v>152</v>
      </c>
      <c r="BM611" s="118" t="s">
        <v>152</v>
      </c>
      <c r="BN611" s="118" t="s">
        <v>152</v>
      </c>
      <c r="BO611" s="118"/>
      <c r="BP611" s="122"/>
      <c r="BX611" s="120"/>
      <c r="CE611" s="95"/>
      <c r="CF611" s="95"/>
      <c r="CG611" s="95"/>
      <c r="CH611" s="95"/>
      <c r="CI611" s="95"/>
      <c r="CJ611" s="95"/>
      <c r="CK611" s="95"/>
      <c r="CL611" s="95"/>
      <c r="CM611" s="95"/>
      <c r="CN611" s="95"/>
      <c r="CO611" s="95"/>
      <c r="CP611" s="95"/>
      <c r="CQ611" s="95"/>
      <c r="EX611" s="81" t="str">
        <f t="shared" si="323"/>
        <v/>
      </c>
      <c r="EY611" s="81" t="str">
        <f t="shared" si="325"/>
        <v/>
      </c>
      <c r="FA611" s="81">
        <f t="shared" si="324"/>
        <v>2.827900962688974</v>
      </c>
    </row>
    <row r="612" spans="2:157" x14ac:dyDescent="0.15">
      <c r="E612" s="1" t="s">
        <v>152</v>
      </c>
      <c r="F612" s="81">
        <v>2</v>
      </c>
      <c r="H612" s="81">
        <v>1</v>
      </c>
      <c r="O612" s="31"/>
      <c r="Q612" s="31">
        <v>-1.5</v>
      </c>
      <c r="R612" s="40">
        <v>-5.5100002288818359</v>
      </c>
      <c r="S612" s="31"/>
      <c r="T612" s="40"/>
      <c r="U612" s="31"/>
      <c r="V612" s="40"/>
      <c r="W612" s="31"/>
      <c r="X612" s="40"/>
      <c r="Y612" s="31"/>
      <c r="Z612" s="40"/>
      <c r="AA612" s="59">
        <v>-3.1700000762939453</v>
      </c>
      <c r="AB612" s="60">
        <v>-11.600000381469727</v>
      </c>
      <c r="AC612" s="59">
        <v>0.10000000149011612</v>
      </c>
      <c r="AD612" s="60">
        <v>12.039999961853027</v>
      </c>
      <c r="AE612" s="19" t="s">
        <v>78</v>
      </c>
      <c r="AF612" s="114"/>
      <c r="AG612" s="117" t="str">
        <f t="shared" si="317"/>
        <v/>
      </c>
      <c r="AH612" s="118" t="str">
        <f t="shared" si="318"/>
        <v/>
      </c>
      <c r="AI612" s="118" t="str">
        <f t="shared" si="319"/>
        <v/>
      </c>
      <c r="AJ612" s="118" t="str">
        <f t="shared" si="320"/>
        <v/>
      </c>
      <c r="AK612" s="113" t="str">
        <f t="shared" si="321"/>
        <v/>
      </c>
      <c r="AL612" s="118" t="str">
        <f t="shared" si="322"/>
        <v/>
      </c>
      <c r="AM612" s="118"/>
      <c r="AN612" s="117">
        <f t="shared" si="295"/>
        <v>11.056992877712499</v>
      </c>
      <c r="AO612" s="118">
        <f t="shared" si="296"/>
        <v>13.138350992518562</v>
      </c>
      <c r="AP612" s="99">
        <f t="shared" si="297"/>
        <v>51.924301317405707</v>
      </c>
      <c r="AQ612" s="99">
        <f t="shared" si="298"/>
        <v>17.745646104825951</v>
      </c>
      <c r="AR612" s="99">
        <f t="shared" si="299"/>
        <v>61.190701687189943</v>
      </c>
      <c r="AS612" s="99">
        <f t="shared" si="300"/>
        <v>20.912530539584779</v>
      </c>
      <c r="AT612" s="118">
        <f t="shared" si="301"/>
        <v>0.3899998664855957</v>
      </c>
      <c r="AU612" s="118">
        <f t="shared" si="302"/>
        <v>0</v>
      </c>
      <c r="AV612" s="118">
        <f t="shared" si="303"/>
        <v>0.3899998664855957</v>
      </c>
      <c r="AW612" s="118">
        <f t="shared" si="304"/>
        <v>2.2200000286102295</v>
      </c>
      <c r="AX612" s="118"/>
      <c r="AY612" s="117" t="str">
        <f t="shared" si="307"/>
        <v/>
      </c>
      <c r="AZ612" s="118" t="str">
        <f t="shared" si="308"/>
        <v/>
      </c>
      <c r="BA612" s="99" t="str">
        <f t="shared" si="309"/>
        <v/>
      </c>
      <c r="BB612" s="99" t="str">
        <f t="shared" si="310"/>
        <v/>
      </c>
      <c r="BC612" s="99" t="str">
        <f t="shared" si="311"/>
        <v/>
      </c>
      <c r="BD612" s="99" t="str">
        <f t="shared" si="312"/>
        <v/>
      </c>
      <c r="BE612" s="84" t="str">
        <f t="shared" si="313"/>
        <v/>
      </c>
      <c r="BF612" s="84" t="str">
        <f t="shared" si="306"/>
        <v/>
      </c>
      <c r="BI612" s="117">
        <f t="shared" si="314"/>
        <v>0.3899998664855957</v>
      </c>
      <c r="BJ612" s="118">
        <f t="shared" si="315"/>
        <v>0</v>
      </c>
      <c r="BK612" s="118">
        <f t="shared" si="316"/>
        <v>0.3899998664855957</v>
      </c>
      <c r="BL612" s="118">
        <v>0.3899998664855957</v>
      </c>
      <c r="BM612" s="118">
        <v>0</v>
      </c>
      <c r="BN612" s="118">
        <v>0.3899998664855957</v>
      </c>
      <c r="BO612" s="118"/>
      <c r="BP612" s="119"/>
      <c r="BX612" s="117"/>
      <c r="EX612" s="81">
        <f t="shared" si="323"/>
        <v>11.056992877712499</v>
      </c>
      <c r="EY612" s="81">
        <f t="shared" si="325"/>
        <v>11.056992877712499</v>
      </c>
      <c r="FA612" s="81" t="str">
        <f t="shared" si="324"/>
        <v/>
      </c>
    </row>
    <row r="613" spans="2:157" x14ac:dyDescent="0.15">
      <c r="E613" s="1" t="s">
        <v>152</v>
      </c>
      <c r="F613" s="81">
        <v>3</v>
      </c>
      <c r="I613" s="81">
        <v>1</v>
      </c>
      <c r="Q613" s="31">
        <v>2.7999999523162842</v>
      </c>
      <c r="R613" s="40">
        <v>2.2200000286102295</v>
      </c>
      <c r="S613" s="31"/>
      <c r="T613" s="40"/>
      <c r="U613" s="31"/>
      <c r="V613" s="40"/>
      <c r="W613" s="31"/>
      <c r="X613" s="40"/>
      <c r="Y613" s="31"/>
      <c r="Z613" s="40"/>
      <c r="AA613" s="59">
        <v>4.9200000762939453</v>
      </c>
      <c r="AB613" s="60">
        <v>9.4600000381469727</v>
      </c>
      <c r="AC613" s="59">
        <v>-0.5899999737739563</v>
      </c>
      <c r="AD613" s="60">
        <v>-12.039999961853027</v>
      </c>
      <c r="AE613" s="19" t="s">
        <v>81</v>
      </c>
      <c r="AF613" s="114"/>
      <c r="AG613" s="117" t="str">
        <f t="shared" si="317"/>
        <v/>
      </c>
      <c r="AH613" s="118" t="str">
        <f t="shared" si="318"/>
        <v/>
      </c>
      <c r="AI613" s="118" t="str">
        <f t="shared" si="319"/>
        <v/>
      </c>
      <c r="AJ613" s="118" t="str">
        <f t="shared" si="320"/>
        <v/>
      </c>
      <c r="AK613" s="113" t="str">
        <f t="shared" si="321"/>
        <v/>
      </c>
      <c r="AL613" s="118" t="str">
        <f t="shared" si="322"/>
        <v/>
      </c>
      <c r="AM613" s="118"/>
      <c r="AN613" s="117" t="str">
        <f t="shared" si="295"/>
        <v/>
      </c>
      <c r="AO613" s="118" t="str">
        <f t="shared" si="296"/>
        <v/>
      </c>
      <c r="AP613" s="99" t="str">
        <f t="shared" si="297"/>
        <v/>
      </c>
      <c r="AQ613" s="99" t="str">
        <f t="shared" si="298"/>
        <v/>
      </c>
      <c r="AR613" s="99" t="str">
        <f t="shared" si="299"/>
        <v/>
      </c>
      <c r="AS613" s="99" t="str">
        <f t="shared" si="300"/>
        <v/>
      </c>
      <c r="AT613" s="118" t="str">
        <f t="shared" si="301"/>
        <v/>
      </c>
      <c r="AU613" s="118" t="str">
        <f t="shared" si="302"/>
        <v/>
      </c>
      <c r="AV613" s="118" t="str">
        <f t="shared" si="303"/>
        <v/>
      </c>
      <c r="AW613" s="118" t="str">
        <f t="shared" si="304"/>
        <v/>
      </c>
      <c r="AX613" s="118"/>
      <c r="AY613" s="117">
        <f t="shared" si="307"/>
        <v>11.056992877712499</v>
      </c>
      <c r="AZ613" s="118">
        <f t="shared" si="308"/>
        <v>13.138350992518562</v>
      </c>
      <c r="BA613" s="99">
        <f t="shared" si="309"/>
        <v>51.924301317405707</v>
      </c>
      <c r="BB613" s="99">
        <f t="shared" si="310"/>
        <v>17.745646104825951</v>
      </c>
      <c r="BC613" s="99">
        <f t="shared" si="311"/>
        <v>61.190701687189943</v>
      </c>
      <c r="BD613" s="99">
        <f t="shared" si="312"/>
        <v>20.912530539584779</v>
      </c>
      <c r="BE613" s="84">
        <f t="shared" si="313"/>
        <v>2.2200000286102295</v>
      </c>
      <c r="BF613" s="84" t="str">
        <f t="shared" si="306"/>
        <v/>
      </c>
      <c r="BI613" s="117">
        <f t="shared" si="314"/>
        <v>4.8200000748038292</v>
      </c>
      <c r="BJ613" s="118">
        <f t="shared" si="315"/>
        <v>2.5799999237060547</v>
      </c>
      <c r="BK613" s="118">
        <f t="shared" si="316"/>
        <v>5.4670650560819345</v>
      </c>
      <c r="BL613" s="118">
        <v>4.8200000748038292</v>
      </c>
      <c r="BM613" s="118">
        <v>2.5799999237060547</v>
      </c>
      <c r="BN613" s="118">
        <v>5.4670650560819345</v>
      </c>
      <c r="BO613" s="118"/>
      <c r="BP613" s="119"/>
      <c r="BX613" s="117"/>
      <c r="EX613" s="81" t="str">
        <f t="shared" si="323"/>
        <v/>
      </c>
      <c r="EY613" s="81">
        <f t="shared" si="325"/>
        <v>1.854228187200833</v>
      </c>
      <c r="FA613" s="81" t="str">
        <f t="shared" si="324"/>
        <v/>
      </c>
    </row>
    <row r="614" spans="2:157" x14ac:dyDescent="0.15">
      <c r="E614" s="1" t="s">
        <v>152</v>
      </c>
      <c r="F614" s="6">
        <v>4</v>
      </c>
      <c r="I614" s="81">
        <v>1</v>
      </c>
      <c r="Q614" s="31">
        <v>-2.3199999332427979</v>
      </c>
      <c r="R614" s="40">
        <v>-6.6700000762939453</v>
      </c>
      <c r="S614" s="31"/>
      <c r="T614" s="40"/>
      <c r="U614" s="31"/>
      <c r="V614" s="40"/>
      <c r="W614" s="31"/>
      <c r="X614" s="40"/>
      <c r="Y614" s="31"/>
      <c r="Z614" s="40"/>
      <c r="AA614" s="59">
        <v>-4.190000057220459</v>
      </c>
      <c r="AB614" s="60">
        <v>-12.140000343322754</v>
      </c>
      <c r="AC614" s="59">
        <v>3.6600000858306885</v>
      </c>
      <c r="AD614" s="60">
        <v>10.630000114440918</v>
      </c>
      <c r="AE614" s="19" t="s">
        <v>115</v>
      </c>
      <c r="AF614" s="114"/>
      <c r="AG614" s="117" t="str">
        <f t="shared" si="317"/>
        <v/>
      </c>
      <c r="AH614" s="118" t="str">
        <f t="shared" si="318"/>
        <v/>
      </c>
      <c r="AI614" s="118" t="str">
        <f t="shared" si="319"/>
        <v/>
      </c>
      <c r="AJ614" s="118" t="str">
        <f t="shared" si="320"/>
        <v/>
      </c>
      <c r="AK614" s="113" t="str">
        <f t="shared" si="321"/>
        <v/>
      </c>
      <c r="AL614" s="118" t="str">
        <f t="shared" si="322"/>
        <v/>
      </c>
      <c r="AM614" s="118"/>
      <c r="AN614" s="117" t="str">
        <f t="shared" si="295"/>
        <v/>
      </c>
      <c r="AO614" s="118" t="str">
        <f t="shared" si="296"/>
        <v/>
      </c>
      <c r="AP614" s="99" t="str">
        <f t="shared" si="297"/>
        <v/>
      </c>
      <c r="AQ614" s="99" t="str">
        <f t="shared" si="298"/>
        <v/>
      </c>
      <c r="AR614" s="99" t="str">
        <f t="shared" si="299"/>
        <v/>
      </c>
      <c r="AS614" s="99" t="str">
        <f t="shared" si="300"/>
        <v/>
      </c>
      <c r="AT614" s="118" t="str">
        <f t="shared" si="301"/>
        <v/>
      </c>
      <c r="AU614" s="118" t="str">
        <f t="shared" si="302"/>
        <v/>
      </c>
      <c r="AV614" s="118" t="str">
        <f t="shared" si="303"/>
        <v/>
      </c>
      <c r="AW614" s="118" t="str">
        <f t="shared" si="304"/>
        <v/>
      </c>
      <c r="AX614" s="118"/>
      <c r="AY614" s="117">
        <f t="shared" si="307"/>
        <v>1.854228187200833</v>
      </c>
      <c r="AZ614" s="118">
        <f t="shared" si="308"/>
        <v>8.4936936292803669</v>
      </c>
      <c r="BA614" s="99">
        <f t="shared" si="309"/>
        <v>8.5563001262664784</v>
      </c>
      <c r="BB614" s="99">
        <f t="shared" si="310"/>
        <v>5.0192404309465823</v>
      </c>
      <c r="BC614" s="99">
        <f t="shared" si="311"/>
        <v>38.424499843597403</v>
      </c>
      <c r="BD614" s="99">
        <f t="shared" si="312"/>
        <v>22.540327046480019</v>
      </c>
      <c r="BE614" s="84">
        <f t="shared" si="313"/>
        <v>6.6700000762939453</v>
      </c>
      <c r="BF614" s="84" t="str">
        <f t="shared" si="306"/>
        <v/>
      </c>
      <c r="BI614" s="117">
        <f t="shared" si="314"/>
        <v>3.6000000834465027</v>
      </c>
      <c r="BJ614" s="118">
        <f t="shared" si="315"/>
        <v>0.10000038146972656</v>
      </c>
      <c r="BK614" s="118">
        <f t="shared" si="316"/>
        <v>3.6013887150804642</v>
      </c>
      <c r="BL614" s="118">
        <v>3.6000000834465027</v>
      </c>
      <c r="BM614" s="118">
        <v>0.10000038146972656</v>
      </c>
      <c r="BN614" s="118">
        <v>3.6013887150804642</v>
      </c>
      <c r="BO614" s="118"/>
      <c r="BP614" s="119"/>
      <c r="BX614" s="117"/>
      <c r="EX614" s="81" t="str">
        <f t="shared" si="323"/>
        <v/>
      </c>
      <c r="EY614" s="81">
        <f t="shared" si="325"/>
        <v>15.081420637041168</v>
      </c>
      <c r="FA614" s="81" t="str">
        <f t="shared" si="324"/>
        <v/>
      </c>
    </row>
    <row r="615" spans="2:157" x14ac:dyDescent="0.15">
      <c r="E615" s="1" t="s">
        <v>152</v>
      </c>
      <c r="F615" s="6">
        <v>5</v>
      </c>
      <c r="I615" s="81">
        <v>1</v>
      </c>
      <c r="O615" s="31"/>
      <c r="Q615" s="31">
        <v>-2.0799999237060547</v>
      </c>
      <c r="R615" s="40">
        <v>7.5900001525878906</v>
      </c>
      <c r="S615" s="31"/>
      <c r="T615" s="40"/>
      <c r="U615" s="31"/>
      <c r="V615" s="40"/>
      <c r="W615" s="31"/>
      <c r="X615" s="40"/>
      <c r="Y615" s="31"/>
      <c r="Z615" s="40"/>
      <c r="AA615" s="59">
        <v>-0.93000000715255737</v>
      </c>
      <c r="AB615" s="60">
        <v>11.699999809265137</v>
      </c>
      <c r="AC615" s="59">
        <v>-0.20000000298023224</v>
      </c>
      <c r="AD615" s="60">
        <v>-12.579999923706055</v>
      </c>
      <c r="AE615" s="19" t="s">
        <v>78</v>
      </c>
      <c r="AF615" s="114"/>
      <c r="AG615" s="117" t="str">
        <f t="shared" si="317"/>
        <v/>
      </c>
      <c r="AH615" s="118" t="str">
        <f t="shared" si="318"/>
        <v/>
      </c>
      <c r="AI615" s="118" t="str">
        <f t="shared" si="319"/>
        <v/>
      </c>
      <c r="AJ615" s="118" t="str">
        <f t="shared" si="320"/>
        <v/>
      </c>
      <c r="AK615" s="113" t="str">
        <f t="shared" si="321"/>
        <v/>
      </c>
      <c r="AL615" s="118" t="str">
        <f t="shared" si="322"/>
        <v/>
      </c>
      <c r="AM615" s="118"/>
      <c r="AN615" s="117" t="str">
        <f t="shared" si="295"/>
        <v/>
      </c>
      <c r="AO615" s="118" t="str">
        <f t="shared" si="296"/>
        <v/>
      </c>
      <c r="AP615" s="99" t="str">
        <f t="shared" si="297"/>
        <v/>
      </c>
      <c r="AQ615" s="99" t="str">
        <f t="shared" si="298"/>
        <v/>
      </c>
      <c r="AR615" s="99" t="str">
        <f t="shared" si="299"/>
        <v/>
      </c>
      <c r="AS615" s="99" t="str">
        <f t="shared" si="300"/>
        <v/>
      </c>
      <c r="AT615" s="118" t="str">
        <f t="shared" si="301"/>
        <v/>
      </c>
      <c r="AU615" s="118" t="str">
        <f t="shared" si="302"/>
        <v/>
      </c>
      <c r="AV615" s="118" t="str">
        <f t="shared" si="303"/>
        <v/>
      </c>
      <c r="AW615" s="118" t="str">
        <f t="shared" si="304"/>
        <v/>
      </c>
      <c r="AX615" s="118"/>
      <c r="AY615" s="117">
        <f t="shared" si="307"/>
        <v>15.081420637041168</v>
      </c>
      <c r="AZ615" s="118">
        <f t="shared" si="308"/>
        <v>11.235113800721983</v>
      </c>
      <c r="BA615" s="99">
        <f t="shared" si="309"/>
        <v>73.38320112400055</v>
      </c>
      <c r="BB615" s="99">
        <f t="shared" si="310"/>
        <v>61.227048910839535</v>
      </c>
      <c r="BC615" s="99">
        <f t="shared" si="311"/>
        <v>56.456900987899303</v>
      </c>
      <c r="BD615" s="99">
        <f t="shared" si="312"/>
        <v>47.104642277726946</v>
      </c>
      <c r="BE615" s="84">
        <f t="shared" si="313"/>
        <v>7.5900001525878906</v>
      </c>
      <c r="BF615" s="84">
        <f t="shared" si="306"/>
        <v>5.3700001239776611</v>
      </c>
      <c r="BI615" s="117">
        <f t="shared" si="314"/>
        <v>4.5900000929832458</v>
      </c>
      <c r="BJ615" s="118">
        <f t="shared" si="315"/>
        <v>1.0699996948242187</v>
      </c>
      <c r="BK615" s="118">
        <f t="shared" si="316"/>
        <v>4.7130669632957822</v>
      </c>
      <c r="BL615" s="118">
        <v>4.5900000929832458</v>
      </c>
      <c r="BM615" s="118">
        <v>1.0699996948242187</v>
      </c>
      <c r="BN615" s="118">
        <v>4.7130669632957822</v>
      </c>
      <c r="BO615" s="118"/>
      <c r="BP615" s="119"/>
      <c r="BX615" s="117"/>
      <c r="EX615" s="81" t="str">
        <f t="shared" si="323"/>
        <v/>
      </c>
      <c r="EY615" s="81">
        <f t="shared" si="325"/>
        <v>16.583484626926076</v>
      </c>
      <c r="FA615" s="81" t="str">
        <f t="shared" si="324"/>
        <v/>
      </c>
    </row>
    <row r="616" spans="2:157" x14ac:dyDescent="0.15">
      <c r="E616" s="1" t="s">
        <v>152</v>
      </c>
      <c r="F616" s="6">
        <v>6</v>
      </c>
      <c r="I616" s="81">
        <v>1</v>
      </c>
      <c r="O616" s="31"/>
      <c r="Q616" s="31">
        <v>2.3199999332427979</v>
      </c>
      <c r="R616" s="40">
        <v>-6.809999942779541</v>
      </c>
      <c r="S616" s="31"/>
      <c r="T616" s="40"/>
      <c r="U616" s="31"/>
      <c r="V616" s="40"/>
      <c r="W616" s="31"/>
      <c r="X616" s="40"/>
      <c r="Y616" s="31"/>
      <c r="Z616" s="40"/>
      <c r="AA616" s="59">
        <v>2.880000114440918</v>
      </c>
      <c r="AB616" s="60">
        <v>-12.920000076293945</v>
      </c>
      <c r="AC616" s="59">
        <v>-1.5099999904632568</v>
      </c>
      <c r="AD616" s="60">
        <v>11.899999618530273</v>
      </c>
      <c r="AE616" s="19" t="s">
        <v>83</v>
      </c>
      <c r="AF616" s="114"/>
      <c r="AG616" s="117" t="str">
        <f t="shared" si="317"/>
        <v/>
      </c>
      <c r="AH616" s="118" t="str">
        <f t="shared" si="318"/>
        <v/>
      </c>
      <c r="AI616" s="118" t="str">
        <f t="shared" si="319"/>
        <v/>
      </c>
      <c r="AJ616" s="118" t="str">
        <f t="shared" si="320"/>
        <v/>
      </c>
      <c r="AK616" s="113" t="str">
        <f t="shared" si="321"/>
        <v/>
      </c>
      <c r="AL616" s="118" t="str">
        <f t="shared" si="322"/>
        <v/>
      </c>
      <c r="AM616" s="118"/>
      <c r="AN616" s="117" t="str">
        <f t="shared" ref="AN616:AN679" si="326">IF(H616=1,DEGREES(ACOS(((AA615-AA616)*(AA617-AA616)+(AB615-AB616)*(AB617-AB616))/(SQRT((AA615-AA616)^2+(AB615-AB616)^2)*SQRT((AA617-AA616)^2+(AB617-AB616)^2)))),"")</f>
        <v/>
      </c>
      <c r="AO616" s="118" t="str">
        <f t="shared" ref="AO616:AO679" si="327">IF(H616=1,DEGREES(ACOS((((AA617-AA616)*(AC616-AA616)+(AB617-AB616)*(AD616-AB616))/(SQRT((AA617-AA616)^2+(AB617-AB616)^2)*SQRT((AC616-AA616)^2+(AD616-AB616)^2))))),"")</f>
        <v/>
      </c>
      <c r="AP616" s="99" t="str">
        <f t="shared" ref="AP616:AP679" si="328">IF(AND(ISNUMBER(AA615),ISNUMBER(AA616),ISNUMBER(AA617),H616=1),ABS((AA615*AB616+AA616*AB617+AA617*AB615-AB615*AA616-AB616*AA617-AB617*AA615)/2),"")</f>
        <v/>
      </c>
      <c r="AQ616" s="99" t="str">
        <f t="shared" ref="AQ616:AQ679" si="329">IF(ISNUMBER(AP616),AP616*(((ABS(AB616-R617))/(ABS(AB615-AB616))))^2,"")</f>
        <v/>
      </c>
      <c r="AR616" s="99" t="str">
        <f t="shared" ref="AR616:AR679" si="330">IF(AND(ISNUMBER(AC616),ISNUMBER(AA616),ISNUMBER(AA617),H616=1),ABS((AC616*AB616+AA616*AB617+AA617*AD616-AD616*AA616-AB616*AA617-AB617*AC616)/2),"")</f>
        <v/>
      </c>
      <c r="AS616" s="99" t="str">
        <f t="shared" ref="AS616:AS679" si="331">IF(ISNUMBER(AR616),AR616*(((ABS(AB616-R617))/(ABS(AB615-AB616))))^2,"")</f>
        <v/>
      </c>
      <c r="AT616" s="118" t="str">
        <f t="shared" ref="AT616:AT679" si="332">IF(AND(ISNUMBER(AC615),ISNUMBER(AA616),$G615=1),ABS(AC615-AA616),"")</f>
        <v/>
      </c>
      <c r="AU616" s="118" t="str">
        <f t="shared" ref="AU616:AU679" si="333">IF(AND(ISNUMBER(AD615),ISNUMBER(AB616),$G615=1),ABS(AD615-AB616),"")</f>
        <v/>
      </c>
      <c r="AV616" s="118" t="str">
        <f t="shared" ref="AV616:AV679" si="334">IF(AND(ISNUMBER(AT616),ISNUMBER(AU616)),SQRT(AT616^2+AU616^2),"")</f>
        <v/>
      </c>
      <c r="AW616" s="118" t="str">
        <f t="shared" ref="AW616:AW679" si="335">IF(H616=1,ABS(R617),"")</f>
        <v/>
      </c>
      <c r="AX616" s="118"/>
      <c r="AY616" s="117">
        <f t="shared" si="307"/>
        <v>16.583484626926076</v>
      </c>
      <c r="AZ616" s="118">
        <f t="shared" si="308"/>
        <v>7.074739593241719</v>
      </c>
      <c r="BA616" s="99">
        <f t="shared" si="309"/>
        <v>85.545802169871337</v>
      </c>
      <c r="BB616" s="99">
        <f t="shared" si="310"/>
        <v>51.570224408488272</v>
      </c>
      <c r="BC616" s="99">
        <f t="shared" si="311"/>
        <v>37.267100957864507</v>
      </c>
      <c r="BD616" s="99">
        <f t="shared" si="312"/>
        <v>22.46600897650746</v>
      </c>
      <c r="BE616" s="84">
        <f t="shared" si="313"/>
        <v>6.809999942779541</v>
      </c>
      <c r="BF616" s="84">
        <f t="shared" si="306"/>
        <v>0.1399998664855957</v>
      </c>
      <c r="BI616" s="117">
        <f t="shared" si="314"/>
        <v>3.0800001174211502</v>
      </c>
      <c r="BJ616" s="118">
        <f t="shared" si="315"/>
        <v>0.34000015258789063</v>
      </c>
      <c r="BK616" s="118">
        <f t="shared" si="316"/>
        <v>3.0987095422246482</v>
      </c>
      <c r="BL616" s="118">
        <v>3.0800001174211502</v>
      </c>
      <c r="BM616" s="118">
        <v>0.34000015258789063</v>
      </c>
      <c r="BN616" s="118">
        <v>3.0987095422246482</v>
      </c>
      <c r="BO616" s="118"/>
      <c r="BP616" s="119"/>
      <c r="BX616" s="117"/>
      <c r="EX616" s="81" t="str">
        <f t="shared" si="323"/>
        <v/>
      </c>
      <c r="EY616" s="81">
        <f t="shared" si="325"/>
        <v>5.328204212325927</v>
      </c>
      <c r="FA616" s="81" t="str">
        <f t="shared" si="324"/>
        <v/>
      </c>
    </row>
    <row r="617" spans="2:157" x14ac:dyDescent="0.15">
      <c r="E617" s="1" t="s">
        <v>152</v>
      </c>
      <c r="F617" s="6">
        <v>7</v>
      </c>
      <c r="I617" s="81">
        <v>1</v>
      </c>
      <c r="O617" s="31"/>
      <c r="Q617" s="31">
        <v>-1.2599999904632568</v>
      </c>
      <c r="R617" s="40">
        <v>10.340000152587891</v>
      </c>
      <c r="S617" s="31"/>
      <c r="T617" s="40"/>
      <c r="U617" s="31"/>
      <c r="V617" s="40"/>
      <c r="W617" s="31"/>
      <c r="X617" s="40"/>
      <c r="Y617" s="31"/>
      <c r="Z617" s="40"/>
      <c r="AA617" s="59">
        <v>-3.6099998950958252</v>
      </c>
      <c r="AB617" s="60">
        <v>12.869999885559082</v>
      </c>
      <c r="AC617" s="59">
        <v>0.43999999761581421</v>
      </c>
      <c r="AD617" s="60">
        <v>-13.310000419616699</v>
      </c>
      <c r="AE617" s="19" t="s">
        <v>96</v>
      </c>
      <c r="AF617" s="114"/>
      <c r="AG617" s="117" t="str">
        <f t="shared" si="317"/>
        <v/>
      </c>
      <c r="AH617" s="118" t="str">
        <f t="shared" si="318"/>
        <v/>
      </c>
      <c r="AI617" s="118" t="str">
        <f t="shared" si="319"/>
        <v/>
      </c>
      <c r="AJ617" s="118" t="str">
        <f t="shared" si="320"/>
        <v/>
      </c>
      <c r="AK617" s="113" t="str">
        <f t="shared" si="321"/>
        <v/>
      </c>
      <c r="AL617" s="118" t="str">
        <f t="shared" si="322"/>
        <v/>
      </c>
      <c r="AM617" s="118"/>
      <c r="AN617" s="117" t="str">
        <f t="shared" si="326"/>
        <v/>
      </c>
      <c r="AO617" s="118" t="str">
        <f t="shared" si="327"/>
        <v/>
      </c>
      <c r="AP617" s="99" t="str">
        <f t="shared" si="328"/>
        <v/>
      </c>
      <c r="AQ617" s="99" t="str">
        <f t="shared" si="329"/>
        <v/>
      </c>
      <c r="AR617" s="99" t="str">
        <f t="shared" si="330"/>
        <v/>
      </c>
      <c r="AS617" s="99" t="str">
        <f t="shared" si="331"/>
        <v/>
      </c>
      <c r="AT617" s="118" t="str">
        <f t="shared" si="332"/>
        <v/>
      </c>
      <c r="AU617" s="118" t="str">
        <f t="shared" si="333"/>
        <v/>
      </c>
      <c r="AV617" s="118" t="str">
        <f t="shared" si="334"/>
        <v/>
      </c>
      <c r="AW617" s="118" t="str">
        <f t="shared" si="335"/>
        <v/>
      </c>
      <c r="AX617" s="118"/>
      <c r="AY617" s="117">
        <f t="shared" si="307"/>
        <v>5.328204212325927</v>
      </c>
      <c r="AZ617" s="118">
        <f t="shared" si="308"/>
        <v>4.0947081534117675</v>
      </c>
      <c r="BA617" s="99">
        <f t="shared" si="309"/>
        <v>30.76194825075865</v>
      </c>
      <c r="BB617" s="99">
        <f t="shared" si="310"/>
        <v>27.457258560330086</v>
      </c>
      <c r="BC617" s="99">
        <f t="shared" si="311"/>
        <v>23.931847859048844</v>
      </c>
      <c r="BD617" s="99">
        <f t="shared" si="312"/>
        <v>21.360901108601947</v>
      </c>
      <c r="BE617" s="84">
        <f t="shared" si="313"/>
        <v>10.340000152587891</v>
      </c>
      <c r="BF617" s="84">
        <f t="shared" si="306"/>
        <v>2.75</v>
      </c>
      <c r="BI617" s="117">
        <f t="shared" si="314"/>
        <v>2.0999999046325684</v>
      </c>
      <c r="BJ617" s="118">
        <f t="shared" si="315"/>
        <v>0.97000026702880859</v>
      </c>
      <c r="BK617" s="118">
        <f t="shared" si="316"/>
        <v>2.3132012704243348</v>
      </c>
      <c r="BL617" s="118">
        <v>2.0999999046325684</v>
      </c>
      <c r="BM617" s="118">
        <v>0.97000026702880859</v>
      </c>
      <c r="BN617" s="118">
        <v>2.3132012704243348</v>
      </c>
      <c r="BO617" s="118"/>
      <c r="BP617" s="119"/>
      <c r="BX617" s="117"/>
      <c r="EX617" s="81" t="str">
        <f t="shared" si="323"/>
        <v/>
      </c>
      <c r="EY617" s="81">
        <f t="shared" si="325"/>
        <v>0.1646658525182314</v>
      </c>
      <c r="FA617" s="81" t="str">
        <f t="shared" si="324"/>
        <v/>
      </c>
    </row>
    <row r="618" spans="2:157" x14ac:dyDescent="0.15">
      <c r="E618" s="1" t="s">
        <v>152</v>
      </c>
      <c r="F618" s="81">
        <v>8</v>
      </c>
      <c r="I618" s="81">
        <v>1</v>
      </c>
      <c r="O618" s="31"/>
      <c r="Q618" s="31">
        <v>1.7899999618530273</v>
      </c>
      <c r="R618" s="40">
        <v>-6.0900001525878906</v>
      </c>
      <c r="S618" s="31"/>
      <c r="T618" s="40"/>
      <c r="U618" s="31"/>
      <c r="V618" s="40"/>
      <c r="W618" s="31"/>
      <c r="X618" s="40"/>
      <c r="Y618" s="31"/>
      <c r="Z618" s="40"/>
      <c r="AA618" s="59">
        <v>3.0199999809265137</v>
      </c>
      <c r="AB618" s="60">
        <v>-13.159999847412109</v>
      </c>
      <c r="AC618" s="59">
        <v>-2.0999999046325684</v>
      </c>
      <c r="AD618" s="60">
        <v>12.090000152587891</v>
      </c>
      <c r="AE618" s="19" t="s">
        <v>78</v>
      </c>
      <c r="AF618" s="114"/>
      <c r="AG618" s="117" t="str">
        <f t="shared" si="317"/>
        <v/>
      </c>
      <c r="AH618" s="118" t="str">
        <f t="shared" si="318"/>
        <v/>
      </c>
      <c r="AI618" s="118" t="str">
        <f t="shared" si="319"/>
        <v/>
      </c>
      <c r="AJ618" s="118" t="str">
        <f t="shared" si="320"/>
        <v/>
      </c>
      <c r="AK618" s="113" t="str">
        <f t="shared" si="321"/>
        <v/>
      </c>
      <c r="AL618" s="118" t="str">
        <f t="shared" si="322"/>
        <v/>
      </c>
      <c r="AM618" s="118"/>
      <c r="AN618" s="117" t="str">
        <f t="shared" si="326"/>
        <v/>
      </c>
      <c r="AO618" s="118" t="str">
        <f t="shared" si="327"/>
        <v/>
      </c>
      <c r="AP618" s="99" t="str">
        <f t="shared" si="328"/>
        <v/>
      </c>
      <c r="AQ618" s="99" t="str">
        <f t="shared" si="329"/>
        <v/>
      </c>
      <c r="AR618" s="99" t="str">
        <f t="shared" si="330"/>
        <v/>
      </c>
      <c r="AS618" s="99" t="str">
        <f t="shared" si="331"/>
        <v/>
      </c>
      <c r="AT618" s="118" t="str">
        <f t="shared" si="332"/>
        <v/>
      </c>
      <c r="AU618" s="118" t="str">
        <f t="shared" si="333"/>
        <v/>
      </c>
      <c r="AV618" s="118" t="str">
        <f t="shared" si="334"/>
        <v/>
      </c>
      <c r="AW618" s="118" t="str">
        <f t="shared" si="335"/>
        <v/>
      </c>
      <c r="AX618" s="118"/>
      <c r="AY618" s="117">
        <f t="shared" si="307"/>
        <v>0.1646658525182314</v>
      </c>
      <c r="AZ618" s="118">
        <f t="shared" si="308"/>
        <v>5.4958918438009672</v>
      </c>
      <c r="BA618" s="99">
        <f t="shared" si="309"/>
        <v>1.0264990172386206</v>
      </c>
      <c r="BB618" s="99">
        <f t="shared" si="310"/>
        <v>0.5547949799020333</v>
      </c>
      <c r="BC618" s="99">
        <f t="shared" si="311"/>
        <v>34.075951325881448</v>
      </c>
      <c r="BD618" s="99">
        <f t="shared" si="312"/>
        <v>18.417130862766676</v>
      </c>
      <c r="BE618" s="84">
        <f t="shared" si="313"/>
        <v>6.0900001525878906</v>
      </c>
      <c r="BF618" s="84">
        <f t="shared" si="306"/>
        <v>0.71999979019165039</v>
      </c>
      <c r="BI618" s="117">
        <f t="shared" si="314"/>
        <v>2.5799999833106995</v>
      </c>
      <c r="BJ618" s="118">
        <f t="shared" si="315"/>
        <v>0.15000057220458984</v>
      </c>
      <c r="BK618" s="118">
        <f t="shared" si="316"/>
        <v>2.5843568030643356</v>
      </c>
      <c r="BL618" s="118">
        <v>2.5799999833106995</v>
      </c>
      <c r="BM618" s="118">
        <v>0.15000057220458984</v>
      </c>
      <c r="BN618" s="118">
        <v>2.5843568030643356</v>
      </c>
      <c r="BO618" s="118"/>
      <c r="BP618" s="119"/>
      <c r="BX618" s="117"/>
      <c r="EX618" s="81" t="str">
        <f t="shared" si="323"/>
        <v/>
      </c>
      <c r="EY618" s="81">
        <f t="shared" si="325"/>
        <v>4.7191626889862643</v>
      </c>
      <c r="FA618" s="81" t="str">
        <f t="shared" si="324"/>
        <v/>
      </c>
    </row>
    <row r="619" spans="2:157" x14ac:dyDescent="0.15">
      <c r="E619" s="1" t="s">
        <v>152</v>
      </c>
      <c r="F619" s="81">
        <v>9</v>
      </c>
      <c r="I619" s="81">
        <v>1</v>
      </c>
      <c r="O619" s="31"/>
      <c r="Q619" s="31">
        <v>-0.87000000476837158</v>
      </c>
      <c r="R619" s="40">
        <v>9.1800003051757813</v>
      </c>
      <c r="S619" s="31"/>
      <c r="T619" s="40"/>
      <c r="U619" s="31"/>
      <c r="V619" s="40"/>
      <c r="W619" s="31"/>
      <c r="X619" s="40"/>
      <c r="Y619" s="31"/>
      <c r="Z619" s="40"/>
      <c r="AA619" s="59">
        <v>-1.3200000524520874</v>
      </c>
      <c r="AB619" s="60">
        <v>12.579999923706055</v>
      </c>
      <c r="AC619" s="59">
        <v>1.4600000381469727</v>
      </c>
      <c r="AD619" s="60">
        <v>-12.920000076293945</v>
      </c>
      <c r="AE619" s="19" t="s">
        <v>88</v>
      </c>
      <c r="AF619" s="114"/>
      <c r="AG619" s="117" t="str">
        <f t="shared" si="317"/>
        <v/>
      </c>
      <c r="AH619" s="118" t="str">
        <f t="shared" si="318"/>
        <v/>
      </c>
      <c r="AI619" s="118" t="str">
        <f t="shared" si="319"/>
        <v/>
      </c>
      <c r="AJ619" s="118" t="str">
        <f t="shared" si="320"/>
        <v/>
      </c>
      <c r="AK619" s="113" t="str">
        <f t="shared" si="321"/>
        <v/>
      </c>
      <c r="AL619" s="118" t="str">
        <f t="shared" si="322"/>
        <v/>
      </c>
      <c r="AM619" s="118"/>
      <c r="AN619" s="117" t="str">
        <f t="shared" si="326"/>
        <v/>
      </c>
      <c r="AO619" s="118" t="str">
        <f t="shared" si="327"/>
        <v/>
      </c>
      <c r="AP619" s="99" t="str">
        <f t="shared" si="328"/>
        <v/>
      </c>
      <c r="AQ619" s="99" t="str">
        <f t="shared" si="329"/>
        <v/>
      </c>
      <c r="AR619" s="99" t="str">
        <f t="shared" si="330"/>
        <v/>
      </c>
      <c r="AS619" s="99" t="str">
        <f t="shared" si="331"/>
        <v/>
      </c>
      <c r="AT619" s="118" t="str">
        <f t="shared" si="332"/>
        <v/>
      </c>
      <c r="AU619" s="118" t="str">
        <f t="shared" si="333"/>
        <v/>
      </c>
      <c r="AV619" s="118" t="str">
        <f t="shared" si="334"/>
        <v/>
      </c>
      <c r="AW619" s="118" t="str">
        <f t="shared" si="335"/>
        <v/>
      </c>
      <c r="AX619" s="118"/>
      <c r="AY619" s="117">
        <f t="shared" si="307"/>
        <v>4.7191626889862643</v>
      </c>
      <c r="AZ619" s="118">
        <f t="shared" si="308"/>
        <v>1.8920037776431424</v>
      </c>
      <c r="BA619" s="99">
        <f t="shared" si="309"/>
        <v>28.842997790694255</v>
      </c>
      <c r="BB619" s="99">
        <f t="shared" si="310"/>
        <v>21.245082058556118</v>
      </c>
      <c r="BC619" s="99">
        <f t="shared" si="311"/>
        <v>11.10189751980306</v>
      </c>
      <c r="BD619" s="99">
        <f t="shared" si="312"/>
        <v>8.1773997808921735</v>
      </c>
      <c r="BE619" s="84">
        <f t="shared" si="313"/>
        <v>9.1800003051757813</v>
      </c>
      <c r="BF619" s="84">
        <f t="shared" si="306"/>
        <v>1.1599998474121094</v>
      </c>
      <c r="BI619" s="117">
        <f t="shared" si="314"/>
        <v>0.77999985218048096</v>
      </c>
      <c r="BJ619" s="118">
        <f t="shared" si="315"/>
        <v>0.48999977111816406</v>
      </c>
      <c r="BK619" s="118">
        <f t="shared" si="316"/>
        <v>0.92114035037958542</v>
      </c>
      <c r="BL619" s="118">
        <v>0.77999985218048096</v>
      </c>
      <c r="BM619" s="118">
        <v>0.48999977111816406</v>
      </c>
      <c r="BN619" s="118">
        <v>0.92114035037958542</v>
      </c>
      <c r="BO619" s="118"/>
      <c r="BP619" s="119"/>
      <c r="BX619" s="117"/>
      <c r="EX619" s="81" t="str">
        <f t="shared" si="323"/>
        <v/>
      </c>
      <c r="EY619" s="81">
        <f t="shared" si="325"/>
        <v>4.6197636466036212</v>
      </c>
      <c r="FA619" s="81" t="str">
        <f t="shared" si="324"/>
        <v/>
      </c>
    </row>
    <row r="620" spans="2:157" x14ac:dyDescent="0.15">
      <c r="E620" s="1" t="s">
        <v>152</v>
      </c>
      <c r="F620" s="81">
        <v>10</v>
      </c>
      <c r="I620" s="81">
        <v>1</v>
      </c>
      <c r="O620" s="31"/>
      <c r="Q620" s="31">
        <v>-0.34000000357627869</v>
      </c>
      <c r="R620" s="40">
        <v>-6.3299999237060547</v>
      </c>
      <c r="S620" s="31"/>
      <c r="T620" s="40"/>
      <c r="U620" s="31"/>
      <c r="V620" s="40"/>
      <c r="W620" s="31"/>
      <c r="X620" s="40"/>
      <c r="Y620" s="31"/>
      <c r="Z620" s="40"/>
      <c r="AA620" s="59">
        <v>0.82999998331069946</v>
      </c>
      <c r="AB620" s="60">
        <v>-12.239999771118164</v>
      </c>
      <c r="AC620" s="59">
        <v>-0.73000001907348633</v>
      </c>
      <c r="AD620" s="60">
        <v>13.260000228881836</v>
      </c>
      <c r="AE620" s="19" t="s">
        <v>95</v>
      </c>
      <c r="AF620" s="114"/>
      <c r="AG620" s="117" t="str">
        <f t="shared" si="317"/>
        <v/>
      </c>
      <c r="AH620" s="118" t="str">
        <f t="shared" si="318"/>
        <v/>
      </c>
      <c r="AI620" s="118" t="str">
        <f t="shared" si="319"/>
        <v/>
      </c>
      <c r="AJ620" s="118" t="str">
        <f t="shared" si="320"/>
        <v/>
      </c>
      <c r="AK620" s="113" t="str">
        <f t="shared" si="321"/>
        <v/>
      </c>
      <c r="AL620" s="118" t="str">
        <f t="shared" si="322"/>
        <v/>
      </c>
      <c r="AM620" s="118"/>
      <c r="AN620" s="117" t="str">
        <f t="shared" si="326"/>
        <v/>
      </c>
      <c r="AO620" s="118" t="str">
        <f t="shared" si="327"/>
        <v/>
      </c>
      <c r="AP620" s="99" t="str">
        <f t="shared" si="328"/>
        <v/>
      </c>
      <c r="AQ620" s="99" t="str">
        <f t="shared" si="329"/>
        <v/>
      </c>
      <c r="AR620" s="99" t="str">
        <f t="shared" si="330"/>
        <v/>
      </c>
      <c r="AS620" s="99" t="str">
        <f t="shared" si="331"/>
        <v/>
      </c>
      <c r="AT620" s="118" t="str">
        <f t="shared" si="332"/>
        <v/>
      </c>
      <c r="AU620" s="118" t="str">
        <f t="shared" si="333"/>
        <v/>
      </c>
      <c r="AV620" s="118" t="str">
        <f t="shared" si="334"/>
        <v/>
      </c>
      <c r="AW620" s="118" t="str">
        <f t="shared" si="335"/>
        <v/>
      </c>
      <c r="AX620" s="118"/>
      <c r="AY620" s="117">
        <f t="shared" si="307"/>
        <v>4.6197636466036212</v>
      </c>
      <c r="AZ620" s="118">
        <f t="shared" si="308"/>
        <v>1.2709784006137461</v>
      </c>
      <c r="BA620" s="99">
        <f t="shared" si="309"/>
        <v>26.1888995377779</v>
      </c>
      <c r="BB620" s="99">
        <f t="shared" si="310"/>
        <v>14.134590242599337</v>
      </c>
      <c r="BC620" s="99">
        <f t="shared" si="311"/>
        <v>7.087300244164453</v>
      </c>
      <c r="BD620" s="99">
        <f t="shared" si="312"/>
        <v>3.8251353300673516</v>
      </c>
      <c r="BE620" s="84">
        <f t="shared" si="313"/>
        <v>6.3299999237060547</v>
      </c>
      <c r="BF620" s="84">
        <f t="shared" si="306"/>
        <v>0.23999977111816406</v>
      </c>
      <c r="BI620" s="117">
        <f t="shared" si="314"/>
        <v>0.63000005483627319</v>
      </c>
      <c r="BJ620" s="118">
        <f t="shared" si="315"/>
        <v>0.68000030517578125</v>
      </c>
      <c r="BK620" s="118">
        <f t="shared" si="316"/>
        <v>0.92698461914578867</v>
      </c>
      <c r="BL620" s="118">
        <v>0.63000005483627319</v>
      </c>
      <c r="BM620" s="118">
        <v>0.68000030517578125</v>
      </c>
      <c r="BN620" s="118">
        <v>0.92698461914578867</v>
      </c>
      <c r="BO620" s="118"/>
      <c r="BP620" s="119"/>
      <c r="BX620" s="117"/>
      <c r="EX620" s="81" t="str">
        <f t="shared" si="323"/>
        <v/>
      </c>
      <c r="EY620" s="81">
        <f t="shared" si="325"/>
        <v>0.21912134749955153</v>
      </c>
      <c r="FA620" s="81" t="str">
        <f t="shared" si="324"/>
        <v/>
      </c>
    </row>
    <row r="621" spans="2:157" x14ac:dyDescent="0.15">
      <c r="E621" s="1" t="s">
        <v>152</v>
      </c>
      <c r="F621" s="6">
        <v>11</v>
      </c>
      <c r="I621" s="81">
        <v>1</v>
      </c>
      <c r="O621" s="31"/>
      <c r="Q621" s="31">
        <v>-1.1100000143051147</v>
      </c>
      <c r="R621" s="40">
        <v>7.7300000190734863</v>
      </c>
      <c r="S621" s="31"/>
      <c r="T621" s="40"/>
      <c r="U621" s="31"/>
      <c r="V621" s="40"/>
      <c r="W621" s="31"/>
      <c r="X621" s="40"/>
      <c r="Y621" s="31"/>
      <c r="Z621" s="40"/>
      <c r="AA621" s="59">
        <v>-1.4600000381469727</v>
      </c>
      <c r="AB621" s="60">
        <v>13.069999694824219</v>
      </c>
      <c r="AC621" s="59">
        <v>0.15000000596046448</v>
      </c>
      <c r="AD621" s="60">
        <v>-12.340000152587891</v>
      </c>
      <c r="AE621" s="19" t="s">
        <v>78</v>
      </c>
      <c r="AF621" s="114"/>
      <c r="AG621" s="117" t="str">
        <f t="shared" si="317"/>
        <v/>
      </c>
      <c r="AH621" s="118" t="str">
        <f t="shared" si="318"/>
        <v/>
      </c>
      <c r="AI621" s="118" t="str">
        <f t="shared" si="319"/>
        <v/>
      </c>
      <c r="AJ621" s="118" t="str">
        <f t="shared" si="320"/>
        <v/>
      </c>
      <c r="AK621" s="113" t="str">
        <f t="shared" si="321"/>
        <v/>
      </c>
      <c r="AL621" s="118" t="str">
        <f t="shared" si="322"/>
        <v/>
      </c>
      <c r="AM621" s="118"/>
      <c r="AN621" s="117" t="str">
        <f t="shared" si="326"/>
        <v/>
      </c>
      <c r="AO621" s="118" t="str">
        <f t="shared" si="327"/>
        <v/>
      </c>
      <c r="AP621" s="99" t="str">
        <f t="shared" si="328"/>
        <v/>
      </c>
      <c r="AQ621" s="99" t="str">
        <f t="shared" si="329"/>
        <v/>
      </c>
      <c r="AR621" s="99" t="str">
        <f t="shared" si="330"/>
        <v/>
      </c>
      <c r="AS621" s="99" t="str">
        <f t="shared" si="331"/>
        <v/>
      </c>
      <c r="AT621" s="118" t="str">
        <f t="shared" si="332"/>
        <v/>
      </c>
      <c r="AU621" s="118" t="str">
        <f t="shared" si="333"/>
        <v/>
      </c>
      <c r="AV621" s="118" t="str">
        <f t="shared" si="334"/>
        <v/>
      </c>
      <c r="AW621" s="118" t="str">
        <f t="shared" si="335"/>
        <v/>
      </c>
      <c r="AX621" s="118"/>
      <c r="AY621" s="117">
        <f t="shared" si="307"/>
        <v>0.21912134749955153</v>
      </c>
      <c r="AZ621" s="118">
        <f t="shared" si="308"/>
        <v>1.6691443483595108</v>
      </c>
      <c r="BA621" s="99">
        <f t="shared" si="309"/>
        <v>1.2106500383973184</v>
      </c>
      <c r="BB621" s="99">
        <f t="shared" si="310"/>
        <v>0.78373852840490643</v>
      </c>
      <c r="BC621" s="99">
        <f t="shared" si="311"/>
        <v>9.4557006599783904</v>
      </c>
      <c r="BD621" s="99">
        <f t="shared" si="312"/>
        <v>6.1213370381578809</v>
      </c>
      <c r="BE621" s="84">
        <f t="shared" si="313"/>
        <v>7.7300000190734863</v>
      </c>
      <c r="BF621" s="84">
        <f t="shared" si="306"/>
        <v>1.4500002861022949</v>
      </c>
      <c r="BI621" s="117">
        <f t="shared" si="314"/>
        <v>0.73000001907348633</v>
      </c>
      <c r="BJ621" s="118">
        <f t="shared" si="315"/>
        <v>0.19000053405761719</v>
      </c>
      <c r="BK621" s="118">
        <f t="shared" si="316"/>
        <v>0.75432103960413976</v>
      </c>
      <c r="BL621" s="118">
        <v>0.73000001907348633</v>
      </c>
      <c r="BM621" s="118">
        <v>0.19000053405761719</v>
      </c>
      <c r="BN621" s="118">
        <v>0.75432103960413976</v>
      </c>
      <c r="BO621" s="118"/>
      <c r="BP621" s="119"/>
      <c r="BX621" s="117"/>
      <c r="EX621" s="81" t="str">
        <f t="shared" si="323"/>
        <v/>
      </c>
      <c r="EY621" s="81">
        <f t="shared" si="325"/>
        <v>1.7595813790804422</v>
      </c>
      <c r="FA621" s="81" t="str">
        <f t="shared" si="324"/>
        <v/>
      </c>
    </row>
    <row r="622" spans="2:157" x14ac:dyDescent="0.15">
      <c r="E622" s="1" t="s">
        <v>152</v>
      </c>
      <c r="F622" s="6">
        <v>12</v>
      </c>
      <c r="I622" s="81">
        <v>1</v>
      </c>
      <c r="O622" s="31"/>
      <c r="Q622" s="31">
        <v>2.2200000286102295</v>
      </c>
      <c r="R622" s="40">
        <v>-10.579999923706055</v>
      </c>
      <c r="S622" s="31"/>
      <c r="T622" s="40"/>
      <c r="U622" s="31"/>
      <c r="V622" s="40"/>
      <c r="W622" s="31"/>
      <c r="X622" s="40"/>
      <c r="Y622" s="31"/>
      <c r="Z622" s="40"/>
      <c r="AA622" s="59">
        <v>1.6100000143051147</v>
      </c>
      <c r="AB622" s="60">
        <v>-12.189999580383301</v>
      </c>
      <c r="AC622" s="59">
        <v>-1.1699999570846558</v>
      </c>
      <c r="AD622" s="60">
        <v>12.729999542236328</v>
      </c>
      <c r="AE622" s="19" t="s">
        <v>84</v>
      </c>
      <c r="AF622" s="114"/>
      <c r="AG622" s="117" t="str">
        <f t="shared" si="317"/>
        <v/>
      </c>
      <c r="AH622" s="118" t="str">
        <f t="shared" si="318"/>
        <v/>
      </c>
      <c r="AI622" s="118" t="str">
        <f t="shared" si="319"/>
        <v/>
      </c>
      <c r="AJ622" s="118" t="str">
        <f t="shared" si="320"/>
        <v/>
      </c>
      <c r="AK622" s="113" t="str">
        <f t="shared" si="321"/>
        <v/>
      </c>
      <c r="AL622" s="118" t="str">
        <f t="shared" si="322"/>
        <v/>
      </c>
      <c r="AM622" s="118"/>
      <c r="AN622" s="117" t="str">
        <f t="shared" si="326"/>
        <v/>
      </c>
      <c r="AO622" s="118" t="str">
        <f t="shared" si="327"/>
        <v/>
      </c>
      <c r="AP622" s="99" t="str">
        <f t="shared" si="328"/>
        <v/>
      </c>
      <c r="AQ622" s="99" t="str">
        <f t="shared" si="329"/>
        <v/>
      </c>
      <c r="AR622" s="99" t="str">
        <f t="shared" si="330"/>
        <v/>
      </c>
      <c r="AS622" s="99" t="str">
        <f t="shared" si="331"/>
        <v/>
      </c>
      <c r="AT622" s="118" t="str">
        <f t="shared" si="332"/>
        <v/>
      </c>
      <c r="AU622" s="118" t="str">
        <f t="shared" si="333"/>
        <v/>
      </c>
      <c r="AV622" s="118" t="str">
        <f t="shared" si="334"/>
        <v/>
      </c>
      <c r="AW622" s="118" t="str">
        <f t="shared" si="335"/>
        <v/>
      </c>
      <c r="AX622" s="118"/>
      <c r="AY622" s="117">
        <f t="shared" si="307"/>
        <v>1.7595813790804422</v>
      </c>
      <c r="AZ622" s="118">
        <f t="shared" si="308"/>
        <v>3.3040515421470702</v>
      </c>
      <c r="BA622" s="99">
        <f t="shared" si="309"/>
        <v>9.9281504028797087</v>
      </c>
      <c r="BB622" s="99">
        <f t="shared" si="310"/>
        <v>8.6685478711491015</v>
      </c>
      <c r="BC622" s="99">
        <f t="shared" si="311"/>
        <v>18.670050458562386</v>
      </c>
      <c r="BD622" s="99">
        <f t="shared" si="312"/>
        <v>16.301347138120928</v>
      </c>
      <c r="BE622" s="84">
        <f t="shared" si="313"/>
        <v>10.579999923706055</v>
      </c>
      <c r="BF622" s="84">
        <f t="shared" si="306"/>
        <v>4.25</v>
      </c>
      <c r="BI622" s="117">
        <f t="shared" si="314"/>
        <v>1.4600000083446503</v>
      </c>
      <c r="BJ622" s="118">
        <f t="shared" si="315"/>
        <v>0.15000057220458984</v>
      </c>
      <c r="BK622" s="118">
        <f t="shared" si="316"/>
        <v>1.4676853191430659</v>
      </c>
      <c r="BL622" s="118">
        <v>1.4600000083446503</v>
      </c>
      <c r="BM622" s="118">
        <v>0.15000057220458984</v>
      </c>
      <c r="BN622" s="118">
        <v>1.4676853191430659</v>
      </c>
      <c r="BO622" s="118"/>
      <c r="BP622" s="119"/>
      <c r="BX622" s="117"/>
      <c r="EX622" s="81" t="str">
        <f t="shared" si="323"/>
        <v/>
      </c>
      <c r="EY622" s="81">
        <f t="shared" si="325"/>
        <v>8.1114507975106012</v>
      </c>
      <c r="FA622" s="81" t="str">
        <f t="shared" si="324"/>
        <v/>
      </c>
    </row>
    <row r="623" spans="2:157" x14ac:dyDescent="0.15">
      <c r="E623" s="1" t="s">
        <v>152</v>
      </c>
      <c r="F623" s="6">
        <v>13</v>
      </c>
      <c r="I623" s="81">
        <v>1</v>
      </c>
      <c r="O623" s="31"/>
      <c r="Q623" s="31">
        <v>2.7100000381469727</v>
      </c>
      <c r="R623" s="40">
        <v>5.75</v>
      </c>
      <c r="S623" s="31"/>
      <c r="T623" s="40"/>
      <c r="U623" s="31"/>
      <c r="V623" s="40"/>
      <c r="W623" s="31"/>
      <c r="X623" s="40"/>
      <c r="Y623" s="31"/>
      <c r="Z623" s="40"/>
      <c r="AA623" s="59">
        <v>2.0999999046325684</v>
      </c>
      <c r="AB623" s="60">
        <v>11.560000419616699</v>
      </c>
      <c r="AC623" s="59">
        <v>-0.43999999761581421</v>
      </c>
      <c r="AD623" s="60">
        <v>-12.819999694824219</v>
      </c>
      <c r="AE623" s="19" t="s">
        <v>81</v>
      </c>
      <c r="AF623" s="114"/>
      <c r="AG623" s="117" t="str">
        <f t="shared" si="317"/>
        <v/>
      </c>
      <c r="AH623" s="118" t="str">
        <f t="shared" si="318"/>
        <v/>
      </c>
      <c r="AI623" s="118" t="str">
        <f t="shared" si="319"/>
        <v/>
      </c>
      <c r="AJ623" s="118" t="str">
        <f t="shared" si="320"/>
        <v/>
      </c>
      <c r="AK623" s="113" t="str">
        <f t="shared" si="321"/>
        <v/>
      </c>
      <c r="AL623" s="118" t="str">
        <f t="shared" si="322"/>
        <v/>
      </c>
      <c r="AM623" s="118"/>
      <c r="AN623" s="117" t="str">
        <f t="shared" si="326"/>
        <v/>
      </c>
      <c r="AO623" s="118" t="str">
        <f t="shared" si="327"/>
        <v/>
      </c>
      <c r="AP623" s="99" t="str">
        <f t="shared" si="328"/>
        <v/>
      </c>
      <c r="AQ623" s="99" t="str">
        <f t="shared" si="329"/>
        <v/>
      </c>
      <c r="AR623" s="99" t="str">
        <f t="shared" si="330"/>
        <v/>
      </c>
      <c r="AS623" s="99" t="str">
        <f t="shared" si="331"/>
        <v/>
      </c>
      <c r="AT623" s="118" t="str">
        <f t="shared" si="332"/>
        <v/>
      </c>
      <c r="AU623" s="118" t="str">
        <f t="shared" si="333"/>
        <v/>
      </c>
      <c r="AV623" s="118" t="str">
        <f t="shared" si="334"/>
        <v/>
      </c>
      <c r="AW623" s="118" t="str">
        <f t="shared" si="335"/>
        <v/>
      </c>
      <c r="AX623" s="118"/>
      <c r="AY623" s="117">
        <f t="shared" si="307"/>
        <v>8.1114507975106012</v>
      </c>
      <c r="AZ623" s="118">
        <f t="shared" si="308"/>
        <v>7.5473601147216991</v>
      </c>
      <c r="BA623" s="99">
        <f t="shared" si="309"/>
        <v>42.644949060130159</v>
      </c>
      <c r="BB623" s="99">
        <f t="shared" si="310"/>
        <v>21.510266424598402</v>
      </c>
      <c r="BC623" s="99">
        <f t="shared" si="311"/>
        <v>39.117898078775454</v>
      </c>
      <c r="BD623" s="99">
        <f t="shared" si="312"/>
        <v>19.731209162855496</v>
      </c>
      <c r="BE623" s="84">
        <f t="shared" si="313"/>
        <v>5.75</v>
      </c>
      <c r="BF623" s="84">
        <f t="shared" si="306"/>
        <v>1.9800000190734863</v>
      </c>
      <c r="BI623" s="117">
        <f t="shared" si="314"/>
        <v>3.2699998617172241</v>
      </c>
      <c r="BJ623" s="118">
        <f t="shared" si="315"/>
        <v>1.1699991226196289</v>
      </c>
      <c r="BK623" s="118">
        <f t="shared" si="316"/>
        <v>3.4730097959207322</v>
      </c>
      <c r="BL623" s="118">
        <v>3.2699998617172241</v>
      </c>
      <c r="BM623" s="118">
        <v>1.1699991226196289</v>
      </c>
      <c r="BN623" s="118">
        <v>3.4730097959207322</v>
      </c>
      <c r="BO623" s="118"/>
      <c r="BP623" s="119"/>
      <c r="BX623" s="117"/>
      <c r="EX623" s="81" t="str">
        <f t="shared" si="323"/>
        <v/>
      </c>
      <c r="EY623" s="81">
        <f t="shared" si="325"/>
        <v>9.4165649773694291</v>
      </c>
      <c r="FA623" s="81" t="str">
        <f t="shared" si="324"/>
        <v/>
      </c>
    </row>
    <row r="624" spans="2:157" x14ac:dyDescent="0.15">
      <c r="E624" s="1" t="s">
        <v>152</v>
      </c>
      <c r="F624" s="6">
        <v>14</v>
      </c>
      <c r="I624" s="81">
        <v>1</v>
      </c>
      <c r="O624" s="31"/>
      <c r="Q624" s="31">
        <v>-1.5499999523162842</v>
      </c>
      <c r="R624" s="40">
        <v>-6.9600000381469727</v>
      </c>
      <c r="S624" s="31"/>
      <c r="T624" s="40"/>
      <c r="U624" s="31"/>
      <c r="V624" s="40"/>
      <c r="W624" s="31"/>
      <c r="X624" s="40"/>
      <c r="Y624" s="31"/>
      <c r="Z624" s="40"/>
      <c r="AA624" s="59">
        <v>-2.4900000095367432</v>
      </c>
      <c r="AB624" s="60">
        <v>-12.970000267028809</v>
      </c>
      <c r="AC624" s="59">
        <v>0.43999999761581421</v>
      </c>
      <c r="AD624" s="60">
        <v>11.510000228881836</v>
      </c>
      <c r="AE624" s="19" t="s">
        <v>81</v>
      </c>
      <c r="AF624" s="114"/>
      <c r="AG624" s="117" t="str">
        <f t="shared" si="317"/>
        <v/>
      </c>
      <c r="AH624" s="118" t="str">
        <f t="shared" si="318"/>
        <v/>
      </c>
      <c r="AI624" s="118" t="str">
        <f t="shared" si="319"/>
        <v/>
      </c>
      <c r="AJ624" s="118" t="str">
        <f t="shared" si="320"/>
        <v/>
      </c>
      <c r="AK624" s="113" t="str">
        <f t="shared" si="321"/>
        <v/>
      </c>
      <c r="AL624" s="118" t="str">
        <f t="shared" si="322"/>
        <v/>
      </c>
      <c r="AM624" s="118"/>
      <c r="AN624" s="117" t="str">
        <f t="shared" si="326"/>
        <v/>
      </c>
      <c r="AO624" s="118" t="str">
        <f t="shared" si="327"/>
        <v/>
      </c>
      <c r="AP624" s="99" t="str">
        <f t="shared" si="328"/>
        <v/>
      </c>
      <c r="AQ624" s="99" t="str">
        <f t="shared" si="329"/>
        <v/>
      </c>
      <c r="AR624" s="99" t="str">
        <f t="shared" si="330"/>
        <v/>
      </c>
      <c r="AS624" s="99" t="str">
        <f t="shared" si="331"/>
        <v/>
      </c>
      <c r="AT624" s="118" t="str">
        <f t="shared" si="332"/>
        <v/>
      </c>
      <c r="AU624" s="118" t="str">
        <f t="shared" si="333"/>
        <v/>
      </c>
      <c r="AV624" s="118" t="str">
        <f t="shared" si="334"/>
        <v/>
      </c>
      <c r="AW624" s="118" t="str">
        <f t="shared" si="335"/>
        <v/>
      </c>
      <c r="AX624" s="118"/>
      <c r="AY624" s="117">
        <f t="shared" si="307"/>
        <v>9.4165649773694291</v>
      </c>
      <c r="AZ624" s="118">
        <f t="shared" si="308"/>
        <v>4.6506679283678132</v>
      </c>
      <c r="BA624" s="99">
        <f t="shared" si="309"/>
        <v>48.496400157666244</v>
      </c>
      <c r="BB624" s="99">
        <f t="shared" si="310"/>
        <v>29.489286224349168</v>
      </c>
      <c r="BC624" s="99">
        <f t="shared" si="311"/>
        <v>24.798999543249636</v>
      </c>
      <c r="BD624" s="99">
        <f t="shared" si="312"/>
        <v>15.079568653154746</v>
      </c>
      <c r="BE624" s="84">
        <f t="shared" si="313"/>
        <v>6.9600000381469727</v>
      </c>
      <c r="BF624" s="84">
        <f t="shared" si="306"/>
        <v>3.619999885559082</v>
      </c>
      <c r="BI624" s="117">
        <f t="shared" si="314"/>
        <v>2.050000011920929</v>
      </c>
      <c r="BJ624" s="118">
        <f t="shared" si="315"/>
        <v>0.15000057220458984</v>
      </c>
      <c r="BK624" s="118">
        <f t="shared" si="316"/>
        <v>2.0554805327556651</v>
      </c>
      <c r="BL624" s="118">
        <v>2.050000011920929</v>
      </c>
      <c r="BM624" s="118">
        <v>0.15000057220458984</v>
      </c>
      <c r="BN624" s="118">
        <v>2.0554805327556651</v>
      </c>
      <c r="BO624" s="118"/>
      <c r="BP624" s="119"/>
      <c r="BX624" s="117"/>
      <c r="EX624" s="81" t="str">
        <f t="shared" si="323"/>
        <v/>
      </c>
      <c r="EY624" s="81">
        <f t="shared" si="325"/>
        <v>4.859366571865821</v>
      </c>
      <c r="FA624" s="81" t="str">
        <f t="shared" si="324"/>
        <v/>
      </c>
    </row>
    <row r="625" spans="2:157" x14ac:dyDescent="0.15">
      <c r="E625" s="1" t="s">
        <v>152</v>
      </c>
      <c r="F625" s="81">
        <v>15</v>
      </c>
      <c r="I625" s="81">
        <v>1</v>
      </c>
      <c r="O625" s="31"/>
      <c r="Q625" s="31">
        <v>1.9800000190734863</v>
      </c>
      <c r="R625" s="40">
        <v>4.4499998092651367</v>
      </c>
      <c r="S625" s="31"/>
      <c r="T625" s="40"/>
      <c r="U625" s="31"/>
      <c r="V625" s="40"/>
      <c r="W625" s="31"/>
      <c r="X625" s="40"/>
      <c r="Y625" s="31"/>
      <c r="Z625" s="40"/>
      <c r="AA625" s="59">
        <v>4.0500001907348633</v>
      </c>
      <c r="AB625" s="60">
        <v>10.680000305175781</v>
      </c>
      <c r="AC625" s="59">
        <v>-1.2699999809265137</v>
      </c>
      <c r="AD625" s="60">
        <v>-13.069999694824219</v>
      </c>
      <c r="AE625" s="19" t="s">
        <v>81</v>
      </c>
      <c r="AF625" s="114"/>
      <c r="AG625" s="117" t="str">
        <f t="shared" si="317"/>
        <v/>
      </c>
      <c r="AH625" s="118" t="str">
        <f t="shared" si="318"/>
        <v/>
      </c>
      <c r="AI625" s="118" t="str">
        <f t="shared" si="319"/>
        <v/>
      </c>
      <c r="AJ625" s="118" t="str">
        <f t="shared" si="320"/>
        <v/>
      </c>
      <c r="AK625" s="113" t="str">
        <f t="shared" si="321"/>
        <v/>
      </c>
      <c r="AL625" s="118" t="str">
        <f t="shared" si="322"/>
        <v/>
      </c>
      <c r="AM625" s="118"/>
      <c r="AN625" s="117" t="str">
        <f t="shared" si="326"/>
        <v/>
      </c>
      <c r="AO625" s="118" t="str">
        <f t="shared" si="327"/>
        <v/>
      </c>
      <c r="AP625" s="99" t="str">
        <f t="shared" si="328"/>
        <v/>
      </c>
      <c r="AQ625" s="99" t="str">
        <f t="shared" si="329"/>
        <v/>
      </c>
      <c r="AR625" s="99" t="str">
        <f t="shared" si="330"/>
        <v/>
      </c>
      <c r="AS625" s="99" t="str">
        <f t="shared" si="331"/>
        <v/>
      </c>
      <c r="AT625" s="118" t="str">
        <f t="shared" si="332"/>
        <v/>
      </c>
      <c r="AU625" s="118" t="str">
        <f t="shared" si="333"/>
        <v/>
      </c>
      <c r="AV625" s="118" t="str">
        <f t="shared" si="334"/>
        <v/>
      </c>
      <c r="AW625" s="118" t="str">
        <f t="shared" si="335"/>
        <v/>
      </c>
      <c r="AX625" s="118"/>
      <c r="AY625" s="117">
        <f t="shared" si="307"/>
        <v>4.859366571865821</v>
      </c>
      <c r="AZ625" s="118">
        <f t="shared" si="308"/>
        <v>8.6326287476028583</v>
      </c>
      <c r="BA625" s="99">
        <f t="shared" si="309"/>
        <v>25.936354403400514</v>
      </c>
      <c r="BB625" s="99">
        <f t="shared" si="310"/>
        <v>13.080071449562197</v>
      </c>
      <c r="BC625" s="99">
        <f t="shared" si="311"/>
        <v>45.402353150093603</v>
      </c>
      <c r="BD625" s="99">
        <f t="shared" si="312"/>
        <v>22.897050755275686</v>
      </c>
      <c r="BE625" s="84">
        <f t="shared" si="313"/>
        <v>4.4499998092651367</v>
      </c>
      <c r="BF625" s="84">
        <f t="shared" si="306"/>
        <v>1.3000001907348633</v>
      </c>
      <c r="BI625" s="117">
        <f t="shared" si="314"/>
        <v>3.6100001931190491</v>
      </c>
      <c r="BJ625" s="118">
        <f t="shared" si="315"/>
        <v>0.82999992370605469</v>
      </c>
      <c r="BK625" s="118">
        <f t="shared" si="316"/>
        <v>3.7041869914559697</v>
      </c>
      <c r="BL625" s="118">
        <v>3.6100001931190491</v>
      </c>
      <c r="BM625" s="118">
        <v>0.82999992370605469</v>
      </c>
      <c r="BN625" s="118">
        <v>3.7041869914559697</v>
      </c>
      <c r="BO625" s="118"/>
      <c r="BP625" s="119"/>
      <c r="BX625" s="117"/>
      <c r="EX625" s="81" t="str">
        <f t="shared" si="323"/>
        <v/>
      </c>
      <c r="EY625" s="81">
        <f t="shared" si="325"/>
        <v>2.8523834087437523</v>
      </c>
      <c r="FA625" s="81" t="str">
        <f t="shared" si="324"/>
        <v/>
      </c>
    </row>
    <row r="626" spans="2:157" x14ac:dyDescent="0.15">
      <c r="E626" s="1" t="s">
        <v>152</v>
      </c>
      <c r="F626" s="81">
        <v>16</v>
      </c>
      <c r="I626" s="81">
        <v>1</v>
      </c>
      <c r="J626" s="81">
        <v>1</v>
      </c>
      <c r="O626" s="31"/>
      <c r="Q626" s="31">
        <v>-2.6600000858306885</v>
      </c>
      <c r="R626" s="40">
        <v>-10.340000152587891</v>
      </c>
      <c r="S626" s="31"/>
      <c r="T626" s="40"/>
      <c r="U626" s="31"/>
      <c r="V626" s="40"/>
      <c r="W626" s="31"/>
      <c r="X626" s="40" t="s">
        <v>103</v>
      </c>
      <c r="Y626" s="31">
        <v>1</v>
      </c>
      <c r="Z626" s="40"/>
      <c r="AA626" s="59">
        <v>-3.7100000381469727</v>
      </c>
      <c r="AB626" s="60">
        <v>-12.770000457763672</v>
      </c>
      <c r="AC626" s="59">
        <v>3.2200000286102295</v>
      </c>
      <c r="AD626" s="60">
        <v>11.75</v>
      </c>
      <c r="AE626" s="19" t="s">
        <v>82</v>
      </c>
      <c r="AF626" s="114">
        <v>1</v>
      </c>
      <c r="AG626" s="117" t="str">
        <f t="shared" si="317"/>
        <v/>
      </c>
      <c r="AH626" s="118" t="str">
        <f t="shared" si="318"/>
        <v/>
      </c>
      <c r="AI626" s="118" t="str">
        <f t="shared" si="319"/>
        <v/>
      </c>
      <c r="AJ626" s="118" t="str">
        <f t="shared" si="320"/>
        <v/>
      </c>
      <c r="AK626" s="113" t="str">
        <f t="shared" si="321"/>
        <v/>
      </c>
      <c r="AL626" s="118" t="str">
        <f t="shared" si="322"/>
        <v/>
      </c>
      <c r="AM626" s="118"/>
      <c r="AN626" s="117" t="str">
        <f t="shared" si="326"/>
        <v/>
      </c>
      <c r="AO626" s="118" t="str">
        <f t="shared" si="327"/>
        <v/>
      </c>
      <c r="AP626" s="99" t="str">
        <f t="shared" si="328"/>
        <v/>
      </c>
      <c r="AQ626" s="99" t="str">
        <f t="shared" si="329"/>
        <v/>
      </c>
      <c r="AR626" s="99" t="str">
        <f t="shared" si="330"/>
        <v/>
      </c>
      <c r="AS626" s="99" t="str">
        <f t="shared" si="331"/>
        <v/>
      </c>
      <c r="AT626" s="118" t="str">
        <f t="shared" si="332"/>
        <v/>
      </c>
      <c r="AU626" s="118" t="str">
        <f t="shared" si="333"/>
        <v/>
      </c>
      <c r="AV626" s="118" t="str">
        <f t="shared" si="334"/>
        <v/>
      </c>
      <c r="AW626" s="118" t="str">
        <f t="shared" si="335"/>
        <v/>
      </c>
      <c r="AX626" s="118"/>
      <c r="AY626" s="117">
        <f t="shared" si="307"/>
        <v>2.8523834087437523</v>
      </c>
      <c r="AZ626" s="118">
        <f t="shared" si="308"/>
        <v>5.6844121360876203</v>
      </c>
      <c r="BA626" s="99">
        <f t="shared" si="309"/>
        <v>15.08050008368491</v>
      </c>
      <c r="BB626" s="99">
        <f t="shared" si="310"/>
        <v>11.912937807728737</v>
      </c>
      <c r="BC626" s="99">
        <f t="shared" si="311"/>
        <v>29.772998675823146</v>
      </c>
      <c r="BD626" s="99">
        <f t="shared" si="312"/>
        <v>23.519371347531891</v>
      </c>
      <c r="BE626" s="84">
        <f t="shared" si="313"/>
        <v>10.340000152587891</v>
      </c>
      <c r="BF626" s="84">
        <f t="shared" si="306"/>
        <v>3.380000114440918</v>
      </c>
      <c r="BI626" s="117">
        <f t="shared" si="314"/>
        <v>2.440000057220459</v>
      </c>
      <c r="BJ626" s="118">
        <f t="shared" si="315"/>
        <v>0.29999923706054688</v>
      </c>
      <c r="BK626" s="118">
        <f t="shared" si="316"/>
        <v>2.45837340969039</v>
      </c>
      <c r="BL626" s="118"/>
      <c r="BM626" s="118"/>
      <c r="BN626" s="118"/>
      <c r="BO626" s="118"/>
      <c r="BP626" s="119" t="s">
        <v>184</v>
      </c>
      <c r="BX626" s="117"/>
      <c r="EX626" s="81" t="str">
        <f t="shared" si="323"/>
        <v/>
      </c>
      <c r="EY626" s="81" t="str">
        <f t="shared" si="325"/>
        <v/>
      </c>
      <c r="FA626" s="81" t="str">
        <f t="shared" si="324"/>
        <v/>
      </c>
    </row>
    <row r="627" spans="2:157" x14ac:dyDescent="0.15">
      <c r="E627" s="1" t="s">
        <v>152</v>
      </c>
      <c r="O627" s="31"/>
      <c r="Q627" s="31"/>
      <c r="R627" s="40"/>
      <c r="S627" s="31"/>
      <c r="T627" s="40"/>
      <c r="U627" s="31">
        <v>-3</v>
      </c>
      <c r="V627" s="40">
        <v>12.520000457763672</v>
      </c>
      <c r="W627" s="31"/>
      <c r="X627" s="40"/>
      <c r="Y627" s="31"/>
      <c r="Z627" s="40"/>
      <c r="AG627" s="117" t="str">
        <f t="shared" si="317"/>
        <v/>
      </c>
      <c r="AH627" s="118" t="str">
        <f t="shared" si="318"/>
        <v/>
      </c>
      <c r="AI627" s="118" t="str">
        <f t="shared" si="319"/>
        <v/>
      </c>
      <c r="AJ627" s="118" t="str">
        <f t="shared" si="320"/>
        <v/>
      </c>
      <c r="AK627" s="113" t="str">
        <f t="shared" si="321"/>
        <v/>
      </c>
      <c r="AL627" s="118" t="str">
        <f t="shared" si="322"/>
        <v/>
      </c>
      <c r="AN627" s="117" t="str">
        <f t="shared" si="326"/>
        <v/>
      </c>
      <c r="AO627" s="118" t="str">
        <f t="shared" si="327"/>
        <v/>
      </c>
      <c r="AP627" s="99" t="str">
        <f t="shared" si="328"/>
        <v/>
      </c>
      <c r="AQ627" s="99" t="str">
        <f t="shared" si="329"/>
        <v/>
      </c>
      <c r="AR627" s="99" t="str">
        <f t="shared" si="330"/>
        <v/>
      </c>
      <c r="AS627" s="99" t="str">
        <f t="shared" si="331"/>
        <v/>
      </c>
      <c r="AT627" s="118" t="str">
        <f t="shared" si="332"/>
        <v/>
      </c>
      <c r="AU627" s="118" t="str">
        <f t="shared" si="333"/>
        <v/>
      </c>
      <c r="AV627" s="118" t="str">
        <f t="shared" si="334"/>
        <v/>
      </c>
      <c r="AW627" s="118" t="str">
        <f t="shared" si="335"/>
        <v/>
      </c>
      <c r="AY627" s="117" t="str">
        <f t="shared" si="307"/>
        <v/>
      </c>
      <c r="AZ627" s="118" t="str">
        <f t="shared" si="308"/>
        <v/>
      </c>
      <c r="BA627" s="99" t="str">
        <f t="shared" si="309"/>
        <v/>
      </c>
      <c r="BB627" s="99" t="str">
        <f t="shared" si="310"/>
        <v/>
      </c>
      <c r="BC627" s="99" t="str">
        <f t="shared" si="311"/>
        <v/>
      </c>
      <c r="BD627" s="99" t="str">
        <f t="shared" si="312"/>
        <v/>
      </c>
      <c r="BE627" s="84" t="str">
        <f t="shared" si="313"/>
        <v/>
      </c>
      <c r="BF627" s="84" t="str">
        <f t="shared" si="306"/>
        <v/>
      </c>
      <c r="BI627" s="117" t="str">
        <f t="shared" si="314"/>
        <v/>
      </c>
      <c r="BJ627" s="118" t="str">
        <f t="shared" si="315"/>
        <v/>
      </c>
      <c r="BK627" s="118" t="str">
        <f t="shared" si="316"/>
        <v/>
      </c>
      <c r="BL627" s="118" t="s">
        <v>152</v>
      </c>
      <c r="BM627" s="118" t="s">
        <v>152</v>
      </c>
      <c r="BN627" s="118" t="s">
        <v>152</v>
      </c>
      <c r="BO627" s="118"/>
      <c r="EX627" s="81" t="str">
        <f t="shared" si="323"/>
        <v/>
      </c>
      <c r="EY627" s="81" t="str">
        <f t="shared" si="325"/>
        <v/>
      </c>
      <c r="FA627" s="81" t="str">
        <f t="shared" si="324"/>
        <v/>
      </c>
    </row>
    <row r="628" spans="2:157" s="82" customFormat="1" x14ac:dyDescent="0.15">
      <c r="B628" s="30"/>
      <c r="C628" s="16"/>
      <c r="D628" s="13" t="s">
        <v>29</v>
      </c>
      <c r="E628" s="16">
        <v>133</v>
      </c>
      <c r="F628" s="82">
        <v>1</v>
      </c>
      <c r="G628" s="16">
        <v>1</v>
      </c>
      <c r="K628" s="16">
        <v>1</v>
      </c>
      <c r="M628" s="16"/>
      <c r="N628" s="82">
        <v>1</v>
      </c>
      <c r="O628" s="20" t="s">
        <v>91</v>
      </c>
      <c r="P628" s="16">
        <v>93</v>
      </c>
      <c r="Q628" s="32"/>
      <c r="R628" s="10"/>
      <c r="S628" s="32"/>
      <c r="T628" s="10"/>
      <c r="U628" s="32"/>
      <c r="V628" s="10"/>
      <c r="W628" s="32"/>
      <c r="X628" s="10"/>
      <c r="Y628" s="32"/>
      <c r="Z628" s="10"/>
      <c r="AA628" s="57">
        <v>-1.0199999809265137</v>
      </c>
      <c r="AB628" s="58">
        <v>12.039999961853027</v>
      </c>
      <c r="AC628" s="57">
        <v>3.1700000762939453</v>
      </c>
      <c r="AD628" s="58">
        <v>-12.039999961853027</v>
      </c>
      <c r="AE628" s="16"/>
      <c r="AF628" s="112"/>
      <c r="AG628" s="117">
        <f t="shared" si="317"/>
        <v>0.18600954652451576</v>
      </c>
      <c r="AH628" s="118">
        <f t="shared" si="318"/>
        <v>0.20000004768371582</v>
      </c>
      <c r="AI628" s="118">
        <f t="shared" si="319"/>
        <v>0.47999954223632813</v>
      </c>
      <c r="AJ628" s="118">
        <f t="shared" si="320"/>
        <v>0.51999959578885557</v>
      </c>
      <c r="AK628" s="113">
        <f t="shared" si="321"/>
        <v>93</v>
      </c>
      <c r="AL628" s="118">
        <f t="shared" si="322"/>
        <v>5.070000171661377</v>
      </c>
      <c r="AM628" s="99"/>
      <c r="AN628" s="117" t="str">
        <f t="shared" si="326"/>
        <v/>
      </c>
      <c r="AO628" s="118" t="str">
        <f t="shared" si="327"/>
        <v/>
      </c>
      <c r="AP628" s="99" t="str">
        <f t="shared" si="328"/>
        <v/>
      </c>
      <c r="AQ628" s="99" t="str">
        <f t="shared" si="329"/>
        <v/>
      </c>
      <c r="AR628" s="99" t="str">
        <f t="shared" si="330"/>
        <v/>
      </c>
      <c r="AS628" s="99" t="str">
        <f t="shared" si="331"/>
        <v/>
      </c>
      <c r="AT628" s="118" t="str">
        <f t="shared" si="332"/>
        <v/>
      </c>
      <c r="AU628" s="118" t="str">
        <f t="shared" si="333"/>
        <v/>
      </c>
      <c r="AV628" s="118" t="str">
        <f t="shared" si="334"/>
        <v/>
      </c>
      <c r="AW628" s="118" t="str">
        <f t="shared" si="335"/>
        <v/>
      </c>
      <c r="AX628" s="99"/>
      <c r="AY628" s="117" t="str">
        <f t="shared" si="307"/>
        <v/>
      </c>
      <c r="AZ628" s="118" t="str">
        <f t="shared" si="308"/>
        <v/>
      </c>
      <c r="BA628" s="99" t="str">
        <f t="shared" si="309"/>
        <v/>
      </c>
      <c r="BB628" s="99" t="str">
        <f t="shared" si="310"/>
        <v/>
      </c>
      <c r="BC628" s="99" t="str">
        <f t="shared" si="311"/>
        <v/>
      </c>
      <c r="BD628" s="99" t="str">
        <f t="shared" si="312"/>
        <v/>
      </c>
      <c r="BE628" s="84" t="str">
        <f t="shared" si="313"/>
        <v/>
      </c>
      <c r="BF628" s="84" t="str">
        <f t="shared" si="306"/>
        <v/>
      </c>
      <c r="BG628" s="89"/>
      <c r="BH628" s="89"/>
      <c r="BI628" s="117" t="str">
        <f t="shared" si="314"/>
        <v/>
      </c>
      <c r="BJ628" s="118" t="str">
        <f t="shared" si="315"/>
        <v/>
      </c>
      <c r="BK628" s="118" t="str">
        <f t="shared" si="316"/>
        <v/>
      </c>
      <c r="BL628" s="118" t="s">
        <v>152</v>
      </c>
      <c r="BM628" s="118" t="s">
        <v>152</v>
      </c>
      <c r="BN628" s="118" t="s">
        <v>152</v>
      </c>
      <c r="BO628" s="118"/>
      <c r="BP628" s="121"/>
      <c r="BX628" s="94"/>
      <c r="CE628" s="95"/>
      <c r="CF628" s="95"/>
      <c r="CG628" s="95"/>
      <c r="CH628" s="95"/>
      <c r="CI628" s="95"/>
      <c r="CJ628" s="95"/>
      <c r="CK628" s="95"/>
      <c r="CL628" s="95"/>
      <c r="CM628" s="95"/>
      <c r="CN628" s="95"/>
      <c r="CO628" s="95"/>
      <c r="CP628" s="95"/>
      <c r="CQ628" s="95"/>
      <c r="EX628" s="81" t="str">
        <f t="shared" si="323"/>
        <v/>
      </c>
      <c r="EY628" s="81" t="str">
        <f t="shared" si="325"/>
        <v/>
      </c>
      <c r="FA628" s="81">
        <f t="shared" si="324"/>
        <v>0.18600954652451576</v>
      </c>
    </row>
    <row r="629" spans="2:157" x14ac:dyDescent="0.15">
      <c r="E629" s="1" t="s">
        <v>152</v>
      </c>
      <c r="F629" s="81">
        <v>2</v>
      </c>
      <c r="H629" s="81">
        <v>1</v>
      </c>
      <c r="O629" s="31"/>
      <c r="Q629" s="31">
        <v>1.8999999761581421</v>
      </c>
      <c r="R629" s="40">
        <v>-5.070000171661377</v>
      </c>
      <c r="S629" s="31"/>
      <c r="T629" s="40"/>
      <c r="U629" s="31"/>
      <c r="V629" s="40"/>
      <c r="W629" s="31"/>
      <c r="X629" s="40"/>
      <c r="Y629" s="31"/>
      <c r="Z629" s="40"/>
      <c r="AA629" s="59">
        <v>2.9700000286102295</v>
      </c>
      <c r="AB629" s="60">
        <v>-11.560000419616699</v>
      </c>
      <c r="AC629" s="59">
        <v>-0.62999999523162842</v>
      </c>
      <c r="AD629" s="60">
        <v>11.600000381469727</v>
      </c>
      <c r="AE629" s="19" t="s">
        <v>83</v>
      </c>
      <c r="AF629" s="114"/>
      <c r="AG629" s="117" t="str">
        <f t="shared" si="317"/>
        <v/>
      </c>
      <c r="AH629" s="118" t="str">
        <f t="shared" si="318"/>
        <v/>
      </c>
      <c r="AI629" s="118" t="str">
        <f t="shared" si="319"/>
        <v/>
      </c>
      <c r="AJ629" s="118" t="str">
        <f t="shared" si="320"/>
        <v/>
      </c>
      <c r="AK629" s="113" t="str">
        <f t="shared" si="321"/>
        <v/>
      </c>
      <c r="AL629" s="118" t="str">
        <f t="shared" si="322"/>
        <v/>
      </c>
      <c r="AM629" s="118"/>
      <c r="AN629" s="117">
        <f t="shared" si="326"/>
        <v>8.4886896104057445</v>
      </c>
      <c r="AO629" s="118">
        <f t="shared" si="327"/>
        <v>9.2494427545929767</v>
      </c>
      <c r="AP629" s="99">
        <f t="shared" si="328"/>
        <v>42.965599092864977</v>
      </c>
      <c r="AQ629" s="99">
        <f t="shared" si="329"/>
        <v>26.345158082447494</v>
      </c>
      <c r="AR629" s="99">
        <f t="shared" si="330"/>
        <v>45.813000685691804</v>
      </c>
      <c r="AS629" s="99">
        <f t="shared" si="331"/>
        <v>28.091095452600278</v>
      </c>
      <c r="AT629" s="118">
        <f t="shared" si="332"/>
        <v>0.20000004768371582</v>
      </c>
      <c r="AU629" s="118">
        <f t="shared" si="333"/>
        <v>0.47999954223632813</v>
      </c>
      <c r="AV629" s="118">
        <f t="shared" si="334"/>
        <v>0.51999959578885557</v>
      </c>
      <c r="AW629" s="118">
        <f t="shared" si="335"/>
        <v>6.9200000762939453</v>
      </c>
      <c r="AX629" s="118"/>
      <c r="AY629" s="117" t="str">
        <f t="shared" si="307"/>
        <v/>
      </c>
      <c r="AZ629" s="118" t="str">
        <f t="shared" si="308"/>
        <v/>
      </c>
      <c r="BA629" s="99" t="str">
        <f t="shared" si="309"/>
        <v/>
      </c>
      <c r="BB629" s="99" t="str">
        <f t="shared" si="310"/>
        <v/>
      </c>
      <c r="BC629" s="99" t="str">
        <f t="shared" si="311"/>
        <v/>
      </c>
      <c r="BD629" s="99" t="str">
        <f t="shared" si="312"/>
        <v/>
      </c>
      <c r="BE629" s="84" t="str">
        <f t="shared" si="313"/>
        <v/>
      </c>
      <c r="BF629" s="84" t="str">
        <f t="shared" si="306"/>
        <v/>
      </c>
      <c r="BI629" s="117">
        <f t="shared" si="314"/>
        <v>0.20000004768371582</v>
      </c>
      <c r="BJ629" s="118">
        <f t="shared" si="315"/>
        <v>0.47999954223632813</v>
      </c>
      <c r="BK629" s="118">
        <f t="shared" si="316"/>
        <v>0.51999959578885557</v>
      </c>
      <c r="BL629" s="118">
        <v>0.20000004768371582</v>
      </c>
      <c r="BM629" s="118">
        <v>0.47999954223632813</v>
      </c>
      <c r="BN629" s="118">
        <v>0.51999959578885557</v>
      </c>
      <c r="BO629" s="118"/>
      <c r="BP629" s="119"/>
      <c r="BX629" s="117"/>
      <c r="EX629" s="81">
        <f t="shared" si="323"/>
        <v>8.4886896104057445</v>
      </c>
      <c r="EY629" s="81">
        <f t="shared" si="325"/>
        <v>8.4886896104057445</v>
      </c>
      <c r="FA629" s="81" t="str">
        <f t="shared" si="324"/>
        <v/>
      </c>
    </row>
    <row r="630" spans="2:157" x14ac:dyDescent="0.15">
      <c r="E630" s="1" t="s">
        <v>152</v>
      </c>
      <c r="F630" s="81">
        <v>3</v>
      </c>
      <c r="I630" s="81">
        <v>1</v>
      </c>
      <c r="O630" s="31"/>
      <c r="Q630" s="31">
        <v>-2.1500000953674316</v>
      </c>
      <c r="R630" s="40">
        <v>6.9200000762939453</v>
      </c>
      <c r="S630" s="31"/>
      <c r="T630" s="40"/>
      <c r="U630" s="31"/>
      <c r="V630" s="40"/>
      <c r="W630" s="31"/>
      <c r="X630" s="40"/>
      <c r="Y630" s="31"/>
      <c r="Z630" s="40"/>
      <c r="AA630" s="59">
        <v>-4.5799999237060547</v>
      </c>
      <c r="AB630" s="60">
        <v>11.560000419616699</v>
      </c>
      <c r="AC630" s="59">
        <v>0.20000000298023224</v>
      </c>
      <c r="AD630" s="60">
        <v>-12.630000114440918</v>
      </c>
      <c r="AE630" s="19" t="s">
        <v>96</v>
      </c>
      <c r="AF630" s="114"/>
      <c r="AG630" s="117" t="str">
        <f t="shared" si="317"/>
        <v/>
      </c>
      <c r="AH630" s="118" t="str">
        <f t="shared" si="318"/>
        <v/>
      </c>
      <c r="AI630" s="118" t="str">
        <f t="shared" si="319"/>
        <v/>
      </c>
      <c r="AJ630" s="118" t="str">
        <f t="shared" si="320"/>
        <v/>
      </c>
      <c r="AK630" s="113" t="str">
        <f t="shared" si="321"/>
        <v/>
      </c>
      <c r="AL630" s="118" t="str">
        <f t="shared" si="322"/>
        <v/>
      </c>
      <c r="AM630" s="118"/>
      <c r="AN630" s="117" t="str">
        <f t="shared" si="326"/>
        <v/>
      </c>
      <c r="AO630" s="118" t="str">
        <f t="shared" si="327"/>
        <v/>
      </c>
      <c r="AP630" s="99" t="str">
        <f t="shared" si="328"/>
        <v/>
      </c>
      <c r="AQ630" s="99" t="str">
        <f t="shared" si="329"/>
        <v/>
      </c>
      <c r="AR630" s="99" t="str">
        <f t="shared" si="330"/>
        <v/>
      </c>
      <c r="AS630" s="99" t="str">
        <f t="shared" si="331"/>
        <v/>
      </c>
      <c r="AT630" s="118" t="str">
        <f t="shared" si="332"/>
        <v/>
      </c>
      <c r="AU630" s="118" t="str">
        <f t="shared" si="333"/>
        <v/>
      </c>
      <c r="AV630" s="118" t="str">
        <f t="shared" si="334"/>
        <v/>
      </c>
      <c r="AW630" s="118" t="str">
        <f t="shared" si="335"/>
        <v/>
      </c>
      <c r="AX630" s="118"/>
      <c r="AY630" s="117">
        <f t="shared" si="307"/>
        <v>8.4886896104057445</v>
      </c>
      <c r="AZ630" s="118">
        <f t="shared" si="308"/>
        <v>9.2494427545929767</v>
      </c>
      <c r="BA630" s="99">
        <f t="shared" si="309"/>
        <v>42.965599092864977</v>
      </c>
      <c r="BB630" s="99">
        <f t="shared" si="310"/>
        <v>26.345158082447494</v>
      </c>
      <c r="BC630" s="99">
        <f t="shared" si="311"/>
        <v>45.813000685691804</v>
      </c>
      <c r="BD630" s="99">
        <f t="shared" si="312"/>
        <v>28.091095452600278</v>
      </c>
      <c r="BE630" s="84">
        <f t="shared" si="313"/>
        <v>6.9200000762939453</v>
      </c>
      <c r="BF630" s="84" t="str">
        <f t="shared" si="306"/>
        <v/>
      </c>
      <c r="BI630" s="117">
        <f t="shared" si="314"/>
        <v>3.9499999284744263</v>
      </c>
      <c r="BJ630" s="118">
        <f t="shared" si="315"/>
        <v>3.9999961853027344E-2</v>
      </c>
      <c r="BK630" s="118">
        <f t="shared" si="316"/>
        <v>3.9502024545453636</v>
      </c>
      <c r="BL630" s="118">
        <v>3.9499999284744263</v>
      </c>
      <c r="BM630" s="118">
        <v>3.9999961853027344E-2</v>
      </c>
      <c r="BN630" s="118">
        <v>3.9502024545453636</v>
      </c>
      <c r="BO630" s="118"/>
      <c r="BP630" s="119"/>
      <c r="BX630" s="117"/>
      <c r="EX630" s="81" t="str">
        <f t="shared" si="323"/>
        <v/>
      </c>
      <c r="EY630" s="81">
        <f t="shared" si="325"/>
        <v>2.6302597982825042</v>
      </c>
      <c r="FA630" s="81" t="str">
        <f t="shared" si="324"/>
        <v/>
      </c>
    </row>
    <row r="631" spans="2:157" x14ac:dyDescent="0.15">
      <c r="E631" s="1" t="s">
        <v>152</v>
      </c>
      <c r="F631" s="6">
        <v>4</v>
      </c>
      <c r="I631" s="81">
        <v>1</v>
      </c>
      <c r="O631" s="31"/>
      <c r="Q631" s="31">
        <v>2.0499999523162842</v>
      </c>
      <c r="R631" s="40">
        <v>-10.579999923706055</v>
      </c>
      <c r="S631" s="31"/>
      <c r="T631" s="40"/>
      <c r="U631" s="31"/>
      <c r="V631" s="40"/>
      <c r="W631" s="31"/>
      <c r="X631" s="40"/>
      <c r="Y631" s="31"/>
      <c r="Z631" s="40"/>
      <c r="AA631" s="59">
        <v>2</v>
      </c>
      <c r="AB631" s="60">
        <v>-12.239999771118164</v>
      </c>
      <c r="AC631" s="59">
        <v>-3.4100000858306885</v>
      </c>
      <c r="AD631" s="60">
        <v>12.090000152587891</v>
      </c>
      <c r="AE631" s="19" t="s">
        <v>84</v>
      </c>
      <c r="AF631" s="114"/>
      <c r="AG631" s="117" t="str">
        <f t="shared" si="317"/>
        <v/>
      </c>
      <c r="AH631" s="118" t="str">
        <f t="shared" si="318"/>
        <v/>
      </c>
      <c r="AI631" s="118" t="str">
        <f t="shared" si="319"/>
        <v/>
      </c>
      <c r="AJ631" s="118" t="str">
        <f t="shared" si="320"/>
        <v/>
      </c>
      <c r="AK631" s="113" t="str">
        <f t="shared" si="321"/>
        <v/>
      </c>
      <c r="AL631" s="118" t="str">
        <f t="shared" si="322"/>
        <v/>
      </c>
      <c r="AM631" s="118"/>
      <c r="AN631" s="117" t="str">
        <f t="shared" si="326"/>
        <v/>
      </c>
      <c r="AO631" s="118" t="str">
        <f t="shared" si="327"/>
        <v/>
      </c>
      <c r="AP631" s="99" t="str">
        <f t="shared" si="328"/>
        <v/>
      </c>
      <c r="AQ631" s="99" t="str">
        <f t="shared" si="329"/>
        <v/>
      </c>
      <c r="AR631" s="99" t="str">
        <f t="shared" si="330"/>
        <v/>
      </c>
      <c r="AS631" s="99" t="str">
        <f t="shared" si="331"/>
        <v/>
      </c>
      <c r="AT631" s="118" t="str">
        <f t="shared" si="332"/>
        <v/>
      </c>
      <c r="AU631" s="118" t="str">
        <f t="shared" si="333"/>
        <v/>
      </c>
      <c r="AV631" s="118" t="str">
        <f t="shared" si="334"/>
        <v/>
      </c>
      <c r="AW631" s="118" t="str">
        <f t="shared" si="335"/>
        <v/>
      </c>
      <c r="AX631" s="118"/>
      <c r="AY631" s="117">
        <f t="shared" si="307"/>
        <v>2.6302597982825042</v>
      </c>
      <c r="AZ631" s="118">
        <f t="shared" si="308"/>
        <v>4.2767780524942625</v>
      </c>
      <c r="BA631" s="99">
        <f t="shared" si="309"/>
        <v>13.780198273468045</v>
      </c>
      <c r="BB631" s="99">
        <f t="shared" si="310"/>
        <v>12.636739182206357</v>
      </c>
      <c r="BC631" s="99">
        <f t="shared" si="311"/>
        <v>22.703101250851141</v>
      </c>
      <c r="BD631" s="99">
        <f t="shared" si="312"/>
        <v>20.819233761433154</v>
      </c>
      <c r="BE631" s="84">
        <f t="shared" si="313"/>
        <v>10.579999923706055</v>
      </c>
      <c r="BF631" s="84" t="str">
        <f t="shared" si="306"/>
        <v/>
      </c>
      <c r="BI631" s="117">
        <f t="shared" si="314"/>
        <v>1.7999999970197678</v>
      </c>
      <c r="BJ631" s="118">
        <f t="shared" si="315"/>
        <v>0.39000034332275391</v>
      </c>
      <c r="BK631" s="118">
        <f t="shared" si="316"/>
        <v>1.8417655271676223</v>
      </c>
      <c r="BL631" s="118">
        <v>1.7999999970197678</v>
      </c>
      <c r="BM631" s="118">
        <v>0.39000034332275391</v>
      </c>
      <c r="BN631" s="118">
        <v>1.8417655271676223</v>
      </c>
      <c r="BO631" s="118"/>
      <c r="BP631" s="119"/>
      <c r="BX631" s="117"/>
      <c r="EX631" s="81" t="str">
        <f t="shared" si="323"/>
        <v/>
      </c>
      <c r="EY631" s="81">
        <f t="shared" si="325"/>
        <v>11.453102341649817</v>
      </c>
      <c r="FA631" s="81" t="str">
        <f t="shared" si="324"/>
        <v/>
      </c>
    </row>
    <row r="632" spans="2:157" x14ac:dyDescent="0.15">
      <c r="E632" s="1" t="s">
        <v>152</v>
      </c>
      <c r="F632" s="6">
        <v>5</v>
      </c>
      <c r="I632" s="81">
        <v>1</v>
      </c>
      <c r="O632" s="31"/>
      <c r="Q632" s="31">
        <v>2</v>
      </c>
      <c r="R632" s="40">
        <v>8.2899999618530273</v>
      </c>
      <c r="S632" s="31"/>
      <c r="T632" s="40"/>
      <c r="U632" s="31"/>
      <c r="V632" s="40"/>
      <c r="W632" s="31"/>
      <c r="X632" s="40"/>
      <c r="Y632" s="31"/>
      <c r="Z632" s="40"/>
      <c r="AA632" s="59">
        <v>0.23999999463558197</v>
      </c>
      <c r="AB632" s="60">
        <v>12.920000076293945</v>
      </c>
      <c r="AC632" s="59">
        <v>0.43999999761581421</v>
      </c>
      <c r="AD632" s="60">
        <v>-13.069999694824219</v>
      </c>
      <c r="AE632" s="19" t="s">
        <v>82</v>
      </c>
      <c r="AF632" s="114"/>
      <c r="AG632" s="117" t="str">
        <f t="shared" si="317"/>
        <v/>
      </c>
      <c r="AH632" s="118" t="str">
        <f t="shared" si="318"/>
        <v/>
      </c>
      <c r="AI632" s="118" t="str">
        <f t="shared" si="319"/>
        <v/>
      </c>
      <c r="AJ632" s="118" t="str">
        <f t="shared" si="320"/>
        <v/>
      </c>
      <c r="AK632" s="113" t="str">
        <f t="shared" si="321"/>
        <v/>
      </c>
      <c r="AL632" s="118" t="str">
        <f t="shared" si="322"/>
        <v/>
      </c>
      <c r="AM632" s="118"/>
      <c r="AN632" s="117" t="str">
        <f t="shared" si="326"/>
        <v/>
      </c>
      <c r="AO632" s="118" t="str">
        <f t="shared" si="327"/>
        <v/>
      </c>
      <c r="AP632" s="99" t="str">
        <f t="shared" si="328"/>
        <v/>
      </c>
      <c r="AQ632" s="99" t="str">
        <f t="shared" si="329"/>
        <v/>
      </c>
      <c r="AR632" s="99" t="str">
        <f t="shared" si="330"/>
        <v/>
      </c>
      <c r="AS632" s="99" t="str">
        <f t="shared" si="331"/>
        <v/>
      </c>
      <c r="AT632" s="118" t="str">
        <f t="shared" si="332"/>
        <v/>
      </c>
      <c r="AU632" s="118" t="str">
        <f t="shared" si="333"/>
        <v/>
      </c>
      <c r="AV632" s="118" t="str">
        <f t="shared" si="334"/>
        <v/>
      </c>
      <c r="AW632" s="118" t="str">
        <f t="shared" si="335"/>
        <v/>
      </c>
      <c r="AX632" s="118"/>
      <c r="AY632" s="117">
        <f t="shared" si="307"/>
        <v>11.453102341649817</v>
      </c>
      <c r="AZ632" s="118">
        <f t="shared" si="308"/>
        <v>8.5348345471524851</v>
      </c>
      <c r="BA632" s="99">
        <f t="shared" si="309"/>
        <v>61.832398306524759</v>
      </c>
      <c r="BB632" s="99">
        <f t="shared" si="310"/>
        <v>46.008710175371512</v>
      </c>
      <c r="BC632" s="99">
        <f t="shared" si="311"/>
        <v>46.647400668880337</v>
      </c>
      <c r="BD632" s="99">
        <f t="shared" si="312"/>
        <v>34.709744350680864</v>
      </c>
      <c r="BE632" s="84">
        <f t="shared" si="313"/>
        <v>8.2899999618530273</v>
      </c>
      <c r="BF632" s="84">
        <f t="shared" si="306"/>
        <v>1.369999885559082</v>
      </c>
      <c r="BI632" s="117">
        <f t="shared" si="314"/>
        <v>3.6500000804662704</v>
      </c>
      <c r="BJ632" s="118">
        <f t="shared" si="315"/>
        <v>0.82999992370605469</v>
      </c>
      <c r="BK632" s="118">
        <f t="shared" si="316"/>
        <v>3.7431805274065848</v>
      </c>
      <c r="BL632" s="118">
        <v>3.6500000804662704</v>
      </c>
      <c r="BM632" s="118">
        <v>0.82999992370605469</v>
      </c>
      <c r="BN632" s="118">
        <v>3.7431805274065848</v>
      </c>
      <c r="BO632" s="118"/>
      <c r="BP632" s="119"/>
      <c r="BX632" s="117"/>
      <c r="EX632" s="81" t="str">
        <f t="shared" si="323"/>
        <v/>
      </c>
      <c r="EY632" s="81">
        <f t="shared" si="325"/>
        <v>0.63827294102868848</v>
      </c>
      <c r="FA632" s="81" t="str">
        <f t="shared" si="324"/>
        <v/>
      </c>
    </row>
    <row r="633" spans="2:157" x14ac:dyDescent="0.15">
      <c r="E633" s="1" t="s">
        <v>152</v>
      </c>
      <c r="F633" s="6">
        <v>6</v>
      </c>
      <c r="I633" s="81">
        <v>1</v>
      </c>
      <c r="O633" s="31"/>
      <c r="Q633" s="31">
        <v>2.4900000095367432</v>
      </c>
      <c r="R633" s="40">
        <v>-6.7800002098083496</v>
      </c>
      <c r="S633" s="31"/>
      <c r="T633" s="40"/>
      <c r="U633" s="31"/>
      <c r="V633" s="40"/>
      <c r="W633" s="31"/>
      <c r="X633" s="40"/>
      <c r="Y633" s="31"/>
      <c r="Z633" s="40"/>
      <c r="AA633" s="59">
        <v>2.2899999618530273</v>
      </c>
      <c r="AB633" s="60">
        <v>-12.340000152587891</v>
      </c>
      <c r="AC633" s="59">
        <v>-1.0199999809265137</v>
      </c>
      <c r="AD633" s="60">
        <v>13.119999885559082</v>
      </c>
      <c r="AE633" s="19" t="s">
        <v>83</v>
      </c>
      <c r="AF633" s="114"/>
      <c r="AG633" s="117" t="str">
        <f t="shared" si="317"/>
        <v/>
      </c>
      <c r="AH633" s="118" t="str">
        <f t="shared" si="318"/>
        <v/>
      </c>
      <c r="AI633" s="118" t="str">
        <f t="shared" si="319"/>
        <v/>
      </c>
      <c r="AJ633" s="118" t="str">
        <f t="shared" si="320"/>
        <v/>
      </c>
      <c r="AK633" s="113" t="str">
        <f t="shared" si="321"/>
        <v/>
      </c>
      <c r="AL633" s="118" t="str">
        <f t="shared" si="322"/>
        <v/>
      </c>
      <c r="AM633" s="118"/>
      <c r="AN633" s="117" t="str">
        <f t="shared" si="326"/>
        <v/>
      </c>
      <c r="AO633" s="118" t="str">
        <f t="shared" si="327"/>
        <v/>
      </c>
      <c r="AP633" s="99" t="str">
        <f t="shared" si="328"/>
        <v/>
      </c>
      <c r="AQ633" s="99" t="str">
        <f t="shared" si="329"/>
        <v/>
      </c>
      <c r="AR633" s="99" t="str">
        <f t="shared" si="330"/>
        <v/>
      </c>
      <c r="AS633" s="99" t="str">
        <f t="shared" si="331"/>
        <v/>
      </c>
      <c r="AT633" s="118" t="str">
        <f t="shared" si="332"/>
        <v/>
      </c>
      <c r="AU633" s="118" t="str">
        <f t="shared" si="333"/>
        <v/>
      </c>
      <c r="AV633" s="118" t="str">
        <f t="shared" si="334"/>
        <v/>
      </c>
      <c r="AW633" s="118" t="str">
        <f t="shared" si="335"/>
        <v/>
      </c>
      <c r="AX633" s="118"/>
      <c r="AY633" s="117">
        <f t="shared" si="307"/>
        <v>0.63827294102868848</v>
      </c>
      <c r="AZ633" s="118">
        <f t="shared" si="308"/>
        <v>4.1988288734034347</v>
      </c>
      <c r="BA633" s="99">
        <f t="shared" si="309"/>
        <v>3.5601991620242615</v>
      </c>
      <c r="BB633" s="99">
        <f t="shared" si="310"/>
        <v>2.1826569884077669</v>
      </c>
      <c r="BC633" s="99">
        <f t="shared" si="311"/>
        <v>24.113749278858307</v>
      </c>
      <c r="BD633" s="99">
        <f t="shared" si="312"/>
        <v>14.783454797030865</v>
      </c>
      <c r="BE633" s="84">
        <f t="shared" si="313"/>
        <v>6.7800002098083496</v>
      </c>
      <c r="BF633" s="84">
        <f t="shared" si="306"/>
        <v>3.7999997138977051</v>
      </c>
      <c r="BI633" s="117">
        <f t="shared" si="314"/>
        <v>1.8499999642372131</v>
      </c>
      <c r="BJ633" s="118">
        <f t="shared" si="315"/>
        <v>0.72999954223632813</v>
      </c>
      <c r="BK633" s="118">
        <f t="shared" si="316"/>
        <v>1.9888185435938943</v>
      </c>
      <c r="BL633" s="118">
        <v>1.8499999642372131</v>
      </c>
      <c r="BM633" s="118">
        <v>0.72999954223632813</v>
      </c>
      <c r="BN633" s="118">
        <v>1.9888185435938943</v>
      </c>
      <c r="BO633" s="118"/>
      <c r="BP633" s="119"/>
      <c r="BX633" s="117"/>
      <c r="EX633" s="81" t="str">
        <f t="shared" si="323"/>
        <v/>
      </c>
      <c r="EY633" s="81">
        <f t="shared" si="325"/>
        <v>6.0598271152732712</v>
      </c>
      <c r="FA633" s="81" t="str">
        <f t="shared" si="324"/>
        <v/>
      </c>
    </row>
    <row r="634" spans="2:157" x14ac:dyDescent="0.15">
      <c r="E634" s="1" t="s">
        <v>152</v>
      </c>
      <c r="F634" s="6">
        <v>7</v>
      </c>
      <c r="I634" s="81">
        <v>1</v>
      </c>
      <c r="O634" s="31"/>
      <c r="Q634" s="31">
        <v>-1.6599999666213989</v>
      </c>
      <c r="R634" s="40">
        <v>8.2899999618530273</v>
      </c>
      <c r="S634" s="31"/>
      <c r="T634" s="40"/>
      <c r="U634" s="31"/>
      <c r="V634" s="40"/>
      <c r="W634" s="31"/>
      <c r="X634" s="40"/>
      <c r="Y634" s="31"/>
      <c r="Z634" s="40"/>
      <c r="AA634" s="59">
        <v>-2.2899999618530273</v>
      </c>
      <c r="AB634" s="60">
        <v>11.899999618530273</v>
      </c>
      <c r="AC634" s="59">
        <v>0.38999998569488525</v>
      </c>
      <c r="AD634" s="60">
        <v>-12.430000305175781</v>
      </c>
      <c r="AE634" s="19" t="s">
        <v>78</v>
      </c>
      <c r="AF634" s="114"/>
      <c r="AG634" s="117" t="str">
        <f t="shared" si="317"/>
        <v/>
      </c>
      <c r="AH634" s="118" t="str">
        <f t="shared" si="318"/>
        <v/>
      </c>
      <c r="AI634" s="118" t="str">
        <f t="shared" si="319"/>
        <v/>
      </c>
      <c r="AJ634" s="118" t="str">
        <f t="shared" si="320"/>
        <v/>
      </c>
      <c r="AK634" s="113" t="str">
        <f t="shared" si="321"/>
        <v/>
      </c>
      <c r="AL634" s="118" t="str">
        <f t="shared" si="322"/>
        <v/>
      </c>
      <c r="AM634" s="118"/>
      <c r="AN634" s="117" t="str">
        <f t="shared" si="326"/>
        <v/>
      </c>
      <c r="AO634" s="118" t="str">
        <f t="shared" si="327"/>
        <v/>
      </c>
      <c r="AP634" s="99" t="str">
        <f t="shared" si="328"/>
        <v/>
      </c>
      <c r="AQ634" s="99" t="str">
        <f t="shared" si="329"/>
        <v/>
      </c>
      <c r="AR634" s="99" t="str">
        <f t="shared" si="330"/>
        <v/>
      </c>
      <c r="AS634" s="99" t="str">
        <f t="shared" si="331"/>
        <v/>
      </c>
      <c r="AT634" s="118" t="str">
        <f t="shared" si="332"/>
        <v/>
      </c>
      <c r="AU634" s="118" t="str">
        <f t="shared" si="333"/>
        <v/>
      </c>
      <c r="AV634" s="118" t="str">
        <f t="shared" si="334"/>
        <v/>
      </c>
      <c r="AW634" s="118" t="str">
        <f t="shared" si="335"/>
        <v/>
      </c>
      <c r="AX634" s="118"/>
      <c r="AY634" s="117">
        <f t="shared" si="307"/>
        <v>6.0598271152732712</v>
      </c>
      <c r="AZ634" s="118">
        <f t="shared" si="308"/>
        <v>3.2921990461109867</v>
      </c>
      <c r="BA634" s="99">
        <f t="shared" si="309"/>
        <v>32.999400192475306</v>
      </c>
      <c r="BB634" s="99">
        <f t="shared" si="310"/>
        <v>22.010900295015851</v>
      </c>
      <c r="BC634" s="99">
        <f t="shared" si="311"/>
        <v>18.186200188446037</v>
      </c>
      <c r="BD634" s="99">
        <f t="shared" si="312"/>
        <v>12.130361059846217</v>
      </c>
      <c r="BE634" s="84">
        <f t="shared" si="313"/>
        <v>8.2899999618530273</v>
      </c>
      <c r="BF634" s="84">
        <f t="shared" si="306"/>
        <v>0</v>
      </c>
      <c r="BI634" s="117">
        <f t="shared" si="314"/>
        <v>1.2699999809265137</v>
      </c>
      <c r="BJ634" s="118">
        <f t="shared" si="315"/>
        <v>1.2200002670288086</v>
      </c>
      <c r="BK634" s="118">
        <f t="shared" si="316"/>
        <v>1.76105099389646</v>
      </c>
      <c r="BL634" s="118">
        <v>1.2699999809265137</v>
      </c>
      <c r="BM634" s="118">
        <v>1.2200002670288086</v>
      </c>
      <c r="BN634" s="118">
        <v>1.76105099389646</v>
      </c>
      <c r="BO634" s="118"/>
      <c r="BP634" s="119"/>
      <c r="BX634" s="117"/>
      <c r="EX634" s="81" t="str">
        <f t="shared" si="323"/>
        <v/>
      </c>
      <c r="EY634" s="81">
        <f t="shared" si="325"/>
        <v>2.3229103194597602</v>
      </c>
      <c r="FA634" s="81" t="str">
        <f t="shared" si="324"/>
        <v/>
      </c>
    </row>
    <row r="635" spans="2:157" x14ac:dyDescent="0.15">
      <c r="E635" s="1" t="s">
        <v>152</v>
      </c>
      <c r="F635" s="6">
        <v>8</v>
      </c>
      <c r="I635" s="81">
        <v>1</v>
      </c>
      <c r="O635" s="31"/>
      <c r="Q635" s="31">
        <v>3.7100000381469727</v>
      </c>
      <c r="R635" s="40">
        <v>-11.510000228881836</v>
      </c>
      <c r="S635" s="31"/>
      <c r="T635" s="40"/>
      <c r="U635" s="31"/>
      <c r="V635" s="40"/>
      <c r="W635" s="31"/>
      <c r="X635" s="40"/>
      <c r="Y635" s="31"/>
      <c r="Z635" s="40"/>
      <c r="AA635" s="59">
        <v>3.2699999809265137</v>
      </c>
      <c r="AB635" s="60">
        <v>-12.140000343322754</v>
      </c>
      <c r="AC635" s="59">
        <v>-2.2899999618530273</v>
      </c>
      <c r="AD635" s="60">
        <v>12.680000305175781</v>
      </c>
      <c r="AE635" s="19" t="s">
        <v>88</v>
      </c>
      <c r="AF635" s="114"/>
      <c r="AG635" s="117" t="str">
        <f t="shared" si="317"/>
        <v/>
      </c>
      <c r="AH635" s="118" t="str">
        <f t="shared" si="318"/>
        <v/>
      </c>
      <c r="AI635" s="118" t="str">
        <f t="shared" si="319"/>
        <v/>
      </c>
      <c r="AJ635" s="118" t="str">
        <f t="shared" si="320"/>
        <v/>
      </c>
      <c r="AK635" s="113" t="str">
        <f t="shared" si="321"/>
        <v/>
      </c>
      <c r="AL635" s="118" t="str">
        <f t="shared" si="322"/>
        <v/>
      </c>
      <c r="AM635" s="118"/>
      <c r="AN635" s="117" t="str">
        <f t="shared" si="326"/>
        <v/>
      </c>
      <c r="AO635" s="118" t="str">
        <f t="shared" si="327"/>
        <v/>
      </c>
      <c r="AP635" s="99" t="str">
        <f t="shared" si="328"/>
        <v/>
      </c>
      <c r="AQ635" s="99" t="str">
        <f t="shared" si="329"/>
        <v/>
      </c>
      <c r="AR635" s="99" t="str">
        <f t="shared" si="330"/>
        <v/>
      </c>
      <c r="AS635" s="99" t="str">
        <f t="shared" si="331"/>
        <v/>
      </c>
      <c r="AT635" s="118" t="str">
        <f t="shared" si="332"/>
        <v/>
      </c>
      <c r="AU635" s="118" t="str">
        <f t="shared" si="333"/>
        <v/>
      </c>
      <c r="AV635" s="118" t="str">
        <f t="shared" si="334"/>
        <v/>
      </c>
      <c r="AW635" s="118" t="str">
        <f t="shared" si="335"/>
        <v/>
      </c>
      <c r="AX635" s="118"/>
      <c r="AY635" s="117">
        <f t="shared" si="307"/>
        <v>2.3229103194597602</v>
      </c>
      <c r="AZ635" s="118">
        <f t="shared" si="308"/>
        <v>6.7365565947065225</v>
      </c>
      <c r="BA635" s="99">
        <f t="shared" si="309"/>
        <v>12.335599674606328</v>
      </c>
      <c r="BB635" s="99">
        <f t="shared" si="310"/>
        <v>11.505297839081257</v>
      </c>
      <c r="BC635" s="99">
        <f t="shared" si="311"/>
        <v>35.423799773406984</v>
      </c>
      <c r="BD635" s="99">
        <f t="shared" si="312"/>
        <v>33.039444999501669</v>
      </c>
      <c r="BE635" s="84">
        <f t="shared" si="313"/>
        <v>11.510000228881836</v>
      </c>
      <c r="BF635" s="84">
        <f t="shared" si="306"/>
        <v>4.7300000190734863</v>
      </c>
      <c r="BI635" s="117">
        <f t="shared" si="314"/>
        <v>2.8799999952316284</v>
      </c>
      <c r="BJ635" s="118">
        <f t="shared" si="315"/>
        <v>0.28999996185302734</v>
      </c>
      <c r="BK635" s="118">
        <f t="shared" si="316"/>
        <v>2.8945638618639835</v>
      </c>
      <c r="BL635" s="118">
        <v>2.8799999952316284</v>
      </c>
      <c r="BM635" s="118">
        <v>0.28999996185302734</v>
      </c>
      <c r="BN635" s="118">
        <v>2.8945638618639835</v>
      </c>
      <c r="BO635" s="118"/>
      <c r="BP635" s="119"/>
      <c r="BX635" s="117"/>
      <c r="EX635" s="81" t="str">
        <f t="shared" si="323"/>
        <v/>
      </c>
      <c r="EY635" s="81">
        <f t="shared" si="325"/>
        <v>3.5298307929288835</v>
      </c>
      <c r="FA635" s="81" t="str">
        <f t="shared" si="324"/>
        <v/>
      </c>
    </row>
    <row r="636" spans="2:157" x14ac:dyDescent="0.15">
      <c r="E636" s="1" t="s">
        <v>152</v>
      </c>
      <c r="F636" s="6">
        <v>9</v>
      </c>
      <c r="I636" s="81">
        <v>1</v>
      </c>
      <c r="J636" s="81">
        <v>1</v>
      </c>
      <c r="O636" s="31"/>
      <c r="Q636" s="31">
        <v>0.77999997138977051</v>
      </c>
      <c r="R636" s="40">
        <v>7.8000001907348633</v>
      </c>
      <c r="S636" s="31"/>
      <c r="T636" s="40"/>
      <c r="U636" s="31"/>
      <c r="V636" s="40"/>
      <c r="W636" s="31" t="s">
        <v>85</v>
      </c>
      <c r="X636" s="40"/>
      <c r="Y636" s="31">
        <v>1</v>
      </c>
      <c r="Z636" s="40"/>
      <c r="AA636" s="59">
        <v>-0.82999998331069946</v>
      </c>
      <c r="AB636" s="60">
        <v>12.380000114440918</v>
      </c>
      <c r="AC636" s="59">
        <v>0.68000000715255737</v>
      </c>
      <c r="AD636" s="60">
        <v>-13.119999885559082</v>
      </c>
      <c r="AE636" s="19" t="s">
        <v>93</v>
      </c>
      <c r="AF636" s="114"/>
      <c r="AG636" s="117" t="str">
        <f t="shared" si="317"/>
        <v/>
      </c>
      <c r="AH636" s="118" t="str">
        <f t="shared" si="318"/>
        <v/>
      </c>
      <c r="AI636" s="118" t="str">
        <f t="shared" si="319"/>
        <v/>
      </c>
      <c r="AJ636" s="118" t="str">
        <f t="shared" si="320"/>
        <v/>
      </c>
      <c r="AK636" s="113" t="str">
        <f t="shared" si="321"/>
        <v/>
      </c>
      <c r="AL636" s="118" t="str">
        <f t="shared" si="322"/>
        <v/>
      </c>
      <c r="AM636" s="118"/>
      <c r="AN636" s="117" t="str">
        <f t="shared" si="326"/>
        <v/>
      </c>
      <c r="AO636" s="118" t="str">
        <f t="shared" si="327"/>
        <v/>
      </c>
      <c r="AP636" s="99" t="str">
        <f t="shared" si="328"/>
        <v/>
      </c>
      <c r="AQ636" s="99" t="str">
        <f t="shared" si="329"/>
        <v/>
      </c>
      <c r="AR636" s="99" t="str">
        <f t="shared" si="330"/>
        <v/>
      </c>
      <c r="AS636" s="99" t="str">
        <f t="shared" si="331"/>
        <v/>
      </c>
      <c r="AT636" s="118" t="str">
        <f t="shared" si="332"/>
        <v/>
      </c>
      <c r="AU636" s="118" t="str">
        <f t="shared" si="333"/>
        <v/>
      </c>
      <c r="AV636" s="118" t="str">
        <f t="shared" si="334"/>
        <v/>
      </c>
      <c r="AW636" s="118" t="str">
        <f t="shared" si="335"/>
        <v/>
      </c>
      <c r="AX636" s="118"/>
      <c r="AY636" s="117">
        <f t="shared" si="307"/>
        <v>3.5298307929288835</v>
      </c>
      <c r="AZ636" s="118">
        <f t="shared" si="308"/>
        <v>3.1339066744527222</v>
      </c>
      <c r="BA636" s="99">
        <f t="shared" si="309"/>
        <v>18.883601079130159</v>
      </c>
      <c r="BB636" s="99">
        <f t="shared" si="310"/>
        <v>12.991707172809017</v>
      </c>
      <c r="BC636" s="99">
        <f t="shared" si="311"/>
        <v>17.284599685454367</v>
      </c>
      <c r="BD636" s="99">
        <f t="shared" si="312"/>
        <v>11.891612027370458</v>
      </c>
      <c r="BE636" s="84">
        <f t="shared" si="313"/>
        <v>7.8000001907348633</v>
      </c>
      <c r="BF636" s="84">
        <f t="shared" si="306"/>
        <v>0.48999977111816406</v>
      </c>
      <c r="BI636" s="117"/>
      <c r="BJ636" s="118"/>
      <c r="BK636" s="118"/>
      <c r="BO636" s="118"/>
      <c r="BP636" s="119" t="s">
        <v>185</v>
      </c>
      <c r="BX636" s="117"/>
      <c r="EX636" s="81" t="str">
        <f t="shared" si="323"/>
        <v/>
      </c>
      <c r="EY636" s="81" t="str">
        <f t="shared" si="325"/>
        <v/>
      </c>
      <c r="FA636" s="81" t="str">
        <f t="shared" si="324"/>
        <v/>
      </c>
    </row>
    <row r="637" spans="2:157" x14ac:dyDescent="0.15">
      <c r="B637" s="26"/>
      <c r="C637" s="22"/>
      <c r="D637" s="12"/>
      <c r="E637" s="1" t="s">
        <v>152</v>
      </c>
      <c r="O637" s="31"/>
      <c r="Q637" s="31"/>
      <c r="R637" s="40"/>
      <c r="S637" s="31">
        <v>2.9300000667572021</v>
      </c>
      <c r="T637" s="40">
        <v>-9.9899997711181641</v>
      </c>
      <c r="U637" s="31"/>
      <c r="V637" s="40"/>
      <c r="W637" s="31"/>
      <c r="X637" s="40"/>
      <c r="Y637" s="31"/>
      <c r="Z637" s="40"/>
      <c r="AF637" s="140">
        <v>1</v>
      </c>
      <c r="AG637" s="117" t="str">
        <f t="shared" si="317"/>
        <v/>
      </c>
      <c r="AH637" s="118" t="str">
        <f t="shared" si="318"/>
        <v/>
      </c>
      <c r="AI637" s="118" t="str">
        <f t="shared" si="319"/>
        <v/>
      </c>
      <c r="AJ637" s="118" t="str">
        <f t="shared" si="320"/>
        <v/>
      </c>
      <c r="AK637" s="113" t="str">
        <f t="shared" si="321"/>
        <v/>
      </c>
      <c r="AL637" s="118" t="str">
        <f t="shared" si="322"/>
        <v/>
      </c>
      <c r="AN637" s="117" t="str">
        <f t="shared" si="326"/>
        <v/>
      </c>
      <c r="AO637" s="118" t="str">
        <f t="shared" si="327"/>
        <v/>
      </c>
      <c r="AP637" s="99" t="str">
        <f t="shared" si="328"/>
        <v/>
      </c>
      <c r="AQ637" s="99" t="str">
        <f t="shared" si="329"/>
        <v/>
      </c>
      <c r="AR637" s="99" t="str">
        <f t="shared" si="330"/>
        <v/>
      </c>
      <c r="AS637" s="99" t="str">
        <f t="shared" si="331"/>
        <v/>
      </c>
      <c r="AT637" s="118" t="str">
        <f t="shared" si="332"/>
        <v/>
      </c>
      <c r="AU637" s="118" t="str">
        <f t="shared" si="333"/>
        <v/>
      </c>
      <c r="AV637" s="118" t="str">
        <f t="shared" si="334"/>
        <v/>
      </c>
      <c r="AW637" s="118" t="str">
        <f t="shared" si="335"/>
        <v/>
      </c>
      <c r="AY637" s="117" t="str">
        <f t="shared" si="307"/>
        <v/>
      </c>
      <c r="AZ637" s="118" t="str">
        <f t="shared" si="308"/>
        <v/>
      </c>
      <c r="BA637" s="99" t="str">
        <f t="shared" si="309"/>
        <v/>
      </c>
      <c r="BB637" s="99" t="str">
        <f t="shared" si="310"/>
        <v/>
      </c>
      <c r="BC637" s="99" t="str">
        <f t="shared" si="311"/>
        <v/>
      </c>
      <c r="BD637" s="99" t="str">
        <f t="shared" si="312"/>
        <v/>
      </c>
      <c r="BE637" s="84" t="str">
        <f t="shared" si="313"/>
        <v/>
      </c>
      <c r="BF637" s="84" t="str">
        <f t="shared" si="306"/>
        <v/>
      </c>
      <c r="BI637" s="117" t="str">
        <f t="shared" si="314"/>
        <v/>
      </c>
      <c r="BJ637" s="118" t="str">
        <f t="shared" si="315"/>
        <v/>
      </c>
      <c r="BK637" s="118" t="str">
        <f t="shared" si="316"/>
        <v/>
      </c>
      <c r="BL637" s="118">
        <v>1.4599999785423279</v>
      </c>
      <c r="BM637" s="118">
        <v>0.30000019073486328</v>
      </c>
      <c r="BN637" s="118">
        <v>1.4905032880824356</v>
      </c>
      <c r="BO637" s="118"/>
      <c r="EX637" s="81" t="str">
        <f t="shared" si="323"/>
        <v/>
      </c>
      <c r="EY637" s="81" t="str">
        <f t="shared" si="325"/>
        <v/>
      </c>
      <c r="FA637" s="81" t="str">
        <f t="shared" si="324"/>
        <v/>
      </c>
    </row>
    <row r="638" spans="2:157" s="82" customFormat="1" x14ac:dyDescent="0.15">
      <c r="B638" s="30"/>
      <c r="C638" s="24" t="s">
        <v>26</v>
      </c>
      <c r="D638" s="13" t="s">
        <v>11</v>
      </c>
      <c r="E638" s="16">
        <v>134</v>
      </c>
      <c r="F638" s="10">
        <v>1</v>
      </c>
      <c r="G638" s="16">
        <v>1</v>
      </c>
      <c r="K638" s="16"/>
      <c r="L638" s="82">
        <v>1</v>
      </c>
      <c r="M638" s="16">
        <v>1</v>
      </c>
      <c r="O638" s="32" t="s">
        <v>75</v>
      </c>
      <c r="P638" s="16">
        <v>127</v>
      </c>
      <c r="Q638" s="32"/>
      <c r="R638" s="10"/>
      <c r="S638" s="32"/>
      <c r="T638" s="10"/>
      <c r="U638" s="32"/>
      <c r="V638" s="10"/>
      <c r="W638" s="32"/>
      <c r="X638" s="10"/>
      <c r="Y638" s="32"/>
      <c r="Z638" s="10"/>
      <c r="AA638" s="57">
        <v>-0.93000000715255737</v>
      </c>
      <c r="AB638" s="58">
        <v>-12.090000152587891</v>
      </c>
      <c r="AC638" s="57">
        <v>3.7999999523162842</v>
      </c>
      <c r="AD638" s="58">
        <v>13.260000228881836</v>
      </c>
      <c r="AE638" s="20"/>
      <c r="AF638" s="114">
        <v>1</v>
      </c>
      <c r="AG638" s="117">
        <f t="shared" si="317"/>
        <v>5.4409638709061579</v>
      </c>
      <c r="AH638" s="118">
        <f t="shared" si="318"/>
        <v>1.5099999904632568</v>
      </c>
      <c r="AI638" s="118">
        <f t="shared" si="319"/>
        <v>0.19000053405761719</v>
      </c>
      <c r="AJ638" s="118">
        <f t="shared" si="320"/>
        <v>1.521906756060047</v>
      </c>
      <c r="AK638" s="113">
        <f t="shared" si="321"/>
        <v>127</v>
      </c>
      <c r="AL638" s="118">
        <f t="shared" si="322"/>
        <v>5.8499999046325684</v>
      </c>
      <c r="AM638" s="118"/>
      <c r="AN638" s="117" t="str">
        <f t="shared" si="326"/>
        <v/>
      </c>
      <c r="AO638" s="118" t="str">
        <f t="shared" si="327"/>
        <v/>
      </c>
      <c r="AP638" s="99" t="str">
        <f t="shared" si="328"/>
        <v/>
      </c>
      <c r="AQ638" s="99" t="str">
        <f t="shared" si="329"/>
        <v/>
      </c>
      <c r="AR638" s="99" t="str">
        <f t="shared" si="330"/>
        <v/>
      </c>
      <c r="AS638" s="99" t="str">
        <f t="shared" si="331"/>
        <v/>
      </c>
      <c r="AT638" s="118" t="str">
        <f t="shared" si="332"/>
        <v/>
      </c>
      <c r="AU638" s="118" t="str">
        <f t="shared" si="333"/>
        <v/>
      </c>
      <c r="AV638" s="118" t="str">
        <f t="shared" si="334"/>
        <v/>
      </c>
      <c r="AW638" s="118" t="str">
        <f t="shared" si="335"/>
        <v/>
      </c>
      <c r="AX638" s="118"/>
      <c r="AY638" s="117" t="str">
        <f t="shared" si="307"/>
        <v/>
      </c>
      <c r="AZ638" s="118" t="str">
        <f t="shared" si="308"/>
        <v/>
      </c>
      <c r="BA638" s="99" t="str">
        <f t="shared" si="309"/>
        <v/>
      </c>
      <c r="BB638" s="99" t="str">
        <f t="shared" si="310"/>
        <v/>
      </c>
      <c r="BC638" s="99" t="str">
        <f t="shared" si="311"/>
        <v/>
      </c>
      <c r="BD638" s="99" t="str">
        <f t="shared" si="312"/>
        <v/>
      </c>
      <c r="BE638" s="84" t="str">
        <f t="shared" si="313"/>
        <v/>
      </c>
      <c r="BF638" s="84" t="str">
        <f t="shared" si="306"/>
        <v/>
      </c>
      <c r="BG638" s="89"/>
      <c r="BH638" s="89"/>
      <c r="BI638" s="117" t="str">
        <f t="shared" si="314"/>
        <v/>
      </c>
      <c r="BJ638" s="118" t="str">
        <f t="shared" si="315"/>
        <v/>
      </c>
      <c r="BK638" s="118" t="str">
        <f t="shared" si="316"/>
        <v/>
      </c>
      <c r="BL638" s="118" t="s">
        <v>152</v>
      </c>
      <c r="BM638" s="118" t="s">
        <v>152</v>
      </c>
      <c r="BN638" s="118" t="s">
        <v>152</v>
      </c>
      <c r="BO638" s="118"/>
      <c r="BP638" s="122"/>
      <c r="BX638" s="120"/>
      <c r="CE638" s="95"/>
      <c r="CF638" s="95"/>
      <c r="CG638" s="95"/>
      <c r="CH638" s="95"/>
      <c r="CI638" s="95"/>
      <c r="CJ638" s="95"/>
      <c r="CK638" s="95"/>
      <c r="CL638" s="95"/>
      <c r="CM638" s="95"/>
      <c r="CN638" s="95"/>
      <c r="CO638" s="95"/>
      <c r="CP638" s="95"/>
      <c r="CQ638" s="95"/>
      <c r="EX638" s="81" t="s">
        <v>139</v>
      </c>
      <c r="EY638" s="81" t="str">
        <f t="shared" si="325"/>
        <v/>
      </c>
      <c r="FA638" s="81">
        <f t="shared" si="324"/>
        <v>5.4409638709061579</v>
      </c>
    </row>
    <row r="639" spans="2:157" x14ac:dyDescent="0.15">
      <c r="E639" s="1" t="s">
        <v>152</v>
      </c>
      <c r="F639" s="6">
        <v>2</v>
      </c>
      <c r="H639" s="81">
        <v>1</v>
      </c>
      <c r="J639" s="81">
        <v>1</v>
      </c>
      <c r="O639" s="31"/>
      <c r="Q639" s="31">
        <v>0.68000000715255737</v>
      </c>
      <c r="R639" s="40">
        <v>5.8499999046325684</v>
      </c>
      <c r="S639" s="31"/>
      <c r="T639" s="40"/>
      <c r="U639" s="31"/>
      <c r="V639" s="40"/>
      <c r="W639" s="31"/>
      <c r="X639" s="40" t="s">
        <v>62</v>
      </c>
      <c r="Y639" s="31"/>
      <c r="Z639" s="40">
        <v>1</v>
      </c>
      <c r="AA639" s="59">
        <v>2.2899999618530273</v>
      </c>
      <c r="AB639" s="60">
        <v>13.069999694824219</v>
      </c>
      <c r="AC639" s="59">
        <v>0</v>
      </c>
      <c r="AD639" s="60">
        <v>-8.9200000762939453</v>
      </c>
      <c r="AE639" s="19" t="s">
        <v>76</v>
      </c>
      <c r="AF639" s="114"/>
      <c r="AG639" s="117" t="str">
        <f t="shared" si="317"/>
        <v/>
      </c>
      <c r="AH639" s="118" t="str">
        <f t="shared" si="318"/>
        <v/>
      </c>
      <c r="AI639" s="118" t="str">
        <f t="shared" si="319"/>
        <v/>
      </c>
      <c r="AJ639" s="118" t="str">
        <f t="shared" si="320"/>
        <v/>
      </c>
      <c r="AK639" s="113" t="str">
        <f t="shared" si="321"/>
        <v/>
      </c>
      <c r="AL639" s="118" t="str">
        <f t="shared" si="322"/>
        <v/>
      </c>
      <c r="AM639" s="118"/>
      <c r="AN639" s="117"/>
      <c r="AO639" s="118"/>
      <c r="AT639" s="118"/>
      <c r="AU639" s="118"/>
      <c r="AV639" s="118"/>
      <c r="AW639" s="118"/>
      <c r="AX639" s="118"/>
      <c r="AY639" s="117" t="str">
        <f t="shared" si="307"/>
        <v/>
      </c>
      <c r="AZ639" s="118" t="str">
        <f t="shared" si="308"/>
        <v/>
      </c>
      <c r="BA639" s="99" t="str">
        <f t="shared" si="309"/>
        <v/>
      </c>
      <c r="BB639" s="99" t="str">
        <f t="shared" si="310"/>
        <v/>
      </c>
      <c r="BC639" s="99" t="str">
        <f t="shared" si="311"/>
        <v/>
      </c>
      <c r="BD639" s="99" t="str">
        <f t="shared" si="312"/>
        <v/>
      </c>
      <c r="BE639" s="84" t="str">
        <f t="shared" si="313"/>
        <v/>
      </c>
      <c r="BF639" s="84" t="str">
        <f t="shared" si="306"/>
        <v/>
      </c>
      <c r="BI639" s="142"/>
      <c r="BJ639" s="148"/>
      <c r="BK639" s="148"/>
      <c r="BL639" s="148"/>
      <c r="BM639" s="148"/>
      <c r="BN639" s="148"/>
      <c r="BO639" s="148"/>
      <c r="BP639" s="119"/>
      <c r="BX639" s="117"/>
      <c r="EX639" s="81" t="str">
        <f t="shared" ref="EX639:EX650" si="336">IF(AND(ISNUMBER(AA638),ISNUMBER(AA639),ISNUMBER(AA640),F639=2,F640=3),DEGREES(ACOS(((AA638-AA639)*(AA640-AA639)+(AB638-AB639)*(AB640-AB639))/(SQRT((AA638-AA639)^2+(AB638-AB639)^2)*SQRT((AA640-AA639)^2+(AB640-AB639)^2)))),"")</f>
        <v/>
      </c>
      <c r="EY639" s="81">
        <f t="shared" si="325"/>
        <v>3.7451423732092866</v>
      </c>
      <c r="FA639" s="81" t="str">
        <f t="shared" si="324"/>
        <v/>
      </c>
    </row>
    <row r="640" spans="2:157" s="82" customFormat="1" x14ac:dyDescent="0.15">
      <c r="B640" s="30"/>
      <c r="C640" s="16"/>
      <c r="D640" s="13" t="s">
        <v>17</v>
      </c>
      <c r="E640" s="16">
        <v>135</v>
      </c>
      <c r="F640" s="82">
        <v>1</v>
      </c>
      <c r="G640" s="16">
        <v>1</v>
      </c>
      <c r="K640" s="16"/>
      <c r="L640" s="82">
        <v>1</v>
      </c>
      <c r="M640" s="16">
        <v>1</v>
      </c>
      <c r="O640" s="32" t="s">
        <v>77</v>
      </c>
      <c r="P640" s="16">
        <v>85</v>
      </c>
      <c r="Q640" s="32"/>
      <c r="R640" s="10"/>
      <c r="S640" s="32"/>
      <c r="T640" s="10"/>
      <c r="U640" s="32"/>
      <c r="V640" s="10"/>
      <c r="W640" s="32"/>
      <c r="X640" s="10"/>
      <c r="Y640" s="32"/>
      <c r="Z640" s="10"/>
      <c r="AA640" s="57">
        <v>0.73000001907348633</v>
      </c>
      <c r="AB640" s="58">
        <v>-12.090000152587891</v>
      </c>
      <c r="AC640" s="57">
        <v>-3.7999999523162842</v>
      </c>
      <c r="AD640" s="58">
        <v>13.069999694824219</v>
      </c>
      <c r="AE640" s="16"/>
      <c r="AF640" s="112"/>
      <c r="AG640" s="117">
        <f t="shared" si="317"/>
        <v>3.0302702463658049</v>
      </c>
      <c r="AH640" s="118">
        <f t="shared" si="318"/>
        <v>1.3700001239776611</v>
      </c>
      <c r="AI640" s="118">
        <f t="shared" si="319"/>
        <v>0.19999980926513672</v>
      </c>
      <c r="AJ640" s="118">
        <f t="shared" si="320"/>
        <v>1.3845216731437966</v>
      </c>
      <c r="AK640" s="113">
        <f t="shared" si="321"/>
        <v>85</v>
      </c>
      <c r="AL640" s="118">
        <f t="shared" si="322"/>
        <v>5.5100002288818359</v>
      </c>
      <c r="AM640" s="99"/>
      <c r="AN640" s="117" t="str">
        <f t="shared" si="326"/>
        <v/>
      </c>
      <c r="AO640" s="118" t="str">
        <f t="shared" si="327"/>
        <v/>
      </c>
      <c r="AP640" s="99" t="str">
        <f t="shared" si="328"/>
        <v/>
      </c>
      <c r="AQ640" s="99" t="str">
        <f t="shared" si="329"/>
        <v/>
      </c>
      <c r="AR640" s="99" t="str">
        <f t="shared" si="330"/>
        <v/>
      </c>
      <c r="AS640" s="99" t="str">
        <f t="shared" si="331"/>
        <v/>
      </c>
      <c r="AT640" s="118" t="str">
        <f t="shared" si="332"/>
        <v/>
      </c>
      <c r="AU640" s="118" t="str">
        <f t="shared" si="333"/>
        <v/>
      </c>
      <c r="AV640" s="118" t="str">
        <f t="shared" si="334"/>
        <v/>
      </c>
      <c r="AW640" s="118" t="str">
        <f t="shared" si="335"/>
        <v/>
      </c>
      <c r="AX640" s="99"/>
      <c r="AY640" s="117" t="str">
        <f t="shared" si="307"/>
        <v/>
      </c>
      <c r="AZ640" s="118" t="str">
        <f t="shared" si="308"/>
        <v/>
      </c>
      <c r="BA640" s="99" t="str">
        <f t="shared" si="309"/>
        <v/>
      </c>
      <c r="BB640" s="99" t="str">
        <f t="shared" si="310"/>
        <v/>
      </c>
      <c r="BC640" s="99" t="str">
        <f t="shared" si="311"/>
        <v/>
      </c>
      <c r="BD640" s="99" t="str">
        <f t="shared" si="312"/>
        <v/>
      </c>
      <c r="BE640" s="84" t="str">
        <f t="shared" si="313"/>
        <v/>
      </c>
      <c r="BF640" s="84" t="str">
        <f t="shared" si="306"/>
        <v/>
      </c>
      <c r="BG640" s="89"/>
      <c r="BH640" s="89"/>
      <c r="BI640" s="117" t="str">
        <f t="shared" si="314"/>
        <v/>
      </c>
      <c r="BJ640" s="118" t="str">
        <f t="shared" si="315"/>
        <v/>
      </c>
      <c r="BK640" s="118" t="str">
        <f t="shared" si="316"/>
        <v/>
      </c>
      <c r="BL640" s="118" t="s">
        <v>152</v>
      </c>
      <c r="BM640" s="118" t="s">
        <v>152</v>
      </c>
      <c r="BN640" s="118" t="s">
        <v>152</v>
      </c>
      <c r="BO640" s="118"/>
      <c r="BP640" s="121"/>
      <c r="BX640" s="94"/>
      <c r="CE640" s="95"/>
      <c r="CF640" s="95"/>
      <c r="CG640" s="95"/>
      <c r="CH640" s="95"/>
      <c r="CI640" s="95"/>
      <c r="CJ640" s="95"/>
      <c r="CK640" s="95"/>
      <c r="CL640" s="95"/>
      <c r="CM640" s="95"/>
      <c r="CN640" s="95"/>
      <c r="CO640" s="95"/>
      <c r="CP640" s="95"/>
      <c r="CQ640" s="95"/>
      <c r="EX640" s="81" t="str">
        <f t="shared" si="336"/>
        <v/>
      </c>
      <c r="EY640" s="81">
        <f t="shared" si="325"/>
        <v>16.847339521649804</v>
      </c>
      <c r="FA640" s="81">
        <f t="shared" si="324"/>
        <v>3.0302702463658049</v>
      </c>
    </row>
    <row r="641" spans="2:157" x14ac:dyDescent="0.15">
      <c r="E641" s="1" t="s">
        <v>152</v>
      </c>
      <c r="F641" s="6">
        <v>2</v>
      </c>
      <c r="H641" s="81">
        <v>1</v>
      </c>
      <c r="O641" s="31"/>
      <c r="Q641" s="31">
        <v>-3.4100000858306885</v>
      </c>
      <c r="R641" s="40">
        <v>5.5100002288818359</v>
      </c>
      <c r="S641" s="31"/>
      <c r="T641" s="40"/>
      <c r="U641" s="31"/>
      <c r="V641" s="40"/>
      <c r="W641" s="31"/>
      <c r="X641" s="40"/>
      <c r="Y641" s="31"/>
      <c r="Z641" s="40"/>
      <c r="AA641" s="59">
        <v>-5.1700000762939453</v>
      </c>
      <c r="AB641" s="60">
        <v>12.869999885559082</v>
      </c>
      <c r="AC641" s="59">
        <v>1.1200000047683716</v>
      </c>
      <c r="AD641" s="60">
        <v>-11.899999618530273</v>
      </c>
      <c r="AE641" s="19" t="s">
        <v>78</v>
      </c>
      <c r="AF641" s="114"/>
      <c r="AG641" s="117" t="str">
        <f t="shared" si="317"/>
        <v/>
      </c>
      <c r="AH641" s="118" t="str">
        <f t="shared" si="318"/>
        <v/>
      </c>
      <c r="AI641" s="118" t="str">
        <f t="shared" si="319"/>
        <v/>
      </c>
      <c r="AJ641" s="118" t="str">
        <f t="shared" si="320"/>
        <v/>
      </c>
      <c r="AK641" s="113" t="str">
        <f t="shared" si="321"/>
        <v/>
      </c>
      <c r="AL641" s="118" t="str">
        <f t="shared" si="322"/>
        <v/>
      </c>
      <c r="AM641" s="118"/>
      <c r="AN641" s="117">
        <f t="shared" si="326"/>
        <v>3.6620453194649207</v>
      </c>
      <c r="AO641" s="118">
        <f t="shared" si="327"/>
        <v>2.7130978310634464</v>
      </c>
      <c r="AP641" s="99">
        <f t="shared" si="328"/>
        <v>22.461500252246879</v>
      </c>
      <c r="AQ641" s="99">
        <f t="shared" si="329"/>
        <v>22.120838893786477</v>
      </c>
      <c r="AR641" s="99">
        <f t="shared" si="330"/>
        <v>16.586648392891902</v>
      </c>
      <c r="AS641" s="99">
        <f t="shared" si="331"/>
        <v>16.335087717497462</v>
      </c>
      <c r="AT641" s="118">
        <f t="shared" si="332"/>
        <v>1.3700001239776611</v>
      </c>
      <c r="AU641" s="118">
        <f t="shared" si="333"/>
        <v>0.19999980926513672</v>
      </c>
      <c r="AV641" s="118">
        <f t="shared" si="334"/>
        <v>1.3845216731437966</v>
      </c>
      <c r="AW641" s="118">
        <f t="shared" si="335"/>
        <v>11.899999618530273</v>
      </c>
      <c r="AX641" s="118"/>
      <c r="AY641" s="117">
        <f t="shared" si="307"/>
        <v>16.847339521649804</v>
      </c>
      <c r="AZ641" s="118" t="str">
        <f t="shared" si="308"/>
        <v/>
      </c>
      <c r="BA641" s="99" t="str">
        <f t="shared" si="309"/>
        <v/>
      </c>
      <c r="BB641" s="99" t="str">
        <f t="shared" si="310"/>
        <v/>
      </c>
      <c r="BC641" s="99" t="str">
        <f t="shared" si="311"/>
        <v/>
      </c>
      <c r="BD641" s="99" t="str">
        <f t="shared" si="312"/>
        <v/>
      </c>
      <c r="BE641" s="84" t="str">
        <f t="shared" si="313"/>
        <v/>
      </c>
      <c r="BF641" s="84" t="str">
        <f t="shared" si="306"/>
        <v/>
      </c>
      <c r="BI641" s="117">
        <f t="shared" si="314"/>
        <v>1.3700001239776611</v>
      </c>
      <c r="BJ641" s="118">
        <f t="shared" si="315"/>
        <v>0.19999980926513672</v>
      </c>
      <c r="BK641" s="118">
        <f t="shared" si="316"/>
        <v>1.3845216731437966</v>
      </c>
      <c r="BL641" s="118">
        <v>1.3700001239776611</v>
      </c>
      <c r="BM641" s="118">
        <v>0.19999980926513672</v>
      </c>
      <c r="BN641" s="118">
        <v>1.3845216731437966</v>
      </c>
      <c r="BO641" s="118"/>
      <c r="BP641" s="119"/>
      <c r="BX641" s="117"/>
      <c r="EX641" s="81">
        <f t="shared" si="336"/>
        <v>3.6620453194649207</v>
      </c>
      <c r="EY641" s="81">
        <f t="shared" si="325"/>
        <v>3.6620453194649207</v>
      </c>
      <c r="FA641" s="81" t="str">
        <f t="shared" si="324"/>
        <v/>
      </c>
    </row>
    <row r="642" spans="2:157" x14ac:dyDescent="0.15">
      <c r="E642" s="1" t="s">
        <v>152</v>
      </c>
      <c r="F642" s="6">
        <v>3</v>
      </c>
      <c r="I642" s="81">
        <v>1</v>
      </c>
      <c r="O642" s="31"/>
      <c r="Q642" s="31">
        <v>1.4099999666213989</v>
      </c>
      <c r="R642" s="40">
        <v>-11.899999618530273</v>
      </c>
      <c r="S642" s="31"/>
      <c r="T642" s="40"/>
      <c r="U642" s="31"/>
      <c r="V642" s="40"/>
      <c r="W642" s="31"/>
      <c r="X642" s="40"/>
      <c r="Y642" s="31"/>
      <c r="Z642" s="40"/>
      <c r="AA642" s="59">
        <v>2.8299999237060547</v>
      </c>
      <c r="AB642" s="60">
        <v>-13.359999656677246</v>
      </c>
      <c r="AC642" s="59">
        <v>-2.440000057220459</v>
      </c>
      <c r="AD642" s="60">
        <v>13.310000419616699</v>
      </c>
      <c r="AE642" s="19" t="s">
        <v>79</v>
      </c>
      <c r="AF642" s="114"/>
      <c r="AG642" s="117" t="str">
        <f t="shared" si="317"/>
        <v/>
      </c>
      <c r="AH642" s="118" t="str">
        <f t="shared" si="318"/>
        <v/>
      </c>
      <c r="AI642" s="118" t="str">
        <f t="shared" si="319"/>
        <v/>
      </c>
      <c r="AJ642" s="118" t="str">
        <f t="shared" si="320"/>
        <v/>
      </c>
      <c r="AK642" s="113" t="str">
        <f t="shared" si="321"/>
        <v/>
      </c>
      <c r="AL642" s="118" t="str">
        <f t="shared" si="322"/>
        <v/>
      </c>
      <c r="AM642" s="118"/>
      <c r="AN642" s="117" t="str">
        <f t="shared" si="326"/>
        <v/>
      </c>
      <c r="AO642" s="118" t="str">
        <f t="shared" si="327"/>
        <v/>
      </c>
      <c r="AP642" s="99" t="str">
        <f t="shared" si="328"/>
        <v/>
      </c>
      <c r="AQ642" s="99" t="str">
        <f t="shared" si="329"/>
        <v/>
      </c>
      <c r="AR642" s="99" t="str">
        <f t="shared" si="330"/>
        <v/>
      </c>
      <c r="AS642" s="99" t="str">
        <f t="shared" si="331"/>
        <v/>
      </c>
      <c r="AT642" s="118" t="str">
        <f t="shared" si="332"/>
        <v/>
      </c>
      <c r="AU642" s="118" t="str">
        <f t="shared" si="333"/>
        <v/>
      </c>
      <c r="AV642" s="118" t="str">
        <f t="shared" si="334"/>
        <v/>
      </c>
      <c r="AW642" s="118" t="str">
        <f t="shared" si="335"/>
        <v/>
      </c>
      <c r="AX642" s="118"/>
      <c r="AY642" s="117">
        <f t="shared" si="307"/>
        <v>3.6620453194649207</v>
      </c>
      <c r="AZ642" s="118">
        <f t="shared" si="308"/>
        <v>2.7130978310634464</v>
      </c>
      <c r="BA642" s="99">
        <f t="shared" si="309"/>
        <v>22.461500252246879</v>
      </c>
      <c r="BB642" s="99">
        <f t="shared" si="310"/>
        <v>22.120838893786477</v>
      </c>
      <c r="BC642" s="99">
        <f t="shared" si="311"/>
        <v>16.586648392891902</v>
      </c>
      <c r="BD642" s="99">
        <f t="shared" si="312"/>
        <v>16.335087717497462</v>
      </c>
      <c r="BE642" s="84">
        <f t="shared" si="313"/>
        <v>11.899999618530273</v>
      </c>
      <c r="BF642" s="84" t="str">
        <f t="shared" si="306"/>
        <v/>
      </c>
      <c r="BI642" s="117">
        <f t="shared" si="314"/>
        <v>1.7099999189376831</v>
      </c>
      <c r="BJ642" s="118">
        <f t="shared" si="315"/>
        <v>1.4600000381469727</v>
      </c>
      <c r="BK642" s="118">
        <f t="shared" si="316"/>
        <v>2.2484883442339756</v>
      </c>
      <c r="BL642" s="118">
        <v>1.7099999189376831</v>
      </c>
      <c r="BM642" s="118">
        <v>1.4600000381469727</v>
      </c>
      <c r="BN642" s="118">
        <v>2.2484883442339756</v>
      </c>
      <c r="BO642" s="118"/>
      <c r="BP642" s="119"/>
      <c r="BX642" s="117"/>
      <c r="EX642" s="81" t="str">
        <f t="shared" si="336"/>
        <v/>
      </c>
      <c r="EY642" s="81">
        <f t="shared" si="325"/>
        <v>1.5948529739173971</v>
      </c>
      <c r="FA642" s="81" t="str">
        <f t="shared" si="324"/>
        <v/>
      </c>
    </row>
    <row r="643" spans="2:157" x14ac:dyDescent="0.15">
      <c r="E643" s="1" t="s">
        <v>152</v>
      </c>
      <c r="F643" s="6">
        <v>4</v>
      </c>
      <c r="I643" s="81">
        <v>1</v>
      </c>
      <c r="O643" s="31"/>
      <c r="Q643" s="31">
        <v>-2.9700000286102295</v>
      </c>
      <c r="R643" s="40">
        <v>6.3400001525878906</v>
      </c>
      <c r="S643" s="31"/>
      <c r="T643" s="40"/>
      <c r="U643" s="31"/>
      <c r="V643" s="40"/>
      <c r="W643" s="31"/>
      <c r="X643" s="40"/>
      <c r="Y643" s="31"/>
      <c r="Z643" s="40"/>
      <c r="AA643" s="59">
        <v>-4.3400001525878906</v>
      </c>
      <c r="AB643" s="60">
        <v>12.729999542236328</v>
      </c>
      <c r="AC643" s="59">
        <v>2.3900001049041748</v>
      </c>
      <c r="AD643" s="60">
        <v>-13.159999847412109</v>
      </c>
      <c r="AE643" s="19" t="s">
        <v>78</v>
      </c>
      <c r="AF643" s="114"/>
      <c r="AG643" s="117" t="str">
        <f t="shared" si="317"/>
        <v/>
      </c>
      <c r="AH643" s="118" t="str">
        <f t="shared" si="318"/>
        <v/>
      </c>
      <c r="AI643" s="118" t="str">
        <f t="shared" si="319"/>
        <v/>
      </c>
      <c r="AJ643" s="118" t="str">
        <f t="shared" si="320"/>
        <v/>
      </c>
      <c r="AK643" s="113" t="str">
        <f t="shared" si="321"/>
        <v/>
      </c>
      <c r="AL643" s="118" t="str">
        <f t="shared" si="322"/>
        <v/>
      </c>
      <c r="AM643" s="118"/>
      <c r="AN643" s="117" t="str">
        <f t="shared" si="326"/>
        <v/>
      </c>
      <c r="AO643" s="118" t="str">
        <f t="shared" si="327"/>
        <v/>
      </c>
      <c r="AP643" s="99" t="str">
        <f t="shared" si="328"/>
        <v/>
      </c>
      <c r="AQ643" s="99" t="str">
        <f t="shared" si="329"/>
        <v/>
      </c>
      <c r="AR643" s="99" t="str">
        <f t="shared" si="330"/>
        <v/>
      </c>
      <c r="AS643" s="99" t="str">
        <f t="shared" si="331"/>
        <v/>
      </c>
      <c r="AT643" s="118" t="str">
        <f t="shared" si="332"/>
        <v/>
      </c>
      <c r="AU643" s="118" t="str">
        <f t="shared" si="333"/>
        <v/>
      </c>
      <c r="AV643" s="118" t="str">
        <f t="shared" si="334"/>
        <v/>
      </c>
      <c r="AW643" s="118" t="str">
        <f t="shared" si="335"/>
        <v/>
      </c>
      <c r="AX643" s="118"/>
      <c r="AY643" s="117">
        <f t="shared" si="307"/>
        <v>1.5948529739173971</v>
      </c>
      <c r="AZ643" s="118">
        <f t="shared" si="308"/>
        <v>4.1888863267163003</v>
      </c>
      <c r="BA643" s="99">
        <f t="shared" si="309"/>
        <v>10.325447436141985</v>
      </c>
      <c r="BB643" s="99">
        <f t="shared" si="310"/>
        <v>5.8243136978446133</v>
      </c>
      <c r="BC643" s="99">
        <f t="shared" si="311"/>
        <v>26.864803650569911</v>
      </c>
      <c r="BD643" s="99">
        <f t="shared" si="312"/>
        <v>15.153730127397136</v>
      </c>
      <c r="BE643" s="84">
        <f t="shared" si="313"/>
        <v>6.3400001525878906</v>
      </c>
      <c r="BF643" s="84" t="str">
        <f t="shared" si="306"/>
        <v/>
      </c>
      <c r="BI643" s="117">
        <f t="shared" si="314"/>
        <v>1.9000000953674316</v>
      </c>
      <c r="BJ643" s="118">
        <f t="shared" si="315"/>
        <v>0.58000087738037109</v>
      </c>
      <c r="BK643" s="118">
        <f t="shared" si="316"/>
        <v>1.9865551540690356</v>
      </c>
      <c r="BL643" s="118">
        <v>1.9000000953674316</v>
      </c>
      <c r="BM643" s="118">
        <v>0.58000087738037109</v>
      </c>
      <c r="BN643" s="118">
        <v>1.9865551540690356</v>
      </c>
      <c r="BO643" s="118"/>
      <c r="BP643" s="119"/>
      <c r="BX643" s="117"/>
      <c r="EX643" s="81" t="str">
        <f t="shared" si="336"/>
        <v/>
      </c>
      <c r="EY643" s="81">
        <f t="shared" si="325"/>
        <v>2.1182931055884628</v>
      </c>
      <c r="FA643" s="81" t="str">
        <f t="shared" si="324"/>
        <v/>
      </c>
    </row>
    <row r="644" spans="2:157" x14ac:dyDescent="0.15">
      <c r="E644" s="1" t="s">
        <v>152</v>
      </c>
      <c r="F644" s="6">
        <v>5</v>
      </c>
      <c r="I644" s="81">
        <v>1</v>
      </c>
      <c r="O644" s="31"/>
      <c r="Q644" s="31">
        <v>0.62999999523162842</v>
      </c>
      <c r="R644" s="40">
        <v>-6.4800000190734863</v>
      </c>
      <c r="S644" s="31"/>
      <c r="T644" s="40"/>
      <c r="U644" s="31"/>
      <c r="V644" s="40"/>
      <c r="W644" s="31"/>
      <c r="X644" s="40"/>
      <c r="Y644" s="31"/>
      <c r="Z644" s="40"/>
      <c r="AA644" s="59">
        <v>3.5099999904632568</v>
      </c>
      <c r="AB644" s="60">
        <v>-12.189999580383301</v>
      </c>
      <c r="AC644" s="59">
        <v>-2.0999999046325684</v>
      </c>
      <c r="AD644" s="60">
        <v>13.310000419616699</v>
      </c>
      <c r="AE644" s="19" t="s">
        <v>80</v>
      </c>
      <c r="AF644" s="114"/>
      <c r="AG644" s="117" t="str">
        <f t="shared" si="317"/>
        <v/>
      </c>
      <c r="AH644" s="118" t="str">
        <f t="shared" si="318"/>
        <v/>
      </c>
      <c r="AI644" s="118" t="str">
        <f t="shared" si="319"/>
        <v/>
      </c>
      <c r="AJ644" s="118" t="str">
        <f t="shared" si="320"/>
        <v/>
      </c>
      <c r="AK644" s="113" t="str">
        <f t="shared" si="321"/>
        <v/>
      </c>
      <c r="AL644" s="118" t="str">
        <f t="shared" si="322"/>
        <v/>
      </c>
      <c r="AM644" s="118"/>
      <c r="AN644" s="117" t="str">
        <f t="shared" si="326"/>
        <v/>
      </c>
      <c r="AO644" s="118" t="str">
        <f t="shared" si="327"/>
        <v/>
      </c>
      <c r="AP644" s="99" t="str">
        <f t="shared" si="328"/>
        <v/>
      </c>
      <c r="AQ644" s="99" t="str">
        <f t="shared" si="329"/>
        <v/>
      </c>
      <c r="AR644" s="99" t="str">
        <f t="shared" si="330"/>
        <v/>
      </c>
      <c r="AS644" s="99" t="str">
        <f t="shared" si="331"/>
        <v/>
      </c>
      <c r="AT644" s="118" t="str">
        <f t="shared" si="332"/>
        <v/>
      </c>
      <c r="AU644" s="118" t="str">
        <f t="shared" si="333"/>
        <v/>
      </c>
      <c r="AV644" s="118" t="str">
        <f t="shared" si="334"/>
        <v/>
      </c>
      <c r="AW644" s="118" t="str">
        <f t="shared" si="335"/>
        <v/>
      </c>
      <c r="AX644" s="118"/>
      <c r="AY644" s="117">
        <f t="shared" si="307"/>
        <v>2.1182931055884628</v>
      </c>
      <c r="AZ644" s="118">
        <f t="shared" si="308"/>
        <v>2.9135315905811714</v>
      </c>
      <c r="BA644" s="99">
        <f t="shared" si="309"/>
        <v>13.065050916624045</v>
      </c>
      <c r="BB644" s="99">
        <f t="shared" si="310"/>
        <v>7.0830072272915441</v>
      </c>
      <c r="BC644" s="99">
        <f t="shared" si="311"/>
        <v>17.762449200201104</v>
      </c>
      <c r="BD644" s="99">
        <f t="shared" si="312"/>
        <v>9.6296261577779223</v>
      </c>
      <c r="BE644" s="84">
        <f t="shared" si="313"/>
        <v>6.4800000190734863</v>
      </c>
      <c r="BF644" s="84">
        <f t="shared" si="306"/>
        <v>5.4199995994567871</v>
      </c>
      <c r="BI644" s="117">
        <f t="shared" si="314"/>
        <v>1.119999885559082</v>
      </c>
      <c r="BJ644" s="118">
        <f t="shared" si="315"/>
        <v>0.97000026702880859</v>
      </c>
      <c r="BK644" s="118">
        <f t="shared" si="316"/>
        <v>1.4816545689492935</v>
      </c>
      <c r="BL644" s="118">
        <v>1.119999885559082</v>
      </c>
      <c r="BM644" s="118">
        <v>0.97000026702880859</v>
      </c>
      <c r="BN644" s="118">
        <v>1.4816545689492935</v>
      </c>
      <c r="BO644" s="118"/>
      <c r="BP644" s="119"/>
      <c r="BX644" s="117"/>
      <c r="EX644" s="81" t="str">
        <f t="shared" si="336"/>
        <v/>
      </c>
      <c r="EY644" s="81">
        <f t="shared" si="325"/>
        <v>15.519914310984667</v>
      </c>
      <c r="FA644" s="81" t="str">
        <f t="shared" si="324"/>
        <v/>
      </c>
    </row>
    <row r="645" spans="2:157" x14ac:dyDescent="0.15">
      <c r="E645" s="1" t="s">
        <v>152</v>
      </c>
      <c r="F645" s="6">
        <v>6</v>
      </c>
      <c r="I645" s="81">
        <v>1</v>
      </c>
      <c r="O645" s="31"/>
      <c r="Q645" s="31">
        <v>2.440000057220459</v>
      </c>
      <c r="R645" s="40">
        <v>9.4099998474121094</v>
      </c>
      <c r="S645" s="31"/>
      <c r="T645" s="40"/>
      <c r="U645" s="31"/>
      <c r="V645" s="40"/>
      <c r="W645" s="31"/>
      <c r="X645" s="40"/>
      <c r="Y645" s="31"/>
      <c r="Z645" s="40"/>
      <c r="AA645" s="59">
        <v>2.630000114440918</v>
      </c>
      <c r="AB645" s="60">
        <v>13.460000038146973</v>
      </c>
      <c r="AC645" s="59">
        <v>1.6100000143051147</v>
      </c>
      <c r="AD645" s="60">
        <v>-12.039999961853027</v>
      </c>
      <c r="AE645" s="19" t="s">
        <v>81</v>
      </c>
      <c r="AF645" s="114"/>
      <c r="AG645" s="117" t="str">
        <f t="shared" si="317"/>
        <v/>
      </c>
      <c r="AH645" s="118" t="str">
        <f t="shared" si="318"/>
        <v/>
      </c>
      <c r="AI645" s="118" t="str">
        <f t="shared" si="319"/>
        <v/>
      </c>
      <c r="AJ645" s="118" t="str">
        <f t="shared" si="320"/>
        <v/>
      </c>
      <c r="AK645" s="113" t="str">
        <f t="shared" si="321"/>
        <v/>
      </c>
      <c r="AL645" s="118" t="str">
        <f t="shared" si="322"/>
        <v/>
      </c>
      <c r="AM645" s="118"/>
      <c r="AN645" s="117" t="str">
        <f t="shared" si="326"/>
        <v/>
      </c>
      <c r="AO645" s="118" t="str">
        <f t="shared" si="327"/>
        <v/>
      </c>
      <c r="AP645" s="99" t="str">
        <f t="shared" si="328"/>
        <v/>
      </c>
      <c r="AQ645" s="99" t="str">
        <f t="shared" si="329"/>
        <v/>
      </c>
      <c r="AR645" s="99" t="str">
        <f t="shared" si="330"/>
        <v/>
      </c>
      <c r="AS645" s="99" t="str">
        <f t="shared" si="331"/>
        <v/>
      </c>
      <c r="AT645" s="118" t="str">
        <f t="shared" si="332"/>
        <v/>
      </c>
      <c r="AU645" s="118" t="str">
        <f t="shared" si="333"/>
        <v/>
      </c>
      <c r="AV645" s="118" t="str">
        <f t="shared" si="334"/>
        <v/>
      </c>
      <c r="AW645" s="118" t="str">
        <f t="shared" si="335"/>
        <v/>
      </c>
      <c r="AX645" s="118"/>
      <c r="AY645" s="117">
        <f t="shared" si="307"/>
        <v>15.519914310984667</v>
      </c>
      <c r="AZ645" s="118">
        <f t="shared" si="308"/>
        <v>10.442486084979123</v>
      </c>
      <c r="BA645" s="99">
        <f t="shared" si="309"/>
        <v>89.711452268171229</v>
      </c>
      <c r="BB645" s="99">
        <f t="shared" si="310"/>
        <v>67.399910693264133</v>
      </c>
      <c r="BC645" s="99">
        <f t="shared" si="311"/>
        <v>60.728249165296575</v>
      </c>
      <c r="BD645" s="99">
        <f t="shared" si="312"/>
        <v>45.624928220579775</v>
      </c>
      <c r="BE645" s="84">
        <f t="shared" si="313"/>
        <v>9.4099998474121094</v>
      </c>
      <c r="BF645" s="84">
        <f t="shared" ref="BF645:BF708" si="337">IF(AND(ISNUMBER(BE645),ISNUMBER(BE643),ISNUMBER(BE644)),ABS(BE643-BE645),"")</f>
        <v>3.0699996948242187</v>
      </c>
      <c r="BI645" s="117">
        <f t="shared" si="314"/>
        <v>4.7300000190734863</v>
      </c>
      <c r="BJ645" s="118">
        <f t="shared" si="315"/>
        <v>0.14999961853027344</v>
      </c>
      <c r="BK645" s="118">
        <f t="shared" si="316"/>
        <v>4.7323778448042804</v>
      </c>
      <c r="BL645" s="118">
        <v>4.7300000190734863</v>
      </c>
      <c r="BM645" s="118">
        <v>0.14999961853027344</v>
      </c>
      <c r="BN645" s="118">
        <v>4.7323778448042804</v>
      </c>
      <c r="BO645" s="118"/>
      <c r="BP645" s="119"/>
      <c r="BX645" s="117"/>
      <c r="EX645" s="81" t="str">
        <f t="shared" si="336"/>
        <v/>
      </c>
      <c r="EY645" s="81">
        <f t="shared" si="325"/>
        <v>15.265433627697591</v>
      </c>
      <c r="FA645" s="81" t="str">
        <f t="shared" si="324"/>
        <v/>
      </c>
    </row>
    <row r="646" spans="2:157" x14ac:dyDescent="0.15">
      <c r="E646" s="1" t="s">
        <v>152</v>
      </c>
      <c r="F646" s="6">
        <v>7</v>
      </c>
      <c r="I646" s="81">
        <v>1</v>
      </c>
      <c r="O646" s="31"/>
      <c r="Q646" s="31">
        <v>-2</v>
      </c>
      <c r="R646" s="40">
        <v>-6.5799999237060547</v>
      </c>
      <c r="S646" s="31"/>
      <c r="T646" s="40"/>
      <c r="U646" s="31"/>
      <c r="V646" s="40"/>
      <c r="W646" s="31"/>
      <c r="X646" s="40"/>
      <c r="Y646" s="31"/>
      <c r="Z646" s="40"/>
      <c r="AA646" s="59">
        <v>-3.4100000858306885</v>
      </c>
      <c r="AB646" s="60">
        <v>-12.090000152587891</v>
      </c>
      <c r="AC646" s="59">
        <v>2.0999999046325684</v>
      </c>
      <c r="AD646" s="60">
        <v>13.510000228881836</v>
      </c>
      <c r="AE646" s="19" t="s">
        <v>81</v>
      </c>
      <c r="AF646" s="114"/>
      <c r="AG646" s="117" t="str">
        <f t="shared" si="317"/>
        <v/>
      </c>
      <c r="AH646" s="118" t="str">
        <f t="shared" si="318"/>
        <v/>
      </c>
      <c r="AI646" s="118" t="str">
        <f t="shared" si="319"/>
        <v/>
      </c>
      <c r="AJ646" s="118" t="str">
        <f t="shared" si="320"/>
        <v/>
      </c>
      <c r="AK646" s="113" t="str">
        <f t="shared" si="321"/>
        <v/>
      </c>
      <c r="AL646" s="118" t="str">
        <f t="shared" si="322"/>
        <v/>
      </c>
      <c r="AM646" s="118"/>
      <c r="AN646" s="117" t="str">
        <f t="shared" si="326"/>
        <v/>
      </c>
      <c r="AO646" s="118" t="str">
        <f t="shared" si="327"/>
        <v/>
      </c>
      <c r="AP646" s="99" t="str">
        <f t="shared" si="328"/>
        <v/>
      </c>
      <c r="AQ646" s="99" t="str">
        <f t="shared" si="329"/>
        <v/>
      </c>
      <c r="AR646" s="99" t="str">
        <f t="shared" si="330"/>
        <v/>
      </c>
      <c r="AS646" s="99" t="str">
        <f t="shared" si="331"/>
        <v/>
      </c>
      <c r="AT646" s="118" t="str">
        <f t="shared" si="332"/>
        <v/>
      </c>
      <c r="AU646" s="118" t="str">
        <f t="shared" si="333"/>
        <v/>
      </c>
      <c r="AV646" s="118" t="str">
        <f t="shared" si="334"/>
        <v/>
      </c>
      <c r="AW646" s="118" t="str">
        <f t="shared" si="335"/>
        <v/>
      </c>
      <c r="AX646" s="118"/>
      <c r="AY646" s="117">
        <f t="shared" si="307"/>
        <v>15.265433627697591</v>
      </c>
      <c r="AZ646" s="118">
        <f t="shared" si="308"/>
        <v>11.009891142829288</v>
      </c>
      <c r="BA646" s="99">
        <f t="shared" si="309"/>
        <v>88.704999916553447</v>
      </c>
      <c r="BB646" s="99">
        <f t="shared" si="310"/>
        <v>54.14630267010844</v>
      </c>
      <c r="BC646" s="99">
        <f t="shared" si="311"/>
        <v>63.979501176953306</v>
      </c>
      <c r="BD646" s="99">
        <f t="shared" si="312"/>
        <v>39.053643409827686</v>
      </c>
      <c r="BE646" s="84">
        <f t="shared" si="313"/>
        <v>6.5799999237060547</v>
      </c>
      <c r="BF646" s="84">
        <f t="shared" si="337"/>
        <v>9.9999904632568359E-2</v>
      </c>
      <c r="BI646" s="117">
        <f t="shared" si="314"/>
        <v>5.0200001001358032</v>
      </c>
      <c r="BJ646" s="118">
        <f t="shared" si="315"/>
        <v>5.0000190734863281E-2</v>
      </c>
      <c r="BK646" s="118">
        <f t="shared" si="316"/>
        <v>5.0202490998392699</v>
      </c>
      <c r="BL646" s="118">
        <v>5.0200001001358032</v>
      </c>
      <c r="BM646" s="118">
        <v>5.0000190734863281E-2</v>
      </c>
      <c r="BN646" s="118">
        <v>5.0202490998392699</v>
      </c>
      <c r="BO646" s="118"/>
      <c r="BP646" s="119"/>
      <c r="BX646" s="117"/>
      <c r="EX646" s="81" t="str">
        <f t="shared" si="336"/>
        <v/>
      </c>
      <c r="EY646" s="81">
        <f t="shared" si="325"/>
        <v>2.5012213963732082</v>
      </c>
      <c r="FA646" s="81" t="str">
        <f t="shared" si="324"/>
        <v/>
      </c>
    </row>
    <row r="647" spans="2:157" x14ac:dyDescent="0.15">
      <c r="E647" s="1" t="s">
        <v>152</v>
      </c>
      <c r="F647" s="6">
        <v>8</v>
      </c>
      <c r="I647" s="81">
        <v>1</v>
      </c>
      <c r="O647" s="31"/>
      <c r="Q647" s="31">
        <v>0.93000000715255737</v>
      </c>
      <c r="R647" s="40">
        <v>6.4800000190734863</v>
      </c>
      <c r="S647" s="31"/>
      <c r="T647" s="40"/>
      <c r="U647" s="31"/>
      <c r="V647" s="40"/>
      <c r="W647" s="31"/>
      <c r="X647" s="40"/>
      <c r="Y647" s="31"/>
      <c r="Z647" s="40"/>
      <c r="AA647" s="59">
        <v>3.75</v>
      </c>
      <c r="AB647" s="60">
        <v>13.210000038146973</v>
      </c>
      <c r="AC647" s="59">
        <v>-3.0699999332427979</v>
      </c>
      <c r="AD647" s="60">
        <v>-12.189999580383301</v>
      </c>
      <c r="AE647" s="19" t="s">
        <v>82</v>
      </c>
      <c r="AF647" s="114"/>
      <c r="AG647" s="117" t="str">
        <f t="shared" si="317"/>
        <v/>
      </c>
      <c r="AH647" s="118" t="str">
        <f t="shared" si="318"/>
        <v/>
      </c>
      <c r="AI647" s="118" t="str">
        <f t="shared" si="319"/>
        <v/>
      </c>
      <c r="AJ647" s="118" t="str">
        <f t="shared" si="320"/>
        <v/>
      </c>
      <c r="AK647" s="113" t="str">
        <f t="shared" si="321"/>
        <v/>
      </c>
      <c r="AL647" s="118" t="str">
        <f t="shared" si="322"/>
        <v/>
      </c>
      <c r="AM647" s="118"/>
      <c r="AN647" s="117" t="str">
        <f t="shared" si="326"/>
        <v/>
      </c>
      <c r="AO647" s="118" t="str">
        <f t="shared" si="327"/>
        <v/>
      </c>
      <c r="AP647" s="99" t="str">
        <f t="shared" si="328"/>
        <v/>
      </c>
      <c r="AQ647" s="99" t="str">
        <f t="shared" si="329"/>
        <v/>
      </c>
      <c r="AR647" s="99" t="str">
        <f t="shared" si="330"/>
        <v/>
      </c>
      <c r="AS647" s="99" t="str">
        <f t="shared" si="331"/>
        <v/>
      </c>
      <c r="AT647" s="118" t="str">
        <f t="shared" si="332"/>
        <v/>
      </c>
      <c r="AU647" s="118" t="str">
        <f t="shared" si="333"/>
        <v/>
      </c>
      <c r="AV647" s="118" t="str">
        <f t="shared" si="334"/>
        <v/>
      </c>
      <c r="AW647" s="118" t="str">
        <f t="shared" si="335"/>
        <v/>
      </c>
      <c r="AX647" s="118"/>
      <c r="AY647" s="117">
        <f t="shared" ref="AY647:AY710" si="338">IF(AND(ISNUMBER(AA645),OR(H647=1,I647=1)),DEGREES(ACOS(((AA645-AA646)*(AA647-AA646)+(AB645-AB646)*(AB647-AB646))/(SQRT((AA645-AA646)^2+(AB645-AB646)^2)*SQRT((AA647-AA646)^2+(AB647-AB646)^2)))),"")</f>
        <v>2.5012213963732082</v>
      </c>
      <c r="AZ647" s="118">
        <f t="shared" ref="AZ647:AZ710" si="339">IF(I647=1,DEGREES(ACOS((((AA647-AA646)*(AC646-AA646)+(AB647-AB646)*(AD646-AB646))/(SQRT((AA647-AA646)^2+(AB647-AB646)^2)*SQRT((AC646-AA646)^2+(AD646-AB646)^2))))),"")</f>
        <v>3.6550080675030827</v>
      </c>
      <c r="BA647" s="99">
        <f t="shared" ref="BA647:BA710" si="340">IF(AND(ISNUMBER(AA645),ISNUMBER(AA646),ISNUMBER(AA647),I647=1),ABS((AA645*AB646+AA646*AB647+AA647*AB645-AB645*AA646-AB646*AA647-AB647*AA645)/2),"")</f>
        <v>15.062998669862736</v>
      </c>
      <c r="BB647" s="99">
        <f t="shared" ref="BB647:BB710" si="341">IF(ISNUMBER(BA647),BA647*(((ABS(AB646-R647))/(ABS(AB645-AB646))))^2,"")</f>
        <v>7.9570747484715678</v>
      </c>
      <c r="BC647" s="99">
        <f t="shared" ref="BC647:BC710" si="342">IF(AND(ISNUMBER(AC646),ISNUMBER(AA646),ISNUMBER(AA647),I647=1),ABS((AC646*AB646+AA646*AB647+AA647*AD646-AD646*AA646-AB646*AA647-AB647*AC646)/2),"")</f>
        <v>21.946502059459704</v>
      </c>
      <c r="BD647" s="99">
        <f t="shared" ref="BD647:BD710" si="343">IF(ISNUMBER(BC647),BC647*(((ABS(AB646-R647))/(ABS(AB645-AB646))))^2,"")</f>
        <v>11.593306298565675</v>
      </c>
      <c r="BE647" s="84">
        <f t="shared" ref="BE647:BE710" si="344">IF(AND(I647=1,ISNUMBER(R647)),ABS(R647),"")</f>
        <v>6.4800000190734863</v>
      </c>
      <c r="BF647" s="84">
        <f t="shared" si="337"/>
        <v>2.929999828338623</v>
      </c>
      <c r="BI647" s="117">
        <f t="shared" ref="BI647:BI710" si="345">IF(OR($H647=1,$I647=1),ABS(AC646-AA647),"")</f>
        <v>1.6500000953674316</v>
      </c>
      <c r="BJ647" s="118">
        <f t="shared" ref="BJ647:BJ710" si="346">IF(OR($H647=1,$I647=1),ABS(AD646-AB647),"")</f>
        <v>0.30000019073486328</v>
      </c>
      <c r="BK647" s="118">
        <f t="shared" ref="BK647:BK710" si="347">IF(AND(ISNUMBER(BI647),ISNUMBER(BJ647)),SQRT(BI647^2+BJ647^2),"")</f>
        <v>1.677051111073687</v>
      </c>
      <c r="BL647" s="118">
        <v>1.6500000953674316</v>
      </c>
      <c r="BM647" s="118">
        <v>0.30000019073486328</v>
      </c>
      <c r="BN647" s="118">
        <v>1.677051111073687</v>
      </c>
      <c r="BO647" s="118"/>
      <c r="BP647" s="119"/>
      <c r="BX647" s="117"/>
      <c r="EX647" s="81" t="str">
        <f t="shared" si="336"/>
        <v/>
      </c>
      <c r="EY647" s="81">
        <f t="shared" si="325"/>
        <v>11.709632741904663</v>
      </c>
      <c r="FA647" s="81" t="str">
        <f t="shared" si="324"/>
        <v/>
      </c>
    </row>
    <row r="648" spans="2:157" x14ac:dyDescent="0.15">
      <c r="E648" s="1" t="s">
        <v>152</v>
      </c>
      <c r="F648" s="6">
        <v>9</v>
      </c>
      <c r="I648" s="81">
        <v>1</v>
      </c>
      <c r="O648" s="31"/>
      <c r="Q648" s="31">
        <v>3.0199999809265137</v>
      </c>
      <c r="R648" s="40">
        <v>-6.0500001907348633</v>
      </c>
      <c r="S648" s="31"/>
      <c r="T648" s="40"/>
      <c r="U648" s="31"/>
      <c r="V648" s="40"/>
      <c r="W648" s="31"/>
      <c r="X648" s="40"/>
      <c r="Y648" s="31"/>
      <c r="Z648" s="40"/>
      <c r="AA648" s="59">
        <v>1.9500000476837158</v>
      </c>
      <c r="AB648" s="60">
        <v>-11.949999809265137</v>
      </c>
      <c r="AC648" s="59">
        <v>1.1200000047683716</v>
      </c>
      <c r="AD648" s="60">
        <v>13.260000228881836</v>
      </c>
      <c r="AE648" s="19" t="s">
        <v>83</v>
      </c>
      <c r="AF648" s="114"/>
      <c r="AG648" s="117" t="str">
        <f t="shared" si="317"/>
        <v/>
      </c>
      <c r="AH648" s="118" t="str">
        <f t="shared" si="318"/>
        <v/>
      </c>
      <c r="AI648" s="118" t="str">
        <f t="shared" si="319"/>
        <v/>
      </c>
      <c r="AJ648" s="118" t="str">
        <f t="shared" si="320"/>
        <v/>
      </c>
      <c r="AK648" s="113" t="str">
        <f t="shared" si="321"/>
        <v/>
      </c>
      <c r="AL648" s="118" t="str">
        <f t="shared" si="322"/>
        <v/>
      </c>
      <c r="AM648" s="118"/>
      <c r="AN648" s="117" t="str">
        <f t="shared" si="326"/>
        <v/>
      </c>
      <c r="AO648" s="118" t="str">
        <f t="shared" si="327"/>
        <v/>
      </c>
      <c r="AP648" s="99" t="str">
        <f t="shared" si="328"/>
        <v/>
      </c>
      <c r="AQ648" s="99" t="str">
        <f t="shared" si="329"/>
        <v/>
      </c>
      <c r="AR648" s="99" t="str">
        <f t="shared" si="330"/>
        <v/>
      </c>
      <c r="AS648" s="99" t="str">
        <f t="shared" si="331"/>
        <v/>
      </c>
      <c r="AT648" s="118" t="str">
        <f t="shared" si="332"/>
        <v/>
      </c>
      <c r="AU648" s="118" t="str">
        <f t="shared" si="333"/>
        <v/>
      </c>
      <c r="AV648" s="118" t="str">
        <f t="shared" si="334"/>
        <v/>
      </c>
      <c r="AW648" s="118" t="str">
        <f t="shared" si="335"/>
        <v/>
      </c>
      <c r="AX648" s="118"/>
      <c r="AY648" s="117">
        <f t="shared" si="338"/>
        <v>11.709632741904663</v>
      </c>
      <c r="AZ648" s="118">
        <f t="shared" si="339"/>
        <v>10.93756125925427</v>
      </c>
      <c r="BA648" s="99">
        <f t="shared" si="340"/>
        <v>67.302800965023039</v>
      </c>
      <c r="BB648" s="99">
        <f t="shared" si="341"/>
        <v>39.003597475666126</v>
      </c>
      <c r="BC648" s="99">
        <f t="shared" si="342"/>
        <v>62.935599588775631</v>
      </c>
      <c r="BD648" s="99">
        <f t="shared" si="343"/>
        <v>36.472698878104758</v>
      </c>
      <c r="BE648" s="84">
        <f t="shared" si="344"/>
        <v>6.0500001907348633</v>
      </c>
      <c r="BF648" s="84">
        <f t="shared" si="337"/>
        <v>0.52999973297119141</v>
      </c>
      <c r="BI648" s="117">
        <f t="shared" si="345"/>
        <v>5.0199999809265137</v>
      </c>
      <c r="BJ648" s="118">
        <f t="shared" si="346"/>
        <v>0.23999977111816406</v>
      </c>
      <c r="BK648" s="118">
        <f t="shared" si="347"/>
        <v>5.0257337472889434</v>
      </c>
      <c r="BL648" s="118">
        <v>5.0199999809265137</v>
      </c>
      <c r="BM648" s="118">
        <v>0.23999977111816406</v>
      </c>
      <c r="BN648" s="118">
        <v>5.0257337472889434</v>
      </c>
      <c r="BO648" s="118"/>
      <c r="BP648" s="119"/>
      <c r="BX648" s="117"/>
      <c r="EX648" s="81" t="str">
        <f t="shared" si="336"/>
        <v/>
      </c>
      <c r="EY648" s="81">
        <f t="shared" si="325"/>
        <v>14.334577695047981</v>
      </c>
      <c r="FA648" s="81" t="str">
        <f t="shared" si="324"/>
        <v/>
      </c>
    </row>
    <row r="649" spans="2:157" x14ac:dyDescent="0.15">
      <c r="E649" s="1" t="s">
        <v>152</v>
      </c>
      <c r="F649" s="6">
        <v>10</v>
      </c>
      <c r="I649" s="6">
        <v>1</v>
      </c>
      <c r="J649" s="81">
        <v>1</v>
      </c>
      <c r="O649" s="31"/>
      <c r="Q649" s="31">
        <v>-1.5099999904632568</v>
      </c>
      <c r="R649" s="40">
        <v>10.680000305175781</v>
      </c>
      <c r="S649" s="31"/>
      <c r="T649" s="40"/>
      <c r="U649" s="31"/>
      <c r="V649" s="40"/>
      <c r="W649" s="31" t="s">
        <v>85</v>
      </c>
      <c r="X649" s="40"/>
      <c r="Y649" s="31"/>
      <c r="Z649" s="40">
        <v>1</v>
      </c>
      <c r="AA649" s="59">
        <v>-2.5799999237060547</v>
      </c>
      <c r="AB649" s="60">
        <v>13.119999885559082</v>
      </c>
      <c r="AC649" s="59">
        <v>0.62999999523162842</v>
      </c>
      <c r="AD649" s="60">
        <v>-6.3400001525878906</v>
      </c>
      <c r="AE649" s="19" t="s">
        <v>84</v>
      </c>
      <c r="AF649" s="114"/>
      <c r="AG649" s="117" t="str">
        <f t="shared" si="317"/>
        <v/>
      </c>
      <c r="AH649" s="118" t="str">
        <f t="shared" si="318"/>
        <v/>
      </c>
      <c r="AI649" s="118" t="str">
        <f t="shared" si="319"/>
        <v/>
      </c>
      <c r="AJ649" s="118" t="str">
        <f t="shared" si="320"/>
        <v/>
      </c>
      <c r="AK649" s="113" t="str">
        <f t="shared" si="321"/>
        <v/>
      </c>
      <c r="AL649" s="118" t="str">
        <f t="shared" si="322"/>
        <v/>
      </c>
      <c r="AM649" s="118"/>
      <c r="AN649" s="117" t="str">
        <f t="shared" si="326"/>
        <v/>
      </c>
      <c r="AO649" s="118" t="str">
        <f t="shared" si="327"/>
        <v/>
      </c>
      <c r="AP649" s="99" t="str">
        <f t="shared" si="328"/>
        <v/>
      </c>
      <c r="AQ649" s="99" t="str">
        <f t="shared" si="329"/>
        <v/>
      </c>
      <c r="AR649" s="99" t="str">
        <f t="shared" si="330"/>
        <v/>
      </c>
      <c r="AS649" s="99" t="str">
        <f t="shared" si="331"/>
        <v/>
      </c>
      <c r="AT649" s="118" t="str">
        <f t="shared" si="332"/>
        <v/>
      </c>
      <c r="AU649" s="118" t="str">
        <f t="shared" si="333"/>
        <v/>
      </c>
      <c r="AV649" s="118" t="str">
        <f t="shared" si="334"/>
        <v/>
      </c>
      <c r="AW649" s="118" t="str">
        <f t="shared" si="335"/>
        <v/>
      </c>
      <c r="AX649" s="118"/>
      <c r="AY649" s="117">
        <f t="shared" si="338"/>
        <v>14.334577695047981</v>
      </c>
      <c r="AZ649" s="118">
        <f t="shared" si="339"/>
        <v>8.3567943379824534</v>
      </c>
      <c r="BA649" s="99">
        <f t="shared" si="340"/>
        <v>79.550398422098169</v>
      </c>
      <c r="BB649" s="99">
        <f t="shared" si="341"/>
        <v>64.356171914484577</v>
      </c>
      <c r="BC649" s="99">
        <f t="shared" si="342"/>
        <v>46.696599314475066</v>
      </c>
      <c r="BD649" s="99">
        <f t="shared" si="343"/>
        <v>37.777489904680941</v>
      </c>
      <c r="BE649" s="84">
        <f t="shared" si="344"/>
        <v>10.680000305175781</v>
      </c>
      <c r="BF649" s="84">
        <f t="shared" si="337"/>
        <v>4.2000002861022949</v>
      </c>
      <c r="BI649" s="117"/>
      <c r="BJ649" s="118"/>
      <c r="BK649" s="118"/>
      <c r="BO649" s="118"/>
      <c r="BP649" s="119" t="s">
        <v>185</v>
      </c>
      <c r="BX649" s="117"/>
      <c r="EX649" s="81" t="str">
        <f t="shared" si="336"/>
        <v/>
      </c>
      <c r="EY649" s="81" t="str">
        <f t="shared" si="325"/>
        <v/>
      </c>
      <c r="FA649" s="81" t="str">
        <f t="shared" si="324"/>
        <v/>
      </c>
    </row>
    <row r="650" spans="2:157" x14ac:dyDescent="0.15">
      <c r="E650" s="1" t="s">
        <v>152</v>
      </c>
      <c r="O650" s="31"/>
      <c r="Q650" s="31"/>
      <c r="R650" s="40"/>
      <c r="S650" s="31">
        <v>-3.3599998950958252</v>
      </c>
      <c r="T650" s="40">
        <v>-11.069999694824219</v>
      </c>
      <c r="U650" s="31"/>
      <c r="V650" s="40"/>
      <c r="W650" s="31"/>
      <c r="X650" s="40"/>
      <c r="Y650" s="31"/>
      <c r="Z650" s="40"/>
      <c r="AE650" s="19"/>
      <c r="AF650" s="141">
        <v>1</v>
      </c>
      <c r="AG650" s="117" t="str">
        <f t="shared" si="317"/>
        <v/>
      </c>
      <c r="AH650" s="118" t="str">
        <f t="shared" si="318"/>
        <v/>
      </c>
      <c r="AI650" s="118" t="str">
        <f t="shared" si="319"/>
        <v/>
      </c>
      <c r="AJ650" s="118" t="str">
        <f t="shared" si="320"/>
        <v/>
      </c>
      <c r="AK650" s="113" t="str">
        <f t="shared" si="321"/>
        <v/>
      </c>
      <c r="AL650" s="118" t="str">
        <f t="shared" si="322"/>
        <v/>
      </c>
      <c r="AM650" s="118"/>
      <c r="AN650" s="117" t="str">
        <f t="shared" si="326"/>
        <v/>
      </c>
      <c r="AO650" s="118" t="str">
        <f t="shared" si="327"/>
        <v/>
      </c>
      <c r="AP650" s="99" t="str">
        <f t="shared" si="328"/>
        <v/>
      </c>
      <c r="AQ650" s="99" t="str">
        <f t="shared" si="329"/>
        <v/>
      </c>
      <c r="AR650" s="99" t="str">
        <f t="shared" si="330"/>
        <v/>
      </c>
      <c r="AS650" s="99" t="str">
        <f t="shared" si="331"/>
        <v/>
      </c>
      <c r="AT650" s="118" t="str">
        <f t="shared" si="332"/>
        <v/>
      </c>
      <c r="AU650" s="118" t="str">
        <f t="shared" si="333"/>
        <v/>
      </c>
      <c r="AV650" s="118" t="str">
        <f t="shared" si="334"/>
        <v/>
      </c>
      <c r="AW650" s="118" t="str">
        <f t="shared" si="335"/>
        <v/>
      </c>
      <c r="AX650" s="118"/>
      <c r="AY650" s="117" t="str">
        <f t="shared" si="338"/>
        <v/>
      </c>
      <c r="AZ650" s="118" t="str">
        <f t="shared" si="339"/>
        <v/>
      </c>
      <c r="BA650" s="99" t="str">
        <f t="shared" si="340"/>
        <v/>
      </c>
      <c r="BB650" s="99" t="str">
        <f t="shared" si="341"/>
        <v/>
      </c>
      <c r="BC650" s="99" t="str">
        <f t="shared" si="342"/>
        <v/>
      </c>
      <c r="BD650" s="99" t="str">
        <f t="shared" si="343"/>
        <v/>
      </c>
      <c r="BE650" s="84" t="str">
        <f t="shared" si="344"/>
        <v/>
      </c>
      <c r="BF650" s="84" t="str">
        <f t="shared" si="337"/>
        <v/>
      </c>
      <c r="BI650" s="117" t="str">
        <f t="shared" si="345"/>
        <v/>
      </c>
      <c r="BJ650" s="118" t="str">
        <f t="shared" si="346"/>
        <v/>
      </c>
      <c r="BK650" s="118" t="str">
        <f t="shared" si="347"/>
        <v/>
      </c>
      <c r="BL650" s="118">
        <v>3.6999999284744263</v>
      </c>
      <c r="BM650" s="118">
        <v>0.14000034332275391</v>
      </c>
      <c r="BN650" s="118">
        <v>3.702647642814699</v>
      </c>
      <c r="BO650" s="118"/>
      <c r="BP650" s="119"/>
      <c r="BX650" s="117"/>
      <c r="EX650" s="81" t="str">
        <f t="shared" si="336"/>
        <v/>
      </c>
      <c r="EY650" s="81" t="str">
        <f t="shared" si="325"/>
        <v/>
      </c>
      <c r="FA650" s="81" t="str">
        <f t="shared" si="324"/>
        <v/>
      </c>
    </row>
    <row r="651" spans="2:157" s="82" customFormat="1" x14ac:dyDescent="0.15">
      <c r="B651" s="30"/>
      <c r="C651" s="16"/>
      <c r="D651" s="13" t="s">
        <v>22</v>
      </c>
      <c r="E651" s="16">
        <v>136</v>
      </c>
      <c r="F651" s="10">
        <v>1</v>
      </c>
      <c r="G651" s="16">
        <v>1</v>
      </c>
      <c r="K651" s="16"/>
      <c r="L651" s="82">
        <v>1</v>
      </c>
      <c r="M651" s="16"/>
      <c r="N651" s="82">
        <v>1</v>
      </c>
      <c r="O651" s="32" t="s">
        <v>85</v>
      </c>
      <c r="P651" s="16">
        <v>103</v>
      </c>
      <c r="Q651" s="32"/>
      <c r="R651" s="10"/>
      <c r="S651" s="32"/>
      <c r="T651" s="10"/>
      <c r="U651" s="32"/>
      <c r="V651" s="10"/>
      <c r="W651" s="32"/>
      <c r="X651" s="10"/>
      <c r="Y651" s="32"/>
      <c r="Z651" s="10"/>
      <c r="AA651" s="57">
        <v>-1.0700000524520874</v>
      </c>
      <c r="AB651" s="58">
        <v>-12.090000152587891</v>
      </c>
      <c r="AC651" s="57">
        <v>3.2200000286102295</v>
      </c>
      <c r="AD651" s="58">
        <v>12.039999961853027</v>
      </c>
      <c r="AE651" s="20"/>
      <c r="AF651" s="114">
        <v>1</v>
      </c>
      <c r="AG651" s="117">
        <f t="shared" si="317"/>
        <v>3.1668542215248161</v>
      </c>
      <c r="AH651" s="118">
        <f t="shared" si="318"/>
        <v>0.57999992370605469</v>
      </c>
      <c r="AI651" s="118">
        <f t="shared" si="319"/>
        <v>0.28999996185302734</v>
      </c>
      <c r="AJ651" s="118">
        <f t="shared" si="320"/>
        <v>0.64845962817571501</v>
      </c>
      <c r="AK651" s="113">
        <f t="shared" si="321"/>
        <v>103</v>
      </c>
      <c r="AL651" s="118">
        <f t="shared" si="322"/>
        <v>5.070000171661377</v>
      </c>
      <c r="AM651" s="118"/>
      <c r="AN651" s="117" t="str">
        <f t="shared" si="326"/>
        <v/>
      </c>
      <c r="AO651" s="118" t="str">
        <f t="shared" si="327"/>
        <v/>
      </c>
      <c r="AP651" s="99" t="str">
        <f t="shared" si="328"/>
        <v/>
      </c>
      <c r="AQ651" s="99" t="str">
        <f t="shared" si="329"/>
        <v/>
      </c>
      <c r="AR651" s="99" t="str">
        <f t="shared" si="330"/>
        <v/>
      </c>
      <c r="AS651" s="99" t="str">
        <f t="shared" si="331"/>
        <v/>
      </c>
      <c r="AT651" s="118" t="str">
        <f t="shared" si="332"/>
        <v/>
      </c>
      <c r="AU651" s="118" t="str">
        <f t="shared" si="333"/>
        <v/>
      </c>
      <c r="AV651" s="118" t="str">
        <f t="shared" si="334"/>
        <v/>
      </c>
      <c r="AW651" s="118" t="str">
        <f t="shared" si="335"/>
        <v/>
      </c>
      <c r="AX651" s="118"/>
      <c r="AY651" s="117" t="str">
        <f t="shared" si="338"/>
        <v/>
      </c>
      <c r="AZ651" s="118" t="str">
        <f t="shared" si="339"/>
        <v/>
      </c>
      <c r="BA651" s="99" t="str">
        <f t="shared" si="340"/>
        <v/>
      </c>
      <c r="BB651" s="99" t="str">
        <f t="shared" si="341"/>
        <v/>
      </c>
      <c r="BC651" s="99" t="str">
        <f t="shared" si="342"/>
        <v/>
      </c>
      <c r="BD651" s="99" t="str">
        <f t="shared" si="343"/>
        <v/>
      </c>
      <c r="BE651" s="84" t="str">
        <f t="shared" si="344"/>
        <v/>
      </c>
      <c r="BF651" s="84" t="str">
        <f t="shared" si="337"/>
        <v/>
      </c>
      <c r="BG651" s="89"/>
      <c r="BH651" s="89"/>
      <c r="BI651" s="117" t="str">
        <f t="shared" si="345"/>
        <v/>
      </c>
      <c r="BJ651" s="118" t="str">
        <f t="shared" si="346"/>
        <v/>
      </c>
      <c r="BK651" s="118" t="str">
        <f t="shared" si="347"/>
        <v/>
      </c>
      <c r="BL651" s="118" t="s">
        <v>152</v>
      </c>
      <c r="BM651" s="118" t="s">
        <v>152</v>
      </c>
      <c r="BN651" s="118" t="s">
        <v>152</v>
      </c>
      <c r="BO651" s="118"/>
      <c r="BP651" s="122"/>
      <c r="BX651" s="120"/>
      <c r="CE651" s="95"/>
      <c r="CF651" s="95"/>
      <c r="CG651" s="95"/>
      <c r="CH651" s="95"/>
      <c r="CI651" s="95"/>
      <c r="CJ651" s="95"/>
      <c r="CK651" s="95"/>
      <c r="CL651" s="95"/>
      <c r="CM651" s="95"/>
      <c r="CN651" s="95"/>
      <c r="CO651" s="95"/>
      <c r="CP651" s="95"/>
      <c r="CQ651" s="95"/>
      <c r="EX651" s="81" t="s">
        <v>139</v>
      </c>
      <c r="EY651" s="81" t="str">
        <f t="shared" si="325"/>
        <v/>
      </c>
      <c r="FA651" s="81">
        <f t="shared" si="324"/>
        <v>3.1668542215248161</v>
      </c>
    </row>
    <row r="652" spans="2:157" x14ac:dyDescent="0.15">
      <c r="E652" s="1" t="s">
        <v>152</v>
      </c>
      <c r="F652" s="6">
        <v>2</v>
      </c>
      <c r="H652" s="81">
        <v>1</v>
      </c>
      <c r="J652" s="81">
        <v>1</v>
      </c>
      <c r="O652" s="31"/>
      <c r="Q652" s="31">
        <v>2.9700000286102295</v>
      </c>
      <c r="R652" s="40">
        <v>5.070000171661377</v>
      </c>
      <c r="S652" s="31"/>
      <c r="T652" s="40"/>
      <c r="U652" s="31"/>
      <c r="V652" s="40"/>
      <c r="W652" s="31"/>
      <c r="X652" s="40" t="s">
        <v>62</v>
      </c>
      <c r="Y652" s="31"/>
      <c r="Z652" s="40">
        <v>1</v>
      </c>
      <c r="AA652" s="59">
        <v>3.7999999523162842</v>
      </c>
      <c r="AB652" s="60">
        <v>11.75</v>
      </c>
      <c r="AC652" s="59">
        <v>-0.49000000953674316</v>
      </c>
      <c r="AD652" s="60">
        <v>-11.75</v>
      </c>
      <c r="AE652" s="19" t="s">
        <v>86</v>
      </c>
      <c r="AF652" s="114"/>
      <c r="AG652" s="117" t="str">
        <f t="shared" si="317"/>
        <v/>
      </c>
      <c r="AH652" s="118" t="str">
        <f t="shared" si="318"/>
        <v/>
      </c>
      <c r="AI652" s="118" t="str">
        <f t="shared" si="319"/>
        <v/>
      </c>
      <c r="AJ652" s="118" t="str">
        <f t="shared" si="320"/>
        <v/>
      </c>
      <c r="AK652" s="113" t="str">
        <f t="shared" si="321"/>
        <v/>
      </c>
      <c r="AL652" s="118" t="str">
        <f t="shared" si="322"/>
        <v/>
      </c>
      <c r="AM652" s="118"/>
      <c r="AN652" s="117"/>
      <c r="AO652" s="118"/>
      <c r="AT652" s="118"/>
      <c r="AU652" s="118"/>
      <c r="AV652" s="118"/>
      <c r="AW652" s="118"/>
      <c r="AX652" s="118"/>
      <c r="AY652" s="117" t="str">
        <f t="shared" si="338"/>
        <v/>
      </c>
      <c r="AZ652" s="118" t="str">
        <f t="shared" si="339"/>
        <v/>
      </c>
      <c r="BA652" s="99" t="str">
        <f t="shared" si="340"/>
        <v/>
      </c>
      <c r="BB652" s="99" t="str">
        <f t="shared" si="341"/>
        <v/>
      </c>
      <c r="BC652" s="99" t="str">
        <f t="shared" si="342"/>
        <v/>
      </c>
      <c r="BD652" s="99" t="str">
        <f t="shared" si="343"/>
        <v/>
      </c>
      <c r="BE652" s="84" t="str">
        <f t="shared" si="344"/>
        <v/>
      </c>
      <c r="BF652" s="84" t="str">
        <f t="shared" si="337"/>
        <v/>
      </c>
      <c r="BI652" s="142"/>
      <c r="BJ652" s="148"/>
      <c r="BK652" s="148"/>
      <c r="BL652" s="148"/>
      <c r="BM652" s="148"/>
      <c r="BN652" s="148"/>
      <c r="BO652" s="148"/>
      <c r="BP652" s="119"/>
      <c r="BX652" s="117"/>
      <c r="EX652" s="81" t="str">
        <f>IF(AND(ISNUMBER(AA651),ISNUMBER(AA652),ISNUMBER(AA653),F652=2,F653=3),DEGREES(ACOS(((AA651-AA652)*(AA653-AA652)+(AB651-AB652)*(AB653-AB652))/(SQRT((AA651-AA652)^2+(AB651-AB652)^2)*SQRT((AA653-AA652)^2+(AB653-AB652)^2)))),"")</f>
        <v/>
      </c>
      <c r="EY652" s="81">
        <f t="shared" si="325"/>
        <v>3.9712730604368138</v>
      </c>
      <c r="FA652" s="81" t="str">
        <f t="shared" si="324"/>
        <v/>
      </c>
    </row>
    <row r="653" spans="2:157" s="82" customFormat="1" x14ac:dyDescent="0.15">
      <c r="B653" s="30"/>
      <c r="C653" s="16"/>
      <c r="D653" s="13" t="s">
        <v>23</v>
      </c>
      <c r="E653" s="16">
        <v>137</v>
      </c>
      <c r="F653" s="82">
        <v>1</v>
      </c>
      <c r="G653" s="16">
        <v>1</v>
      </c>
      <c r="J653" s="82">
        <v>1</v>
      </c>
      <c r="K653" s="16"/>
      <c r="L653" s="82">
        <v>1</v>
      </c>
      <c r="M653" s="16">
        <v>1</v>
      </c>
      <c r="O653" s="32" t="s">
        <v>85</v>
      </c>
      <c r="P653" s="16">
        <v>120</v>
      </c>
      <c r="Q653" s="32"/>
      <c r="R653" s="10"/>
      <c r="S653" s="32"/>
      <c r="T653" s="10"/>
      <c r="U653" s="32"/>
      <c r="V653" s="10"/>
      <c r="W653" s="32"/>
      <c r="X653" s="10" t="s">
        <v>57</v>
      </c>
      <c r="Y653" s="32"/>
      <c r="Z653" s="10">
        <v>1</v>
      </c>
      <c r="AA653" s="57">
        <v>0.62999999523162842</v>
      </c>
      <c r="AB653" s="58">
        <v>-12.090000152587891</v>
      </c>
      <c r="AC653" s="57">
        <v>-3.7100000381469727</v>
      </c>
      <c r="AD653" s="58">
        <v>13.159999847412109</v>
      </c>
      <c r="AE653" s="20"/>
      <c r="AF653" s="114">
        <v>1</v>
      </c>
      <c r="AG653" s="117">
        <f t="shared" ref="AG653:AG716" si="348">IF(G653=1,DEGREES(ACOS((((AC653-AA653)*(Q654-AA653))+((AD653-AB653)*(R654-AB653)))/(SQRT((AC653-AA653)^2+(AD653-AB653)^2)*SQRT((Q654-AA653)^2+(R654-AB653)^2)))),"")</f>
        <v>3.3507832623424929</v>
      </c>
      <c r="AH653" s="124">
        <v>2</v>
      </c>
      <c r="AI653" s="124">
        <v>1</v>
      </c>
      <c r="AJ653" s="124">
        <f>IF(G653=1,SQRT(AH653^2+AI653^2),"")</f>
        <v>2.2360679774997898</v>
      </c>
      <c r="AK653" s="113">
        <f t="shared" ref="AK653:AK716" si="349">IF(G653=1,P653,"")</f>
        <v>120</v>
      </c>
      <c r="AL653" s="118">
        <f t="shared" ref="AL653:AL716" si="350">IF(G653=1,ABS(R654),"")</f>
        <v>6.3400001525878906</v>
      </c>
      <c r="AM653" s="118"/>
      <c r="AN653" s="117" t="str">
        <f t="shared" si="326"/>
        <v/>
      </c>
      <c r="AO653" s="118" t="str">
        <f t="shared" si="327"/>
        <v/>
      </c>
      <c r="AP653" s="99" t="str">
        <f t="shared" si="328"/>
        <v/>
      </c>
      <c r="AQ653" s="99" t="str">
        <f t="shared" si="329"/>
        <v/>
      </c>
      <c r="AR653" s="99" t="str">
        <f t="shared" si="330"/>
        <v/>
      </c>
      <c r="AS653" s="99" t="str">
        <f t="shared" si="331"/>
        <v/>
      </c>
      <c r="AT653" s="118" t="str">
        <f t="shared" si="332"/>
        <v/>
      </c>
      <c r="AU653" s="118" t="str">
        <f t="shared" si="333"/>
        <v/>
      </c>
      <c r="AV653" s="118" t="str">
        <f t="shared" si="334"/>
        <v/>
      </c>
      <c r="AW653" s="118" t="str">
        <f t="shared" si="335"/>
        <v/>
      </c>
      <c r="AX653" s="118"/>
      <c r="AY653" s="117" t="str">
        <f t="shared" si="338"/>
        <v/>
      </c>
      <c r="AZ653" s="118" t="str">
        <f t="shared" si="339"/>
        <v/>
      </c>
      <c r="BA653" s="99" t="str">
        <f t="shared" si="340"/>
        <v/>
      </c>
      <c r="BB653" s="99" t="str">
        <f t="shared" si="341"/>
        <v/>
      </c>
      <c r="BC653" s="99" t="str">
        <f t="shared" si="342"/>
        <v/>
      </c>
      <c r="BD653" s="99" t="str">
        <f t="shared" si="343"/>
        <v/>
      </c>
      <c r="BE653" s="84" t="str">
        <f t="shared" si="344"/>
        <v/>
      </c>
      <c r="BF653" s="84" t="str">
        <f t="shared" si="337"/>
        <v/>
      </c>
      <c r="BG653" s="89"/>
      <c r="BH653" s="89"/>
      <c r="BI653" s="117" t="str">
        <f t="shared" si="345"/>
        <v/>
      </c>
      <c r="BJ653" s="118" t="str">
        <f t="shared" si="346"/>
        <v/>
      </c>
      <c r="BK653" s="118" t="str">
        <f t="shared" si="347"/>
        <v/>
      </c>
      <c r="BL653" s="118" t="s">
        <v>152</v>
      </c>
      <c r="BM653" s="118" t="s">
        <v>152</v>
      </c>
      <c r="BN653" s="118" t="s">
        <v>152</v>
      </c>
      <c r="BO653" s="118"/>
      <c r="BP653" s="122"/>
      <c r="BX653" s="120"/>
      <c r="CE653" s="95"/>
      <c r="CF653" s="95"/>
      <c r="CG653" s="95"/>
      <c r="CH653" s="95"/>
      <c r="CI653" s="95"/>
      <c r="CJ653" s="95"/>
      <c r="CK653" s="95"/>
      <c r="CL653" s="95"/>
      <c r="CM653" s="95"/>
      <c r="CN653" s="95"/>
      <c r="CO653" s="95"/>
      <c r="CP653" s="95"/>
      <c r="CQ653" s="95"/>
      <c r="EX653" s="81" t="s">
        <v>151</v>
      </c>
      <c r="EY653" s="81" t="str">
        <f t="shared" si="325"/>
        <v/>
      </c>
      <c r="FA653" s="81">
        <f t="shared" si="324"/>
        <v>3.3507832623424929</v>
      </c>
    </row>
    <row r="654" spans="2:157" x14ac:dyDescent="0.15">
      <c r="E654" s="1" t="s">
        <v>152</v>
      </c>
      <c r="O654" s="31"/>
      <c r="Q654" s="31">
        <v>-3.6600000858306885</v>
      </c>
      <c r="R654" s="40">
        <v>6.3400001525878906</v>
      </c>
      <c r="S654" s="31"/>
      <c r="T654" s="40"/>
      <c r="U654" s="31"/>
      <c r="V654" s="40"/>
      <c r="W654" s="31"/>
      <c r="X654" s="40"/>
      <c r="Y654" s="31"/>
      <c r="Z654" s="40"/>
      <c r="AG654" s="117" t="str">
        <f t="shared" si="348"/>
        <v/>
      </c>
      <c r="AH654" s="118" t="str">
        <f t="shared" ref="AH654:AH716" si="351">IF(G654=1,ABS(AC654-AA655),"")</f>
        <v/>
      </c>
      <c r="AI654" s="118" t="str">
        <f t="shared" ref="AI654:AI716" si="352">IF(G654=1,ABS(AD654-AB655),"")</f>
        <v/>
      </c>
      <c r="AJ654" s="118" t="str">
        <f t="shared" ref="AJ654:AJ716" si="353">IF(G654=1,SQRT(AH654^2+AI654^2),"")</f>
        <v/>
      </c>
      <c r="AK654" s="113" t="str">
        <f t="shared" si="349"/>
        <v/>
      </c>
      <c r="AL654" s="118" t="str">
        <f t="shared" si="350"/>
        <v/>
      </c>
      <c r="AN654" s="117" t="str">
        <f t="shared" si="326"/>
        <v/>
      </c>
      <c r="AO654" s="118" t="str">
        <f t="shared" si="327"/>
        <v/>
      </c>
      <c r="AP654" s="99" t="str">
        <f t="shared" si="328"/>
        <v/>
      </c>
      <c r="AQ654" s="99" t="str">
        <f t="shared" si="329"/>
        <v/>
      </c>
      <c r="AR654" s="99" t="str">
        <f t="shared" si="330"/>
        <v/>
      </c>
      <c r="AS654" s="99" t="str">
        <f t="shared" si="331"/>
        <v/>
      </c>
      <c r="AT654" s="118" t="str">
        <f t="shared" si="332"/>
        <v/>
      </c>
      <c r="AU654" s="118" t="str">
        <f t="shared" si="333"/>
        <v/>
      </c>
      <c r="AV654" s="118" t="str">
        <f t="shared" si="334"/>
        <v/>
      </c>
      <c r="AW654" s="118" t="str">
        <f t="shared" si="335"/>
        <v/>
      </c>
      <c r="AY654" s="117" t="str">
        <f t="shared" si="338"/>
        <v/>
      </c>
      <c r="AZ654" s="118" t="str">
        <f t="shared" si="339"/>
        <v/>
      </c>
      <c r="BA654" s="99" t="str">
        <f t="shared" si="340"/>
        <v/>
      </c>
      <c r="BB654" s="99" t="str">
        <f t="shared" si="341"/>
        <v/>
      </c>
      <c r="BC654" s="99" t="str">
        <f t="shared" si="342"/>
        <v/>
      </c>
      <c r="BD654" s="99" t="str">
        <f t="shared" si="343"/>
        <v/>
      </c>
      <c r="BE654" s="84" t="str">
        <f t="shared" si="344"/>
        <v/>
      </c>
      <c r="BF654" s="84" t="str">
        <f t="shared" si="337"/>
        <v/>
      </c>
      <c r="BI654" s="117" t="str">
        <f t="shared" si="345"/>
        <v/>
      </c>
      <c r="BJ654" s="118" t="str">
        <f t="shared" si="346"/>
        <v/>
      </c>
      <c r="BK654" s="118" t="str">
        <f t="shared" si="347"/>
        <v/>
      </c>
      <c r="BL654" s="118" t="s">
        <v>152</v>
      </c>
      <c r="BM654" s="118" t="s">
        <v>152</v>
      </c>
      <c r="BN654" s="118" t="s">
        <v>152</v>
      </c>
      <c r="BO654" s="118"/>
      <c r="EX654" s="81" t="str">
        <f>IF(AND(ISNUMBER(AA653),ISNUMBER(AA654),ISNUMBER(AA655),F654=2,F655=3),DEGREES(ACOS(((AA653-AA654)*(AA655-AA654)+(AB653-AB654)*(AB655-AB654))/(SQRT((AA653-AA654)^2+(AB653-AB654)^2)*SQRT((AA655-AA654)^2+(AB655-AB654)^2)))),"")</f>
        <v/>
      </c>
      <c r="EY654" s="81" t="str">
        <f t="shared" si="325"/>
        <v/>
      </c>
      <c r="FA654" s="81" t="str">
        <f t="shared" si="324"/>
        <v/>
      </c>
    </row>
    <row r="655" spans="2:157" s="82" customFormat="1" x14ac:dyDescent="0.15">
      <c r="B655" s="30"/>
      <c r="C655" s="16"/>
      <c r="D655" s="13" t="s">
        <v>15</v>
      </c>
      <c r="E655" s="16">
        <v>138</v>
      </c>
      <c r="F655" s="82">
        <v>1</v>
      </c>
      <c r="G655" s="16">
        <v>1</v>
      </c>
      <c r="K655" s="16"/>
      <c r="L655" s="82">
        <v>1</v>
      </c>
      <c r="M655" s="16"/>
      <c r="N655" s="82">
        <v>1</v>
      </c>
      <c r="O655" s="32" t="s">
        <v>87</v>
      </c>
      <c r="P655" s="16">
        <v>91</v>
      </c>
      <c r="Q655" s="32"/>
      <c r="R655" s="10"/>
      <c r="S655" s="32"/>
      <c r="T655" s="10"/>
      <c r="U655" s="32"/>
      <c r="V655" s="10"/>
      <c r="W655" s="32"/>
      <c r="X655" s="10"/>
      <c r="Y655" s="32"/>
      <c r="Z655" s="10"/>
      <c r="AA655" s="57">
        <v>-1.1200000047683716</v>
      </c>
      <c r="AB655" s="58">
        <v>-12.090000152587891</v>
      </c>
      <c r="AC655" s="57">
        <v>3.6099998950958252</v>
      </c>
      <c r="AD655" s="58">
        <v>12.140000343322754</v>
      </c>
      <c r="AE655" s="20"/>
      <c r="AF655" s="114">
        <v>1</v>
      </c>
      <c r="AG655" s="117">
        <f t="shared" si="348"/>
        <v>7.3224705053621868</v>
      </c>
      <c r="AH655" s="118">
        <f t="shared" si="351"/>
        <v>1.8499999046325684</v>
      </c>
      <c r="AI655" s="118">
        <f t="shared" si="352"/>
        <v>0</v>
      </c>
      <c r="AJ655" s="118">
        <f t="shared" si="353"/>
        <v>1.8499999046325684</v>
      </c>
      <c r="AK655" s="113">
        <f t="shared" si="349"/>
        <v>91</v>
      </c>
      <c r="AL655" s="118">
        <f t="shared" si="350"/>
        <v>5.119999885559082</v>
      </c>
      <c r="AM655" s="118"/>
      <c r="AN655" s="117"/>
      <c r="AO655" s="118"/>
      <c r="AP655" s="99"/>
      <c r="AQ655" s="99"/>
      <c r="AR655" s="99"/>
      <c r="AS655" s="99"/>
      <c r="AT655" s="118"/>
      <c r="AU655" s="118"/>
      <c r="AV655" s="118"/>
      <c r="AW655" s="118"/>
      <c r="AX655" s="118"/>
      <c r="AY655" s="117" t="str">
        <f t="shared" si="338"/>
        <v/>
      </c>
      <c r="AZ655" s="118" t="str">
        <f t="shared" si="339"/>
        <v/>
      </c>
      <c r="BA655" s="99" t="str">
        <f t="shared" si="340"/>
        <v/>
      </c>
      <c r="BB655" s="99" t="str">
        <f t="shared" si="341"/>
        <v/>
      </c>
      <c r="BC655" s="99" t="str">
        <f t="shared" si="342"/>
        <v/>
      </c>
      <c r="BD655" s="99" t="str">
        <f t="shared" si="343"/>
        <v/>
      </c>
      <c r="BE655" s="84" t="str">
        <f t="shared" si="344"/>
        <v/>
      </c>
      <c r="BF655" s="84" t="str">
        <f t="shared" si="337"/>
        <v/>
      </c>
      <c r="BG655" s="89"/>
      <c r="BH655" s="89"/>
      <c r="BI655" s="117" t="str">
        <f t="shared" si="345"/>
        <v/>
      </c>
      <c r="BJ655" s="118" t="str">
        <f t="shared" si="346"/>
        <v/>
      </c>
      <c r="BK655" s="118" t="str">
        <f t="shared" si="347"/>
        <v/>
      </c>
      <c r="BL655" s="118" t="s">
        <v>152</v>
      </c>
      <c r="BM655" s="118" t="s">
        <v>152</v>
      </c>
      <c r="BN655" s="118" t="s">
        <v>152</v>
      </c>
      <c r="BO655" s="118"/>
      <c r="BP655" s="122"/>
      <c r="BX655" s="120"/>
      <c r="CE655" s="95"/>
      <c r="CF655" s="95"/>
      <c r="CG655" s="95"/>
      <c r="CH655" s="95"/>
      <c r="CI655" s="95"/>
      <c r="CJ655" s="95"/>
      <c r="CK655" s="95"/>
      <c r="CL655" s="95"/>
      <c r="CM655" s="95"/>
      <c r="CN655" s="95"/>
      <c r="CO655" s="95"/>
      <c r="CP655" s="95"/>
      <c r="CQ655" s="95"/>
      <c r="EX655" s="81" t="s">
        <v>139</v>
      </c>
      <c r="EY655" s="81" t="str">
        <f t="shared" si="325"/>
        <v/>
      </c>
      <c r="FA655" s="81">
        <f t="shared" si="324"/>
        <v>7.3224705053621868</v>
      </c>
    </row>
    <row r="656" spans="2:157" x14ac:dyDescent="0.15">
      <c r="B656" s="26"/>
      <c r="C656" s="22"/>
      <c r="D656" s="12"/>
      <c r="E656" s="1" t="s">
        <v>152</v>
      </c>
      <c r="F656" s="81">
        <v>2</v>
      </c>
      <c r="H656" s="81">
        <v>1</v>
      </c>
      <c r="J656" s="81">
        <v>1</v>
      </c>
      <c r="O656" s="31"/>
      <c r="Q656" s="31">
        <v>0</v>
      </c>
      <c r="R656" s="40">
        <v>5.119999885559082</v>
      </c>
      <c r="S656" s="31"/>
      <c r="T656" s="40"/>
      <c r="U656" s="31"/>
      <c r="V656" s="40"/>
      <c r="W656" s="31"/>
      <c r="X656" s="40" t="s">
        <v>62</v>
      </c>
      <c r="Y656" s="31"/>
      <c r="Z656" s="40">
        <v>1</v>
      </c>
      <c r="AA656" s="59">
        <v>1.7599999904632568</v>
      </c>
      <c r="AB656" s="60">
        <v>12.140000343322754</v>
      </c>
      <c r="AC656" s="59">
        <v>-0.23999999463558197</v>
      </c>
      <c r="AD656" s="60">
        <v>-11.600000381469727</v>
      </c>
      <c r="AE656" s="19" t="s">
        <v>88</v>
      </c>
      <c r="AF656" s="114"/>
      <c r="AG656" s="117" t="str">
        <f t="shared" si="348"/>
        <v/>
      </c>
      <c r="AH656" s="118" t="str">
        <f t="shared" si="351"/>
        <v/>
      </c>
      <c r="AI656" s="118" t="str">
        <f t="shared" si="352"/>
        <v/>
      </c>
      <c r="AJ656" s="118" t="str">
        <f t="shared" si="353"/>
        <v/>
      </c>
      <c r="AK656" s="113" t="str">
        <f t="shared" si="349"/>
        <v/>
      </c>
      <c r="AL656" s="118" t="str">
        <f t="shared" si="350"/>
        <v/>
      </c>
      <c r="AM656" s="118"/>
      <c r="AN656" s="117"/>
      <c r="AO656" s="118"/>
      <c r="AT656" s="118"/>
      <c r="AU656" s="118"/>
      <c r="AV656" s="118"/>
      <c r="AW656" s="118"/>
      <c r="AX656" s="118"/>
      <c r="AY656" s="117" t="str">
        <f t="shared" si="338"/>
        <v/>
      </c>
      <c r="AZ656" s="118" t="str">
        <f t="shared" si="339"/>
        <v/>
      </c>
      <c r="BA656" s="99" t="str">
        <f t="shared" si="340"/>
        <v/>
      </c>
      <c r="BB656" s="99" t="str">
        <f t="shared" si="341"/>
        <v/>
      </c>
      <c r="BC656" s="99" t="str">
        <f t="shared" si="342"/>
        <v/>
      </c>
      <c r="BD656" s="99" t="str">
        <f t="shared" si="343"/>
        <v/>
      </c>
      <c r="BE656" s="84" t="str">
        <f t="shared" si="344"/>
        <v/>
      </c>
      <c r="BF656" s="84" t="str">
        <f t="shared" si="337"/>
        <v/>
      </c>
      <c r="BI656" s="142"/>
      <c r="BJ656" s="148"/>
      <c r="BK656" s="148"/>
      <c r="BL656" s="148"/>
      <c r="BM656" s="148"/>
      <c r="BN656" s="148"/>
      <c r="BO656" s="148"/>
      <c r="BP656" s="119"/>
      <c r="BX656" s="117"/>
      <c r="EX656" s="81" t="str">
        <f>IF(AND(ISNUMBER(AA655),ISNUMBER(AA656),ISNUMBER(AA657),F656=2,F657=3),DEGREES(ACOS(((AA655-AA656)*(AA657-AA656)+(AB655-AB656)*(AB657-AB656))/(SQRT((AA655-AA656)^2+(AB655-AB656)^2)*SQRT((AA657-AA656)^2+(AB657-AB656)^2)))),"")</f>
        <v/>
      </c>
      <c r="EY656" s="81">
        <f t="shared" si="325"/>
        <v>0.31343016021602127</v>
      </c>
      <c r="FA656" s="81" t="str">
        <f t="shared" si="324"/>
        <v/>
      </c>
    </row>
    <row r="657" spans="1:157" s="82" customFormat="1" x14ac:dyDescent="0.15">
      <c r="A657" s="15">
        <v>0.24600694444444446</v>
      </c>
      <c r="B657" s="30"/>
      <c r="C657" s="24" t="s">
        <v>27</v>
      </c>
      <c r="D657" s="13" t="s">
        <v>11</v>
      </c>
      <c r="E657" s="16">
        <v>139</v>
      </c>
      <c r="F657" s="82">
        <v>1</v>
      </c>
      <c r="G657" s="16">
        <v>1</v>
      </c>
      <c r="K657" s="16">
        <v>1</v>
      </c>
      <c r="M657" s="16">
        <v>1</v>
      </c>
      <c r="O657" s="20" t="s">
        <v>87</v>
      </c>
      <c r="P657" s="16">
        <v>126</v>
      </c>
      <c r="Q657" s="32"/>
      <c r="R657" s="10"/>
      <c r="S657" s="32"/>
      <c r="T657" s="10"/>
      <c r="U657" s="32"/>
      <c r="V657" s="10"/>
      <c r="W657" s="32"/>
      <c r="X657" s="10"/>
      <c r="Y657" s="32"/>
      <c r="Z657" s="10"/>
      <c r="AA657" s="57">
        <v>-0.98000001907348633</v>
      </c>
      <c r="AB657" s="58">
        <v>-12.039999961853027</v>
      </c>
      <c r="AC657" s="57">
        <v>3.6099998950958252</v>
      </c>
      <c r="AD657" s="58">
        <v>12.140000343322754</v>
      </c>
      <c r="AE657" s="16"/>
      <c r="AF657" s="112">
        <v>1</v>
      </c>
      <c r="AG657" s="117">
        <f t="shared" si="348"/>
        <v>6.1718723544025371</v>
      </c>
      <c r="AH657" s="118">
        <f t="shared" si="351"/>
        <v>1.6599998474121094</v>
      </c>
      <c r="AI657" s="118">
        <f t="shared" si="352"/>
        <v>0.10000038146972656</v>
      </c>
      <c r="AJ657" s="118">
        <f t="shared" si="353"/>
        <v>1.6630091911057849</v>
      </c>
      <c r="AK657" s="113">
        <f t="shared" si="349"/>
        <v>126</v>
      </c>
      <c r="AL657" s="118">
        <f t="shared" si="350"/>
        <v>5.6999998092651367</v>
      </c>
      <c r="AM657" s="99"/>
      <c r="AN657" s="117" t="str">
        <f t="shared" si="326"/>
        <v/>
      </c>
      <c r="AO657" s="118" t="str">
        <f t="shared" si="327"/>
        <v/>
      </c>
      <c r="AP657" s="99" t="str">
        <f t="shared" si="328"/>
        <v/>
      </c>
      <c r="AQ657" s="99" t="str">
        <f t="shared" si="329"/>
        <v/>
      </c>
      <c r="AR657" s="99" t="str">
        <f t="shared" si="330"/>
        <v/>
      </c>
      <c r="AS657" s="99" t="str">
        <f t="shared" si="331"/>
        <v/>
      </c>
      <c r="AT657" s="118" t="str">
        <f t="shared" si="332"/>
        <v/>
      </c>
      <c r="AU657" s="118" t="str">
        <f t="shared" si="333"/>
        <v/>
      </c>
      <c r="AV657" s="118" t="str">
        <f t="shared" si="334"/>
        <v/>
      </c>
      <c r="AW657" s="118" t="str">
        <f t="shared" si="335"/>
        <v/>
      </c>
      <c r="AX657" s="99"/>
      <c r="AY657" s="117" t="str">
        <f t="shared" si="338"/>
        <v/>
      </c>
      <c r="AZ657" s="118" t="str">
        <f t="shared" si="339"/>
        <v/>
      </c>
      <c r="BA657" s="99" t="str">
        <f t="shared" si="340"/>
        <v/>
      </c>
      <c r="BB657" s="99" t="str">
        <f t="shared" si="341"/>
        <v/>
      </c>
      <c r="BC657" s="99" t="str">
        <f t="shared" si="342"/>
        <v/>
      </c>
      <c r="BD657" s="99" t="str">
        <f t="shared" si="343"/>
        <v/>
      </c>
      <c r="BE657" s="84" t="str">
        <f t="shared" si="344"/>
        <v/>
      </c>
      <c r="BF657" s="84" t="str">
        <f t="shared" si="337"/>
        <v/>
      </c>
      <c r="BG657" s="89"/>
      <c r="BH657" s="89"/>
      <c r="BI657" s="117" t="str">
        <f t="shared" si="345"/>
        <v/>
      </c>
      <c r="BJ657" s="118" t="str">
        <f t="shared" si="346"/>
        <v/>
      </c>
      <c r="BK657" s="118" t="str">
        <f t="shared" si="347"/>
        <v/>
      </c>
      <c r="BL657" s="118" t="s">
        <v>152</v>
      </c>
      <c r="BM657" s="118" t="s">
        <v>152</v>
      </c>
      <c r="BN657" s="118" t="s">
        <v>152</v>
      </c>
      <c r="BO657" s="118"/>
      <c r="BP657" s="121"/>
      <c r="BX657" s="94"/>
      <c r="CE657" s="95"/>
      <c r="CF657" s="95"/>
      <c r="CG657" s="95"/>
      <c r="CH657" s="95"/>
      <c r="CI657" s="95"/>
      <c r="CJ657" s="95"/>
      <c r="CK657" s="95"/>
      <c r="CL657" s="95"/>
      <c r="CM657" s="95"/>
      <c r="CN657" s="95"/>
      <c r="CO657" s="95"/>
      <c r="CP657" s="95"/>
      <c r="CQ657" s="95"/>
      <c r="EX657" s="81" t="s">
        <v>139</v>
      </c>
      <c r="EY657" s="81">
        <f t="shared" si="325"/>
        <v>0.47252134822605996</v>
      </c>
      <c r="FA657" s="81">
        <f t="shared" si="324"/>
        <v>6.1718723544025371</v>
      </c>
    </row>
    <row r="658" spans="1:157" x14ac:dyDescent="0.15">
      <c r="E658" s="1" t="s">
        <v>152</v>
      </c>
      <c r="F658" s="6">
        <v>2</v>
      </c>
      <c r="H658" s="81">
        <v>1</v>
      </c>
      <c r="J658" s="81">
        <v>1</v>
      </c>
      <c r="O658" s="31"/>
      <c r="Q658" s="31">
        <v>0.43999999761581421</v>
      </c>
      <c r="R658" s="40">
        <v>5.6999998092651367</v>
      </c>
      <c r="S658" s="31"/>
      <c r="T658" s="40"/>
      <c r="U658" s="31"/>
      <c r="V658" s="40"/>
      <c r="W658" s="31" t="s">
        <v>62</v>
      </c>
      <c r="X658" s="40"/>
      <c r="Y658" s="31">
        <v>1</v>
      </c>
      <c r="Z658" s="40"/>
      <c r="AA658" s="59">
        <v>1.9500000476837158</v>
      </c>
      <c r="AB658" s="60">
        <v>12.039999961853027</v>
      </c>
      <c r="AC658" s="59">
        <v>-0.10000000149011612</v>
      </c>
      <c r="AD658" s="60">
        <v>-11.460000038146973</v>
      </c>
      <c r="AE658" s="19" t="s">
        <v>106</v>
      </c>
      <c r="AF658" s="114"/>
      <c r="AG658" s="117" t="str">
        <f t="shared" si="348"/>
        <v/>
      </c>
      <c r="AH658" s="118" t="str">
        <f t="shared" si="351"/>
        <v/>
      </c>
      <c r="AI658" s="118" t="str">
        <f t="shared" si="352"/>
        <v/>
      </c>
      <c r="AJ658" s="118" t="str">
        <f t="shared" si="353"/>
        <v/>
      </c>
      <c r="AK658" s="113" t="str">
        <f t="shared" si="349"/>
        <v/>
      </c>
      <c r="AL658" s="118" t="str">
        <f t="shared" si="350"/>
        <v/>
      </c>
      <c r="AM658" s="118"/>
      <c r="AN658" s="117"/>
      <c r="AO658" s="118"/>
      <c r="AT658" s="118"/>
      <c r="AU658" s="118"/>
      <c r="AV658" s="118"/>
      <c r="AW658" s="118"/>
      <c r="AX658" s="118"/>
      <c r="AY658" s="117"/>
      <c r="AZ658" s="118" t="str">
        <f t="shared" si="339"/>
        <v/>
      </c>
      <c r="BA658" s="99" t="str">
        <f t="shared" si="340"/>
        <v/>
      </c>
      <c r="BB658" s="99" t="str">
        <f t="shared" si="341"/>
        <v/>
      </c>
      <c r="BC658" s="99" t="str">
        <f t="shared" si="342"/>
        <v/>
      </c>
      <c r="BD658" s="99" t="str">
        <f t="shared" si="343"/>
        <v/>
      </c>
      <c r="BE658" s="84" t="str">
        <f t="shared" si="344"/>
        <v/>
      </c>
      <c r="BF658" s="84" t="str">
        <f t="shared" si="337"/>
        <v/>
      </c>
      <c r="BI658" s="142"/>
      <c r="BJ658" s="148"/>
      <c r="BK658" s="148"/>
      <c r="BL658" s="148"/>
      <c r="BM658" s="148"/>
      <c r="BN658" s="148"/>
      <c r="BO658" s="148"/>
      <c r="BP658" s="119"/>
      <c r="BX658" s="117"/>
      <c r="EX658" s="81" t="str">
        <f t="shared" ref="EX658:EX673" si="354">IF(AND(ISNUMBER(AA657),ISNUMBER(AA658),ISNUMBER(AA659),F658=2,F659=3),DEGREES(ACOS(((AA657-AA658)*(AA659-AA658)+(AB657-AB658)*(AB659-AB658))/(SQRT((AA657-AA658)^2+(AB657-AB658)^2)*SQRT((AA659-AA658)^2+(AB659-AB658)^2)))),"")</f>
        <v/>
      </c>
      <c r="EY658" s="81">
        <f t="shared" si="325"/>
        <v>4.2745166583571059</v>
      </c>
      <c r="FA658" s="81" t="str">
        <f t="shared" si="324"/>
        <v/>
      </c>
    </row>
    <row r="659" spans="1:157" s="82" customFormat="1" x14ac:dyDescent="0.15">
      <c r="B659" s="30"/>
      <c r="C659" s="16"/>
      <c r="D659" s="13" t="s">
        <v>17</v>
      </c>
      <c r="E659" s="16">
        <v>140</v>
      </c>
      <c r="F659" s="82">
        <v>1</v>
      </c>
      <c r="G659" s="16">
        <v>1</v>
      </c>
      <c r="K659" s="16">
        <v>1</v>
      </c>
      <c r="M659" s="16"/>
      <c r="O659" s="20" t="s">
        <v>87</v>
      </c>
      <c r="P659" s="16"/>
      <c r="Q659" s="32"/>
      <c r="R659" s="10"/>
      <c r="S659" s="32"/>
      <c r="T659" s="10"/>
      <c r="U659" s="32"/>
      <c r="V659" s="10"/>
      <c r="W659" s="32"/>
      <c r="X659" s="10"/>
      <c r="Y659" s="32"/>
      <c r="Z659" s="10"/>
      <c r="AA659" s="57">
        <v>0.82999998331069946</v>
      </c>
      <c r="AB659" s="58">
        <v>-12.039999961853027</v>
      </c>
      <c r="AC659" s="57">
        <v>-3.5099999904632568</v>
      </c>
      <c r="AD659" s="58">
        <v>12.770000457763672</v>
      </c>
      <c r="AE659" s="16"/>
      <c r="AF659" s="112"/>
      <c r="AG659" s="117">
        <f t="shared" si="348"/>
        <v>4.2643228210300324</v>
      </c>
      <c r="AH659" s="118">
        <f t="shared" si="351"/>
        <v>0.62999987602233887</v>
      </c>
      <c r="AI659" s="118">
        <f t="shared" si="352"/>
        <v>0.48000049591064453</v>
      </c>
      <c r="AJ659" s="118">
        <f t="shared" si="353"/>
        <v>0.79202292887430159</v>
      </c>
      <c r="AK659" s="113">
        <f t="shared" si="349"/>
        <v>0</v>
      </c>
      <c r="AL659" s="118">
        <f t="shared" si="350"/>
        <v>5.2199997901916504</v>
      </c>
      <c r="AM659" s="99"/>
      <c r="AN659" s="117" t="str">
        <f t="shared" si="326"/>
        <v/>
      </c>
      <c r="AO659" s="118" t="str">
        <f t="shared" si="327"/>
        <v/>
      </c>
      <c r="AP659" s="99" t="str">
        <f t="shared" si="328"/>
        <v/>
      </c>
      <c r="AQ659" s="99" t="str">
        <f t="shared" si="329"/>
        <v/>
      </c>
      <c r="AR659" s="99" t="str">
        <f t="shared" si="330"/>
        <v/>
      </c>
      <c r="AS659" s="99" t="str">
        <f t="shared" si="331"/>
        <v/>
      </c>
      <c r="AT659" s="118" t="str">
        <f t="shared" si="332"/>
        <v/>
      </c>
      <c r="AU659" s="118" t="str">
        <f t="shared" si="333"/>
        <v/>
      </c>
      <c r="AV659" s="118" t="str">
        <f t="shared" si="334"/>
        <v/>
      </c>
      <c r="AW659" s="118" t="str">
        <f t="shared" si="335"/>
        <v/>
      </c>
      <c r="AX659" s="99"/>
      <c r="AY659" s="117" t="str">
        <f t="shared" si="338"/>
        <v/>
      </c>
      <c r="AZ659" s="118" t="str">
        <f t="shared" si="339"/>
        <v/>
      </c>
      <c r="BA659" s="99" t="str">
        <f t="shared" si="340"/>
        <v/>
      </c>
      <c r="BB659" s="99" t="str">
        <f t="shared" si="341"/>
        <v/>
      </c>
      <c r="BC659" s="99" t="str">
        <f t="shared" si="342"/>
        <v/>
      </c>
      <c r="BD659" s="99" t="str">
        <f t="shared" si="343"/>
        <v/>
      </c>
      <c r="BE659" s="84" t="str">
        <f t="shared" si="344"/>
        <v/>
      </c>
      <c r="BF659" s="84" t="str">
        <f t="shared" si="337"/>
        <v/>
      </c>
      <c r="BG659" s="89"/>
      <c r="BH659" s="89"/>
      <c r="BI659" s="117" t="str">
        <f t="shared" si="345"/>
        <v/>
      </c>
      <c r="BJ659" s="118" t="str">
        <f t="shared" si="346"/>
        <v/>
      </c>
      <c r="BK659" s="118" t="str">
        <f t="shared" si="347"/>
        <v/>
      </c>
      <c r="BL659" s="118" t="s">
        <v>152</v>
      </c>
      <c r="BM659" s="118" t="s">
        <v>152</v>
      </c>
      <c r="BN659" s="118" t="s">
        <v>152</v>
      </c>
      <c r="BO659" s="118"/>
      <c r="BP659" s="121"/>
      <c r="BX659" s="94"/>
      <c r="CE659" s="95"/>
      <c r="CF659" s="95"/>
      <c r="CG659" s="95"/>
      <c r="CH659" s="95"/>
      <c r="CI659" s="95"/>
      <c r="CJ659" s="95"/>
      <c r="CK659" s="95"/>
      <c r="CL659" s="95"/>
      <c r="CM659" s="95"/>
      <c r="CN659" s="95"/>
      <c r="CO659" s="95"/>
      <c r="CP659" s="95"/>
      <c r="CQ659" s="95"/>
      <c r="EX659" s="81" t="str">
        <f t="shared" si="354"/>
        <v/>
      </c>
      <c r="EY659" s="81">
        <f t="shared" si="325"/>
        <v>11.333054669271243</v>
      </c>
      <c r="FA659" s="81">
        <f t="shared" si="324"/>
        <v>4.2643228210300324</v>
      </c>
    </row>
    <row r="660" spans="1:157" x14ac:dyDescent="0.15">
      <c r="E660" s="1" t="s">
        <v>152</v>
      </c>
      <c r="F660" s="6">
        <v>2</v>
      </c>
      <c r="H660" s="81">
        <v>1</v>
      </c>
      <c r="O660" s="31"/>
      <c r="Q660" s="31">
        <v>-0.87999999523162842</v>
      </c>
      <c r="R660" s="40">
        <v>5.2199997901916504</v>
      </c>
      <c r="S660" s="31"/>
      <c r="T660" s="40"/>
      <c r="U660" s="31"/>
      <c r="V660" s="40"/>
      <c r="W660" s="31"/>
      <c r="X660" s="40"/>
      <c r="Y660" s="31"/>
      <c r="Z660" s="40"/>
      <c r="AA660" s="59">
        <v>-2.880000114440918</v>
      </c>
      <c r="AB660" s="60">
        <v>12.289999961853027</v>
      </c>
      <c r="AC660" s="59">
        <v>0.5899999737739563</v>
      </c>
      <c r="AD660" s="60">
        <v>-11.600000381469727</v>
      </c>
      <c r="AE660" s="19" t="s">
        <v>95</v>
      </c>
      <c r="AF660" s="114"/>
      <c r="AG660" s="117" t="str">
        <f t="shared" si="348"/>
        <v/>
      </c>
      <c r="AH660" s="118" t="str">
        <f t="shared" si="351"/>
        <v/>
      </c>
      <c r="AI660" s="118" t="str">
        <f t="shared" si="352"/>
        <v/>
      </c>
      <c r="AJ660" s="118" t="str">
        <f t="shared" si="353"/>
        <v/>
      </c>
      <c r="AK660" s="113" t="str">
        <f t="shared" si="349"/>
        <v/>
      </c>
      <c r="AL660" s="118" t="str">
        <f t="shared" si="350"/>
        <v/>
      </c>
      <c r="AM660" s="118"/>
      <c r="AN660" s="117">
        <f t="shared" si="326"/>
        <v>2.6351721689482859</v>
      </c>
      <c r="AO660" s="118">
        <f t="shared" si="327"/>
        <v>3.0408629519768096</v>
      </c>
      <c r="AP660" s="99">
        <f t="shared" si="328"/>
        <v>13.506649772441392</v>
      </c>
      <c r="AQ660" s="99">
        <f t="shared" si="329"/>
        <v>7.8345534847227123</v>
      </c>
      <c r="AR660" s="99">
        <f t="shared" si="330"/>
        <v>15.286250832974929</v>
      </c>
      <c r="AS660" s="99">
        <f t="shared" si="331"/>
        <v>8.8668138842384323</v>
      </c>
      <c r="AT660" s="118">
        <f t="shared" si="332"/>
        <v>0.62999987602233887</v>
      </c>
      <c r="AU660" s="118">
        <f t="shared" si="333"/>
        <v>0.48000049591064453</v>
      </c>
      <c r="AV660" s="118">
        <f t="shared" si="334"/>
        <v>0.79202292887430159</v>
      </c>
      <c r="AW660" s="118">
        <f t="shared" si="335"/>
        <v>6.2399997711181641</v>
      </c>
      <c r="AX660" s="118"/>
      <c r="AY660" s="117"/>
      <c r="AZ660" s="118" t="str">
        <f t="shared" si="339"/>
        <v/>
      </c>
      <c r="BA660" s="99" t="str">
        <f t="shared" si="340"/>
        <v/>
      </c>
      <c r="BB660" s="99" t="str">
        <f t="shared" si="341"/>
        <v/>
      </c>
      <c r="BC660" s="99" t="str">
        <f t="shared" si="342"/>
        <v/>
      </c>
      <c r="BD660" s="99" t="str">
        <f t="shared" si="343"/>
        <v/>
      </c>
      <c r="BE660" s="84" t="str">
        <f t="shared" si="344"/>
        <v/>
      </c>
      <c r="BF660" s="84" t="str">
        <f t="shared" si="337"/>
        <v/>
      </c>
      <c r="BI660" s="117">
        <f t="shared" si="345"/>
        <v>0.62999987602233887</v>
      </c>
      <c r="BJ660" s="118">
        <f t="shared" si="346"/>
        <v>0.48000049591064453</v>
      </c>
      <c r="BK660" s="118">
        <f t="shared" si="347"/>
        <v>0.79202292887430159</v>
      </c>
      <c r="BL660" s="118">
        <v>0.62999987602233887</v>
      </c>
      <c r="BM660" s="118">
        <v>0.48000049591064453</v>
      </c>
      <c r="BN660" s="118">
        <v>0.79202292887430159</v>
      </c>
      <c r="BO660" s="118"/>
      <c r="BP660" s="119"/>
      <c r="BX660" s="117"/>
      <c r="EX660" s="81">
        <f t="shared" si="354"/>
        <v>2.6351721689482859</v>
      </c>
      <c r="EY660" s="81">
        <f t="shared" si="325"/>
        <v>2.6351721689482859</v>
      </c>
      <c r="FA660" s="81" t="str">
        <f t="shared" si="324"/>
        <v/>
      </c>
    </row>
    <row r="661" spans="1:157" x14ac:dyDescent="0.15">
      <c r="E661" s="1" t="s">
        <v>152</v>
      </c>
      <c r="F661" s="6">
        <v>3</v>
      </c>
      <c r="I661" s="81">
        <v>1</v>
      </c>
      <c r="O661" s="31"/>
      <c r="Q661" s="31">
        <v>0.73000001907348633</v>
      </c>
      <c r="R661" s="40">
        <v>-6.2399997711181641</v>
      </c>
      <c r="S661" s="31"/>
      <c r="T661" s="40"/>
      <c r="U661" s="31"/>
      <c r="V661" s="40"/>
      <c r="W661" s="31"/>
      <c r="X661" s="40"/>
      <c r="Y661" s="31"/>
      <c r="Z661" s="40"/>
      <c r="AA661" s="59">
        <v>1.7999999523162842</v>
      </c>
      <c r="AB661" s="60">
        <v>-11.119999885559082</v>
      </c>
      <c r="AC661" s="59">
        <v>-0.98000001907348633</v>
      </c>
      <c r="AD661" s="60">
        <v>13.020000457763672</v>
      </c>
      <c r="AE661" s="19" t="s">
        <v>93</v>
      </c>
      <c r="AF661" s="114"/>
      <c r="AG661" s="117" t="str">
        <f t="shared" si="348"/>
        <v/>
      </c>
      <c r="AH661" s="118" t="str">
        <f t="shared" si="351"/>
        <v/>
      </c>
      <c r="AI661" s="118" t="str">
        <f t="shared" si="352"/>
        <v/>
      </c>
      <c r="AJ661" s="118" t="str">
        <f t="shared" si="353"/>
        <v/>
      </c>
      <c r="AK661" s="113" t="str">
        <f t="shared" si="349"/>
        <v/>
      </c>
      <c r="AL661" s="118" t="str">
        <f t="shared" si="350"/>
        <v/>
      </c>
      <c r="AM661" s="118"/>
      <c r="AN661" s="117" t="str">
        <f t="shared" si="326"/>
        <v/>
      </c>
      <c r="AO661" s="118" t="str">
        <f t="shared" si="327"/>
        <v/>
      </c>
      <c r="AP661" s="99" t="str">
        <f t="shared" si="328"/>
        <v/>
      </c>
      <c r="AQ661" s="99" t="str">
        <f t="shared" si="329"/>
        <v/>
      </c>
      <c r="AR661" s="99" t="str">
        <f t="shared" si="330"/>
        <v/>
      </c>
      <c r="AS661" s="99" t="str">
        <f t="shared" si="331"/>
        <v/>
      </c>
      <c r="AT661" s="118" t="str">
        <f t="shared" si="332"/>
        <v/>
      </c>
      <c r="AU661" s="118" t="str">
        <f t="shared" si="333"/>
        <v/>
      </c>
      <c r="AV661" s="118" t="str">
        <f t="shared" si="334"/>
        <v/>
      </c>
      <c r="AW661" s="118" t="str">
        <f t="shared" si="335"/>
        <v/>
      </c>
      <c r="AX661" s="118"/>
      <c r="AY661" s="117">
        <f t="shared" si="338"/>
        <v>2.6351721689482859</v>
      </c>
      <c r="AZ661" s="118">
        <f t="shared" si="339"/>
        <v>3.0408629519768096</v>
      </c>
      <c r="BA661" s="99">
        <f t="shared" si="340"/>
        <v>13.506649772441392</v>
      </c>
      <c r="BB661" s="99">
        <f t="shared" si="341"/>
        <v>7.8345534847227123</v>
      </c>
      <c r="BC661" s="99">
        <f t="shared" si="342"/>
        <v>15.286250832974929</v>
      </c>
      <c r="BD661" s="99">
        <f t="shared" si="343"/>
        <v>8.8668138842384323</v>
      </c>
      <c r="BE661" s="84">
        <f t="shared" si="344"/>
        <v>6.2399997711181641</v>
      </c>
      <c r="BF661" s="84" t="str">
        <f t="shared" si="337"/>
        <v/>
      </c>
      <c r="BI661" s="117">
        <f t="shared" si="345"/>
        <v>1.2099999785423279</v>
      </c>
      <c r="BJ661" s="118">
        <f t="shared" si="346"/>
        <v>0.48000049591064453</v>
      </c>
      <c r="BK661" s="118">
        <f t="shared" si="347"/>
        <v>1.3017297815395092</v>
      </c>
      <c r="BL661" s="118">
        <v>1.2099999785423279</v>
      </c>
      <c r="BM661" s="118">
        <v>0.48000049591064453</v>
      </c>
      <c r="BN661" s="118">
        <v>1.3017297815395092</v>
      </c>
      <c r="BO661" s="118"/>
      <c r="BP661" s="119"/>
      <c r="BX661" s="117"/>
      <c r="EX661" s="81" t="str">
        <f t="shared" si="354"/>
        <v/>
      </c>
      <c r="EY661" s="81">
        <f t="shared" si="325"/>
        <v>1.2901899464695439</v>
      </c>
      <c r="FA661" s="81" t="str">
        <f t="shared" si="324"/>
        <v/>
      </c>
    </row>
    <row r="662" spans="1:157" x14ac:dyDescent="0.15">
      <c r="E662" s="1" t="s">
        <v>152</v>
      </c>
      <c r="F662" s="6">
        <v>4</v>
      </c>
      <c r="I662" s="81">
        <v>1</v>
      </c>
      <c r="O662" s="31"/>
      <c r="Q662" s="31">
        <v>-2.3399999141693115</v>
      </c>
      <c r="R662" s="40">
        <v>6.5799999237060547</v>
      </c>
      <c r="S662" s="31"/>
      <c r="T662" s="40"/>
      <c r="U662" s="31"/>
      <c r="V662" s="40"/>
      <c r="W662" s="31"/>
      <c r="X662" s="40"/>
      <c r="Y662" s="31"/>
      <c r="Z662" s="40"/>
      <c r="AA662" s="59">
        <v>-2.2899999618530273</v>
      </c>
      <c r="AB662" s="60">
        <v>12.039999961853027</v>
      </c>
      <c r="AC662" s="59">
        <v>1.1699999570846558</v>
      </c>
      <c r="AD662" s="60">
        <v>-12.140000343322754</v>
      </c>
      <c r="AE662" s="19" t="s">
        <v>84</v>
      </c>
      <c r="AF662" s="114"/>
      <c r="AG662" s="117" t="str">
        <f t="shared" si="348"/>
        <v/>
      </c>
      <c r="AH662" s="118" t="str">
        <f t="shared" si="351"/>
        <v/>
      </c>
      <c r="AI662" s="118" t="str">
        <f t="shared" si="352"/>
        <v/>
      </c>
      <c r="AJ662" s="118" t="str">
        <f t="shared" si="353"/>
        <v/>
      </c>
      <c r="AK662" s="113" t="str">
        <f t="shared" si="349"/>
        <v/>
      </c>
      <c r="AL662" s="118" t="str">
        <f t="shared" si="350"/>
        <v/>
      </c>
      <c r="AM662" s="118"/>
      <c r="AN662" s="117" t="str">
        <f t="shared" si="326"/>
        <v/>
      </c>
      <c r="AO662" s="118" t="str">
        <f t="shared" si="327"/>
        <v/>
      </c>
      <c r="AP662" s="99" t="str">
        <f t="shared" si="328"/>
        <v/>
      </c>
      <c r="AQ662" s="99" t="str">
        <f t="shared" si="329"/>
        <v/>
      </c>
      <c r="AR662" s="99" t="str">
        <f t="shared" si="330"/>
        <v/>
      </c>
      <c r="AS662" s="99" t="str">
        <f t="shared" si="331"/>
        <v/>
      </c>
      <c r="AT662" s="118" t="str">
        <f t="shared" si="332"/>
        <v/>
      </c>
      <c r="AU662" s="118" t="str">
        <f t="shared" si="333"/>
        <v/>
      </c>
      <c r="AV662" s="118" t="str">
        <f t="shared" si="334"/>
        <v/>
      </c>
      <c r="AW662" s="118" t="str">
        <f t="shared" si="335"/>
        <v/>
      </c>
      <c r="AX662" s="118"/>
      <c r="AY662" s="117">
        <f t="shared" si="338"/>
        <v>1.2901899464695439</v>
      </c>
      <c r="AZ662" s="118">
        <f t="shared" si="339"/>
        <v>3.4457041438026472</v>
      </c>
      <c r="BA662" s="99">
        <f t="shared" si="340"/>
        <v>6.3209517326831701</v>
      </c>
      <c r="BB662" s="99">
        <f t="shared" si="341"/>
        <v>3.6134843294869059</v>
      </c>
      <c r="BC662" s="99">
        <f t="shared" si="342"/>
        <v>17.17390020952223</v>
      </c>
      <c r="BD662" s="99">
        <f t="shared" si="343"/>
        <v>9.8177650942032635</v>
      </c>
      <c r="BE662" s="84">
        <f t="shared" si="344"/>
        <v>6.5799999237060547</v>
      </c>
      <c r="BF662" s="84" t="str">
        <f t="shared" si="337"/>
        <v/>
      </c>
      <c r="BI662" s="117">
        <f t="shared" si="345"/>
        <v>1.309999942779541</v>
      </c>
      <c r="BJ662" s="118">
        <f t="shared" si="346"/>
        <v>0.98000049591064453</v>
      </c>
      <c r="BK662" s="118">
        <f t="shared" si="347"/>
        <v>1.6360014737363502</v>
      </c>
      <c r="BL662" s="118">
        <v>1.309999942779541</v>
      </c>
      <c r="BM662" s="118">
        <v>0.98000049591064453</v>
      </c>
      <c r="BN662" s="118">
        <v>1.6360014737363502</v>
      </c>
      <c r="BO662" s="118"/>
      <c r="BP662" s="119"/>
      <c r="BX662" s="117"/>
      <c r="EX662" s="81" t="str">
        <f t="shared" si="354"/>
        <v/>
      </c>
      <c r="EY662" s="81">
        <f t="shared" si="325"/>
        <v>10.818968927869202</v>
      </c>
      <c r="FA662" s="81" t="str">
        <f t="shared" si="324"/>
        <v/>
      </c>
    </row>
    <row r="663" spans="1:157" x14ac:dyDescent="0.15">
      <c r="E663" s="1" t="s">
        <v>152</v>
      </c>
      <c r="F663" s="6">
        <v>5</v>
      </c>
      <c r="I663" s="81">
        <v>1</v>
      </c>
      <c r="O663" s="31"/>
      <c r="Q663" s="31">
        <v>-2.9700000286102295</v>
      </c>
      <c r="R663" s="40">
        <v>-9.8000001907348633</v>
      </c>
      <c r="S663" s="31"/>
      <c r="T663" s="40"/>
      <c r="U663" s="31"/>
      <c r="V663" s="40"/>
      <c r="W663" s="31"/>
      <c r="X663" s="40"/>
      <c r="Y663" s="31"/>
      <c r="Z663" s="40"/>
      <c r="AA663" s="59">
        <v>-2.630000114440918</v>
      </c>
      <c r="AB663" s="60">
        <v>-12.189999580383301</v>
      </c>
      <c r="AC663" s="59">
        <v>-0.77999997138977051</v>
      </c>
      <c r="AD663" s="60">
        <v>11.850000381469727</v>
      </c>
      <c r="AE663" s="19" t="s">
        <v>82</v>
      </c>
      <c r="AF663" s="114"/>
      <c r="AG663" s="117" t="str">
        <f t="shared" si="348"/>
        <v/>
      </c>
      <c r="AH663" s="118" t="str">
        <f t="shared" si="351"/>
        <v/>
      </c>
      <c r="AI663" s="118" t="str">
        <f t="shared" si="352"/>
        <v/>
      </c>
      <c r="AJ663" s="118" t="str">
        <f t="shared" si="353"/>
        <v/>
      </c>
      <c r="AK663" s="113" t="str">
        <f t="shared" si="349"/>
        <v/>
      </c>
      <c r="AL663" s="118" t="str">
        <f t="shared" si="350"/>
        <v/>
      </c>
      <c r="AM663" s="118"/>
      <c r="AN663" s="117" t="str">
        <f t="shared" si="326"/>
        <v/>
      </c>
      <c r="AO663" s="118" t="str">
        <f t="shared" si="327"/>
        <v/>
      </c>
      <c r="AP663" s="99" t="str">
        <f t="shared" si="328"/>
        <v/>
      </c>
      <c r="AQ663" s="99" t="str">
        <f t="shared" si="329"/>
        <v/>
      </c>
      <c r="AR663" s="99" t="str">
        <f t="shared" si="330"/>
        <v/>
      </c>
      <c r="AS663" s="99" t="str">
        <f t="shared" si="331"/>
        <v/>
      </c>
      <c r="AT663" s="118" t="str">
        <f t="shared" si="332"/>
        <v/>
      </c>
      <c r="AU663" s="118" t="str">
        <f t="shared" si="333"/>
        <v/>
      </c>
      <c r="AV663" s="118" t="str">
        <f t="shared" si="334"/>
        <v/>
      </c>
      <c r="AW663" s="118" t="str">
        <f t="shared" si="335"/>
        <v/>
      </c>
      <c r="AX663" s="118"/>
      <c r="AY663" s="117">
        <f t="shared" si="338"/>
        <v>10.818968927869202</v>
      </c>
      <c r="AZ663" s="118">
        <f t="shared" si="339"/>
        <v>8.9473040827470331</v>
      </c>
      <c r="BA663" s="99">
        <f t="shared" si="340"/>
        <v>53.48754976506234</v>
      </c>
      <c r="BB663" s="99">
        <f t="shared" si="341"/>
        <v>47.564274115287368</v>
      </c>
      <c r="BC663" s="99">
        <f t="shared" si="342"/>
        <v>46.028500122666401</v>
      </c>
      <c r="BD663" s="99">
        <f t="shared" si="343"/>
        <v>40.931248609561187</v>
      </c>
      <c r="BE663" s="84">
        <f t="shared" si="344"/>
        <v>9.8000001907348633</v>
      </c>
      <c r="BF663" s="84">
        <f t="shared" si="337"/>
        <v>3.5600004196166992</v>
      </c>
      <c r="BI663" s="117">
        <f t="shared" si="345"/>
        <v>3.8000000715255737</v>
      </c>
      <c r="BJ663" s="118">
        <f t="shared" si="346"/>
        <v>4.9999237060546875E-2</v>
      </c>
      <c r="BK663" s="118">
        <f t="shared" si="347"/>
        <v>3.8003289946136247</v>
      </c>
      <c r="BL663" s="118">
        <v>3.8000000715255737</v>
      </c>
      <c r="BM663" s="118">
        <v>4.9999237060546875E-2</v>
      </c>
      <c r="BN663" s="118">
        <v>3.8003289946136247</v>
      </c>
      <c r="BO663" s="118"/>
      <c r="BP663" s="119"/>
      <c r="BX663" s="117"/>
      <c r="EX663" s="81" t="str">
        <f t="shared" si="354"/>
        <v/>
      </c>
      <c r="EY663" s="81">
        <f t="shared" si="325"/>
        <v>1.9691902867901783</v>
      </c>
      <c r="FA663" s="81" t="str">
        <f t="shared" si="324"/>
        <v/>
      </c>
    </row>
    <row r="664" spans="1:157" x14ac:dyDescent="0.15">
      <c r="E664" s="1" t="s">
        <v>152</v>
      </c>
      <c r="F664" s="6">
        <v>6</v>
      </c>
      <c r="I664" s="81">
        <v>1</v>
      </c>
      <c r="O664" s="31"/>
      <c r="Q664" s="31">
        <v>-3.2699999809265137</v>
      </c>
      <c r="R664" s="40">
        <v>7.6500000953674316</v>
      </c>
      <c r="S664" s="31"/>
      <c r="T664" s="40"/>
      <c r="U664" s="31"/>
      <c r="V664" s="40"/>
      <c r="W664" s="31"/>
      <c r="X664" s="40"/>
      <c r="Y664" s="31"/>
      <c r="Z664" s="40"/>
      <c r="AA664" s="59">
        <v>-3.119999885559082</v>
      </c>
      <c r="AB664" s="60">
        <v>11.899999618530273</v>
      </c>
      <c r="AC664" s="59">
        <v>-5.000000074505806E-2</v>
      </c>
      <c r="AD664" s="60">
        <v>-12.529999732971191</v>
      </c>
      <c r="AE664" s="19" t="s">
        <v>78</v>
      </c>
      <c r="AF664" s="114"/>
      <c r="AG664" s="117" t="str">
        <f t="shared" si="348"/>
        <v/>
      </c>
      <c r="AH664" s="118" t="str">
        <f t="shared" si="351"/>
        <v/>
      </c>
      <c r="AI664" s="118" t="str">
        <f t="shared" si="352"/>
        <v/>
      </c>
      <c r="AJ664" s="118" t="str">
        <f t="shared" si="353"/>
        <v/>
      </c>
      <c r="AK664" s="113" t="str">
        <f t="shared" si="349"/>
        <v/>
      </c>
      <c r="AL664" s="118" t="str">
        <f t="shared" si="350"/>
        <v/>
      </c>
      <c r="AM664" s="118"/>
      <c r="AN664" s="117" t="str">
        <f t="shared" si="326"/>
        <v/>
      </c>
      <c r="AO664" s="118" t="str">
        <f t="shared" si="327"/>
        <v/>
      </c>
      <c r="AP664" s="99" t="str">
        <f t="shared" si="328"/>
        <v/>
      </c>
      <c r="AQ664" s="99" t="str">
        <f t="shared" si="329"/>
        <v/>
      </c>
      <c r="AR664" s="99" t="str">
        <f t="shared" si="330"/>
        <v/>
      </c>
      <c r="AS664" s="99" t="str">
        <f t="shared" si="331"/>
        <v/>
      </c>
      <c r="AT664" s="118" t="str">
        <f t="shared" si="332"/>
        <v/>
      </c>
      <c r="AU664" s="118" t="str">
        <f t="shared" si="333"/>
        <v/>
      </c>
      <c r="AV664" s="118" t="str">
        <f t="shared" si="334"/>
        <v/>
      </c>
      <c r="AW664" s="118" t="str">
        <f t="shared" si="335"/>
        <v/>
      </c>
      <c r="AX664" s="118"/>
      <c r="AY664" s="117">
        <f t="shared" si="338"/>
        <v>1.9691902867901783</v>
      </c>
      <c r="AZ664" s="118">
        <f t="shared" si="339"/>
        <v>5.5657855829780623</v>
      </c>
      <c r="BA664" s="99">
        <f t="shared" si="340"/>
        <v>10.031648816680899</v>
      </c>
      <c r="BB664" s="99">
        <f t="shared" si="341"/>
        <v>6.7258755890041035</v>
      </c>
      <c r="BC664" s="99">
        <f t="shared" si="342"/>
        <v>28.173048221540398</v>
      </c>
      <c r="BD664" s="99">
        <f t="shared" si="343"/>
        <v>18.889060090102788</v>
      </c>
      <c r="BE664" s="84">
        <f t="shared" si="344"/>
        <v>7.6500000953674316</v>
      </c>
      <c r="BF664" s="84">
        <f t="shared" si="337"/>
        <v>1.070000171661377</v>
      </c>
      <c r="BI664" s="117">
        <f t="shared" si="345"/>
        <v>2.3399999141693115</v>
      </c>
      <c r="BJ664" s="118">
        <f t="shared" si="346"/>
        <v>4.9999237060546875E-2</v>
      </c>
      <c r="BK664" s="118">
        <f t="shared" si="347"/>
        <v>2.3405340249650339</v>
      </c>
      <c r="BL664" s="118">
        <v>2.3399999141693115</v>
      </c>
      <c r="BM664" s="118">
        <v>4.9999237060546875E-2</v>
      </c>
      <c r="BN664" s="118">
        <v>2.3405340249650339</v>
      </c>
      <c r="BO664" s="118"/>
      <c r="BP664" s="119"/>
      <c r="BX664" s="117"/>
      <c r="EX664" s="81" t="str">
        <f t="shared" si="354"/>
        <v/>
      </c>
      <c r="EY664" s="81">
        <f t="shared" si="325"/>
        <v>13.66057501439753</v>
      </c>
      <c r="FA664" s="81" t="str">
        <f t="shared" si="324"/>
        <v/>
      </c>
    </row>
    <row r="665" spans="1:157" x14ac:dyDescent="0.15">
      <c r="E665" s="1" t="s">
        <v>152</v>
      </c>
      <c r="F665" s="6">
        <v>7</v>
      </c>
      <c r="I665" s="81">
        <v>1</v>
      </c>
      <c r="O665" s="31"/>
      <c r="Q665" s="31">
        <v>1.4600000381469727</v>
      </c>
      <c r="R665" s="40">
        <v>-6.190000057220459</v>
      </c>
      <c r="S665" s="31"/>
      <c r="T665" s="40"/>
      <c r="U665" s="31"/>
      <c r="V665" s="40"/>
      <c r="W665" s="31"/>
      <c r="X665" s="40"/>
      <c r="Y665" s="31"/>
      <c r="Z665" s="40"/>
      <c r="AA665" s="59">
        <v>3.3199999332427979</v>
      </c>
      <c r="AB665" s="60">
        <v>-12.430000305175781</v>
      </c>
      <c r="AC665" s="59">
        <v>-2.4900000095367432</v>
      </c>
      <c r="AD665" s="60">
        <v>12.289999961853027</v>
      </c>
      <c r="AE665" s="19" t="s">
        <v>78</v>
      </c>
      <c r="AF665" s="114"/>
      <c r="AG665" s="117" t="str">
        <f t="shared" si="348"/>
        <v/>
      </c>
      <c r="AH665" s="118" t="str">
        <f t="shared" si="351"/>
        <v/>
      </c>
      <c r="AI665" s="118" t="str">
        <f t="shared" si="352"/>
        <v/>
      </c>
      <c r="AJ665" s="118" t="str">
        <f t="shared" si="353"/>
        <v/>
      </c>
      <c r="AK665" s="113" t="str">
        <f t="shared" si="349"/>
        <v/>
      </c>
      <c r="AL665" s="118" t="str">
        <f t="shared" si="350"/>
        <v/>
      </c>
      <c r="AM665" s="118"/>
      <c r="AN665" s="117" t="str">
        <f t="shared" si="326"/>
        <v/>
      </c>
      <c r="AO665" s="118" t="str">
        <f t="shared" si="327"/>
        <v/>
      </c>
      <c r="AP665" s="99" t="str">
        <f t="shared" si="328"/>
        <v/>
      </c>
      <c r="AQ665" s="99" t="str">
        <f t="shared" si="329"/>
        <v/>
      </c>
      <c r="AR665" s="99" t="str">
        <f t="shared" si="330"/>
        <v/>
      </c>
      <c r="AS665" s="99" t="str">
        <f t="shared" si="331"/>
        <v/>
      </c>
      <c r="AT665" s="118" t="str">
        <f t="shared" si="332"/>
        <v/>
      </c>
      <c r="AU665" s="118" t="str">
        <f t="shared" si="333"/>
        <v/>
      </c>
      <c r="AV665" s="118" t="str">
        <f t="shared" si="334"/>
        <v/>
      </c>
      <c r="AW665" s="118" t="str">
        <f t="shared" si="335"/>
        <v/>
      </c>
      <c r="AX665" s="118"/>
      <c r="AY665" s="117">
        <f t="shared" si="338"/>
        <v>13.66057501439753</v>
      </c>
      <c r="AZ665" s="118">
        <f t="shared" si="339"/>
        <v>7.6632942779416036</v>
      </c>
      <c r="BA665" s="99">
        <f t="shared" si="340"/>
        <v>71.608948041009967</v>
      </c>
      <c r="BB665" s="99">
        <f t="shared" si="341"/>
        <v>40.380420847942773</v>
      </c>
      <c r="BC665" s="99">
        <f t="shared" si="342"/>
        <v>41.318047216848342</v>
      </c>
      <c r="BD665" s="99">
        <f t="shared" si="343"/>
        <v>23.299324747460361</v>
      </c>
      <c r="BE665" s="84">
        <f t="shared" si="344"/>
        <v>6.190000057220459</v>
      </c>
      <c r="BF665" s="84">
        <f t="shared" si="337"/>
        <v>3.6100001335144043</v>
      </c>
      <c r="BI665" s="117">
        <f t="shared" si="345"/>
        <v>3.3699999339878559</v>
      </c>
      <c r="BJ665" s="118">
        <f t="shared" si="346"/>
        <v>9.9999427795410156E-2</v>
      </c>
      <c r="BK665" s="118">
        <f t="shared" si="347"/>
        <v>3.3714832701108812</v>
      </c>
      <c r="BL665" s="118">
        <v>3.3699999339878559</v>
      </c>
      <c r="BM665" s="118">
        <v>9.9999427795410156E-2</v>
      </c>
      <c r="BN665" s="118">
        <v>3.3714832701108812</v>
      </c>
      <c r="BO665" s="118"/>
      <c r="BP665" s="119"/>
      <c r="BX665" s="117"/>
      <c r="EX665" s="81" t="str">
        <f t="shared" si="354"/>
        <v/>
      </c>
      <c r="EY665" s="81">
        <f t="shared" si="325"/>
        <v>1.9940754300543855</v>
      </c>
      <c r="FA665" s="81" t="str">
        <f t="shared" ref="FA665:FA728" si="355">IF(OR(ISNUMBER(K665),ISNUMBER(L665),ISNUMBER(G665)),DEGREES(ACOS((((AC665-AA665)*(Q666-AA665))+((AD665-AB665)*(R666-AB665)))/(SQRT((AC665-AA665)^2+(AD665-AB665)^2)*SQRT((Q666-AA665)^2+(R666-AB665)^2)))),"")</f>
        <v/>
      </c>
    </row>
    <row r="666" spans="1:157" x14ac:dyDescent="0.15">
      <c r="E666" s="1" t="s">
        <v>152</v>
      </c>
      <c r="F666" s="6">
        <v>8</v>
      </c>
      <c r="I666" s="81">
        <v>1</v>
      </c>
      <c r="J666" s="81">
        <v>1</v>
      </c>
      <c r="O666" s="31"/>
      <c r="Q666" s="31">
        <v>-1.4099999666213989</v>
      </c>
      <c r="R666" s="40">
        <v>5.9499998092651367</v>
      </c>
      <c r="S666" s="31"/>
      <c r="T666" s="40"/>
      <c r="U666" s="31"/>
      <c r="V666" s="40"/>
      <c r="W666" s="31"/>
      <c r="X666" s="40" t="s">
        <v>85</v>
      </c>
      <c r="Y666" s="31"/>
      <c r="Z666" s="40">
        <v>1</v>
      </c>
      <c r="AA666" s="59">
        <v>-4.0500001907348633</v>
      </c>
      <c r="AB666" s="60">
        <v>11.949999809265137</v>
      </c>
      <c r="AC666" s="59">
        <v>0.98000001907348633</v>
      </c>
      <c r="AD666" s="60">
        <v>-12.579999923706055</v>
      </c>
      <c r="AE666" s="19" t="s">
        <v>96</v>
      </c>
      <c r="AF666" s="114"/>
      <c r="AG666" s="117" t="str">
        <f t="shared" si="348"/>
        <v/>
      </c>
      <c r="AH666" s="118" t="str">
        <f t="shared" si="351"/>
        <v/>
      </c>
      <c r="AI666" s="118" t="str">
        <f t="shared" si="352"/>
        <v/>
      </c>
      <c r="AJ666" s="118" t="str">
        <f t="shared" si="353"/>
        <v/>
      </c>
      <c r="AK666" s="113" t="str">
        <f t="shared" si="349"/>
        <v/>
      </c>
      <c r="AL666" s="118" t="str">
        <f t="shared" si="350"/>
        <v/>
      </c>
      <c r="AM666" s="118"/>
      <c r="AN666" s="117" t="str">
        <f t="shared" si="326"/>
        <v/>
      </c>
      <c r="AO666" s="118" t="str">
        <f t="shared" si="327"/>
        <v/>
      </c>
      <c r="AP666" s="99" t="str">
        <f t="shared" si="328"/>
        <v/>
      </c>
      <c r="AQ666" s="99" t="str">
        <f t="shared" si="329"/>
        <v/>
      </c>
      <c r="AR666" s="99" t="str">
        <f t="shared" si="330"/>
        <v/>
      </c>
      <c r="AS666" s="99" t="str">
        <f t="shared" si="331"/>
        <v/>
      </c>
      <c r="AT666" s="118" t="str">
        <f t="shared" si="332"/>
        <v/>
      </c>
      <c r="AU666" s="118" t="str">
        <f t="shared" si="333"/>
        <v/>
      </c>
      <c r="AV666" s="118" t="str">
        <f t="shared" si="334"/>
        <v/>
      </c>
      <c r="AW666" s="118" t="str">
        <f t="shared" si="335"/>
        <v/>
      </c>
      <c r="AX666" s="118"/>
      <c r="AY666" s="117">
        <f t="shared" si="338"/>
        <v>1.9940754300543855</v>
      </c>
      <c r="AZ666" s="118">
        <f t="shared" si="339"/>
        <v>3.5935996603282647</v>
      </c>
      <c r="BA666" s="99">
        <f t="shared" si="340"/>
        <v>11.152453067350393</v>
      </c>
      <c r="BB666" s="99">
        <f t="shared" si="341"/>
        <v>6.3646893111063454</v>
      </c>
      <c r="BC666" s="99">
        <f t="shared" si="342"/>
        <v>20.269302881431599</v>
      </c>
      <c r="BD666" s="99">
        <f t="shared" si="343"/>
        <v>11.567662702899364</v>
      </c>
      <c r="BE666" s="84">
        <f t="shared" si="344"/>
        <v>5.9499998092651367</v>
      </c>
      <c r="BF666" s="84">
        <f t="shared" si="337"/>
        <v>1.7000002861022949</v>
      </c>
      <c r="BI666" s="117"/>
      <c r="BJ666" s="118"/>
      <c r="BK666" s="118"/>
      <c r="BO666" s="118"/>
      <c r="BP666" s="119" t="s">
        <v>185</v>
      </c>
      <c r="BX666" s="117"/>
      <c r="EX666" s="81" t="str">
        <f t="shared" si="354"/>
        <v/>
      </c>
      <c r="EY666" s="81" t="str">
        <f t="shared" ref="EY666:EY729" si="356">IF(AND(ISNUMBER(AA665),ISNUMBER(AA666),ISNUMBER(AA667)),DEGREES(ACOS(((AA665-AA666)*(AA667-AA666)+(AB665-AB666)*(AB667-AB666))/(SQRT((AA665-AA666)^2+(AB665-AB666)^2)*SQRT((AA667-AA666)^2+(AB667-AB666)^2)))),"")</f>
        <v/>
      </c>
      <c r="FA666" s="81" t="str">
        <f t="shared" si="355"/>
        <v/>
      </c>
    </row>
    <row r="667" spans="1:157" x14ac:dyDescent="0.15">
      <c r="E667" s="1" t="s">
        <v>152</v>
      </c>
      <c r="O667" s="31"/>
      <c r="Q667" s="31"/>
      <c r="R667" s="40"/>
      <c r="S667" s="31">
        <v>2.880000114440918</v>
      </c>
      <c r="T667" s="40">
        <v>-7.119999885559082</v>
      </c>
      <c r="U667" s="31"/>
      <c r="V667" s="40"/>
      <c r="W667" s="31"/>
      <c r="X667" s="40"/>
      <c r="Y667" s="31"/>
      <c r="Z667" s="40"/>
      <c r="AF667" s="140">
        <v>1</v>
      </c>
      <c r="AG667" s="117" t="str">
        <f t="shared" si="348"/>
        <v/>
      </c>
      <c r="AH667" s="118" t="str">
        <f t="shared" si="351"/>
        <v/>
      </c>
      <c r="AI667" s="118" t="str">
        <f t="shared" si="352"/>
        <v/>
      </c>
      <c r="AJ667" s="118" t="str">
        <f t="shared" si="353"/>
        <v/>
      </c>
      <c r="AK667" s="113" t="str">
        <f t="shared" si="349"/>
        <v/>
      </c>
      <c r="AL667" s="118" t="str">
        <f t="shared" si="350"/>
        <v/>
      </c>
      <c r="AN667" s="117" t="str">
        <f t="shared" si="326"/>
        <v/>
      </c>
      <c r="AO667" s="118" t="str">
        <f t="shared" si="327"/>
        <v/>
      </c>
      <c r="AP667" s="99" t="str">
        <f t="shared" si="328"/>
        <v/>
      </c>
      <c r="AQ667" s="99" t="str">
        <f t="shared" si="329"/>
        <v/>
      </c>
      <c r="AR667" s="99" t="str">
        <f t="shared" si="330"/>
        <v/>
      </c>
      <c r="AS667" s="99" t="str">
        <f t="shared" si="331"/>
        <v/>
      </c>
      <c r="AT667" s="118" t="str">
        <f t="shared" si="332"/>
        <v/>
      </c>
      <c r="AU667" s="118" t="str">
        <f t="shared" si="333"/>
        <v/>
      </c>
      <c r="AV667" s="118" t="str">
        <f t="shared" si="334"/>
        <v/>
      </c>
      <c r="AW667" s="118" t="str">
        <f t="shared" si="335"/>
        <v/>
      </c>
      <c r="AY667" s="117" t="str">
        <f t="shared" si="338"/>
        <v/>
      </c>
      <c r="AZ667" s="118" t="str">
        <f t="shared" si="339"/>
        <v/>
      </c>
      <c r="BA667" s="99" t="str">
        <f t="shared" si="340"/>
        <v/>
      </c>
      <c r="BB667" s="99" t="str">
        <f t="shared" si="341"/>
        <v/>
      </c>
      <c r="BC667" s="99" t="str">
        <f t="shared" si="342"/>
        <v/>
      </c>
      <c r="BD667" s="99" t="str">
        <f t="shared" si="343"/>
        <v/>
      </c>
      <c r="BE667" s="84" t="str">
        <f t="shared" si="344"/>
        <v/>
      </c>
      <c r="BF667" s="84" t="str">
        <f t="shared" si="337"/>
        <v/>
      </c>
      <c r="BI667" s="117" t="str">
        <f t="shared" si="345"/>
        <v/>
      </c>
      <c r="BJ667" s="118" t="str">
        <f t="shared" si="346"/>
        <v/>
      </c>
      <c r="BK667" s="118" t="str">
        <f t="shared" si="347"/>
        <v/>
      </c>
      <c r="BL667" s="118">
        <v>1.5600001811981201</v>
      </c>
      <c r="BM667" s="118">
        <v>0.34000015258789063</v>
      </c>
      <c r="BN667" s="118">
        <v>1.5966216424369164</v>
      </c>
      <c r="BO667" s="118"/>
      <c r="EX667" s="81" t="str">
        <f t="shared" si="354"/>
        <v/>
      </c>
      <c r="EY667" s="81" t="str">
        <f t="shared" si="356"/>
        <v/>
      </c>
      <c r="FA667" s="81" t="str">
        <f t="shared" si="355"/>
        <v/>
      </c>
    </row>
    <row r="668" spans="1:157" s="82" customFormat="1" x14ac:dyDescent="0.15">
      <c r="B668" s="30"/>
      <c r="C668" s="16"/>
      <c r="D668" s="12" t="s">
        <v>22</v>
      </c>
      <c r="E668" s="16">
        <v>141</v>
      </c>
      <c r="F668" s="10">
        <v>1</v>
      </c>
      <c r="G668" s="16">
        <v>1</v>
      </c>
      <c r="K668" s="16">
        <v>1</v>
      </c>
      <c r="M668" s="16"/>
      <c r="N668" s="82">
        <v>1</v>
      </c>
      <c r="O668" s="20" t="s">
        <v>91</v>
      </c>
      <c r="P668" s="16">
        <v>102</v>
      </c>
      <c r="Q668" s="32"/>
      <c r="R668" s="10"/>
      <c r="S668" s="32"/>
      <c r="T668" s="10"/>
      <c r="U668" s="32"/>
      <c r="V668" s="10"/>
      <c r="W668" s="32"/>
      <c r="X668" s="10"/>
      <c r="Y668" s="32"/>
      <c r="Z668" s="10"/>
      <c r="AA668" s="57">
        <v>-0.98000001907348633</v>
      </c>
      <c r="AB668" s="58">
        <v>-12.039999961853027</v>
      </c>
      <c r="AC668" s="57">
        <v>3.2699999809265137</v>
      </c>
      <c r="AD668" s="58">
        <v>11.75</v>
      </c>
      <c r="AE668" s="16"/>
      <c r="AF668" s="112"/>
      <c r="AG668" s="117">
        <f t="shared" si="348"/>
        <v>2.76148460053279</v>
      </c>
      <c r="AH668" s="118">
        <f t="shared" si="351"/>
        <v>0</v>
      </c>
      <c r="AI668" s="118">
        <f t="shared" si="352"/>
        <v>0.72999954223632813</v>
      </c>
      <c r="AJ668" s="118">
        <f t="shared" si="353"/>
        <v>0.72999954223632813</v>
      </c>
      <c r="AK668" s="113">
        <f t="shared" si="349"/>
        <v>102</v>
      </c>
      <c r="AL668" s="118">
        <f t="shared" si="350"/>
        <v>5.2199997901916504</v>
      </c>
      <c r="AM668" s="99"/>
      <c r="AN668" s="117" t="str">
        <f t="shared" si="326"/>
        <v/>
      </c>
      <c r="AO668" s="118" t="str">
        <f t="shared" si="327"/>
        <v/>
      </c>
      <c r="AP668" s="99" t="str">
        <f t="shared" si="328"/>
        <v/>
      </c>
      <c r="AQ668" s="99" t="str">
        <f t="shared" si="329"/>
        <v/>
      </c>
      <c r="AR668" s="99" t="str">
        <f t="shared" si="330"/>
        <v/>
      </c>
      <c r="AS668" s="99" t="str">
        <f t="shared" si="331"/>
        <v/>
      </c>
      <c r="AT668" s="118" t="str">
        <f t="shared" si="332"/>
        <v/>
      </c>
      <c r="AU668" s="118" t="str">
        <f t="shared" si="333"/>
        <v/>
      </c>
      <c r="AV668" s="118" t="str">
        <f t="shared" si="334"/>
        <v/>
      </c>
      <c r="AW668" s="118" t="str">
        <f t="shared" si="335"/>
        <v/>
      </c>
      <c r="AX668" s="99"/>
      <c r="AY668" s="117" t="str">
        <f t="shared" si="338"/>
        <v/>
      </c>
      <c r="AZ668" s="118" t="str">
        <f t="shared" si="339"/>
        <v/>
      </c>
      <c r="BA668" s="99" t="str">
        <f t="shared" si="340"/>
        <v/>
      </c>
      <c r="BB668" s="99" t="str">
        <f t="shared" si="341"/>
        <v/>
      </c>
      <c r="BC668" s="99" t="str">
        <f t="shared" si="342"/>
        <v/>
      </c>
      <c r="BD668" s="99" t="str">
        <f t="shared" si="343"/>
        <v/>
      </c>
      <c r="BE668" s="84" t="str">
        <f t="shared" si="344"/>
        <v/>
      </c>
      <c r="BF668" s="84" t="str">
        <f t="shared" si="337"/>
        <v/>
      </c>
      <c r="BG668" s="89"/>
      <c r="BH668" s="89"/>
      <c r="BI668" s="117" t="str">
        <f t="shared" si="345"/>
        <v/>
      </c>
      <c r="BJ668" s="118" t="str">
        <f t="shared" si="346"/>
        <v/>
      </c>
      <c r="BK668" s="118" t="str">
        <f t="shared" si="347"/>
        <v/>
      </c>
      <c r="BL668" s="118" t="s">
        <v>152</v>
      </c>
      <c r="BM668" s="118" t="s">
        <v>152</v>
      </c>
      <c r="BN668" s="118" t="s">
        <v>152</v>
      </c>
      <c r="BO668" s="118"/>
      <c r="BP668" s="121"/>
      <c r="BX668" s="94"/>
      <c r="CE668" s="95"/>
      <c r="CF668" s="95"/>
      <c r="CG668" s="95"/>
      <c r="CH668" s="95"/>
      <c r="CI668" s="95"/>
      <c r="CJ668" s="95"/>
      <c r="CK668" s="95"/>
      <c r="CL668" s="95"/>
      <c r="CM668" s="95"/>
      <c r="CN668" s="95"/>
      <c r="CO668" s="95"/>
      <c r="CP668" s="95"/>
      <c r="CQ668" s="95"/>
      <c r="EX668" s="81" t="str">
        <f t="shared" si="354"/>
        <v/>
      </c>
      <c r="EY668" s="81" t="str">
        <f t="shared" si="356"/>
        <v/>
      </c>
      <c r="FA668" s="81">
        <f t="shared" si="355"/>
        <v>2.76148460053279</v>
      </c>
    </row>
    <row r="669" spans="1:157" x14ac:dyDescent="0.15">
      <c r="B669" s="81"/>
      <c r="C669" s="81"/>
      <c r="E669" s="81" t="s">
        <v>152</v>
      </c>
      <c r="F669" s="81">
        <v>2</v>
      </c>
      <c r="H669" s="81">
        <v>1</v>
      </c>
      <c r="K669" s="81"/>
      <c r="M669" s="81"/>
      <c r="O669" s="40"/>
      <c r="P669" s="81"/>
      <c r="Q669" s="31">
        <v>2.9700000286102295</v>
      </c>
      <c r="R669" s="40">
        <v>5.2199997901916504</v>
      </c>
      <c r="S669" s="31"/>
      <c r="T669" s="40"/>
      <c r="U669" s="40"/>
      <c r="V669" s="40"/>
      <c r="W669" s="31"/>
      <c r="X669" s="40"/>
      <c r="Y669" s="31"/>
      <c r="Z669" s="40"/>
      <c r="AA669" s="60">
        <v>3.2699999809265137</v>
      </c>
      <c r="AB669" s="60">
        <v>11.020000457763672</v>
      </c>
      <c r="AC669" s="60">
        <v>-0.54000002145767212</v>
      </c>
      <c r="AD669" s="60">
        <v>-11.949999809265137</v>
      </c>
      <c r="AE669" s="41" t="s">
        <v>82</v>
      </c>
      <c r="AF669" s="114"/>
      <c r="AG669" s="117" t="str">
        <f t="shared" si="348"/>
        <v/>
      </c>
      <c r="AH669" s="118" t="str">
        <f t="shared" si="351"/>
        <v/>
      </c>
      <c r="AI669" s="118" t="str">
        <f t="shared" si="352"/>
        <v/>
      </c>
      <c r="AJ669" s="118" t="str">
        <f t="shared" si="353"/>
        <v/>
      </c>
      <c r="AK669" s="113" t="str">
        <f t="shared" si="349"/>
        <v/>
      </c>
      <c r="AL669" s="118" t="str">
        <f t="shared" si="350"/>
        <v/>
      </c>
      <c r="AM669" s="118"/>
      <c r="AN669" s="117">
        <f t="shared" si="326"/>
        <v>5.3841998433005722</v>
      </c>
      <c r="AO669" s="118">
        <f t="shared" si="327"/>
        <v>4.3594877255441169</v>
      </c>
      <c r="AP669" s="99">
        <f t="shared" si="328"/>
        <v>25.578501821994791</v>
      </c>
      <c r="AQ669" s="99">
        <f t="shared" si="329"/>
        <v>15.154905055534572</v>
      </c>
      <c r="AR669" s="99">
        <f t="shared" si="330"/>
        <v>20.575551827621467</v>
      </c>
      <c r="AS669" s="99">
        <f t="shared" si="331"/>
        <v>12.1907270637994</v>
      </c>
      <c r="AT669" s="118">
        <f t="shared" si="332"/>
        <v>0</v>
      </c>
      <c r="AU669" s="118">
        <f t="shared" si="333"/>
        <v>0.72999954223632813</v>
      </c>
      <c r="AV669" s="118">
        <f t="shared" si="334"/>
        <v>0.72999954223632813</v>
      </c>
      <c r="AW669" s="118">
        <f t="shared" si="335"/>
        <v>6.7300000190734863</v>
      </c>
      <c r="AX669" s="118"/>
      <c r="AY669" s="117" t="str">
        <f t="shared" si="338"/>
        <v/>
      </c>
      <c r="AZ669" s="118" t="str">
        <f t="shared" si="339"/>
        <v/>
      </c>
      <c r="BA669" s="99" t="str">
        <f t="shared" si="340"/>
        <v/>
      </c>
      <c r="BB669" s="99" t="str">
        <f t="shared" si="341"/>
        <v/>
      </c>
      <c r="BC669" s="99" t="str">
        <f t="shared" si="342"/>
        <v/>
      </c>
      <c r="BD669" s="99" t="str">
        <f t="shared" si="343"/>
        <v/>
      </c>
      <c r="BE669" s="84" t="str">
        <f t="shared" si="344"/>
        <v/>
      </c>
      <c r="BF669" s="84" t="str">
        <f t="shared" si="337"/>
        <v/>
      </c>
      <c r="BI669" s="117">
        <f t="shared" si="345"/>
        <v>0</v>
      </c>
      <c r="BJ669" s="118">
        <f t="shared" si="346"/>
        <v>0.72999954223632813</v>
      </c>
      <c r="BK669" s="118">
        <f t="shared" si="347"/>
        <v>0.72999954223632813</v>
      </c>
      <c r="BL669" s="118">
        <v>0</v>
      </c>
      <c r="BM669" s="118">
        <v>0.72999954223632813</v>
      </c>
      <c r="BN669" s="118">
        <v>0.72999954223632813</v>
      </c>
      <c r="BO669" s="118"/>
      <c r="BP669" s="119"/>
      <c r="BX669" s="117"/>
      <c r="EX669" s="81">
        <f t="shared" si="354"/>
        <v>5.3841998433005722</v>
      </c>
      <c r="EY669" s="81">
        <f t="shared" si="356"/>
        <v>5.3841998433005722</v>
      </c>
      <c r="FA669" s="81" t="str">
        <f t="shared" si="355"/>
        <v/>
      </c>
    </row>
    <row r="670" spans="1:157" x14ac:dyDescent="0.15">
      <c r="E670" s="1" t="s">
        <v>152</v>
      </c>
      <c r="F670" s="6">
        <v>3</v>
      </c>
      <c r="I670" s="81">
        <v>1</v>
      </c>
      <c r="O670" s="31"/>
      <c r="Q670" s="31">
        <v>2.630000114440918</v>
      </c>
      <c r="R670" s="40">
        <v>-6.7300000190734863</v>
      </c>
      <c r="S670" s="31"/>
      <c r="T670" s="40"/>
      <c r="U670" s="31"/>
      <c r="V670" s="40"/>
      <c r="W670" s="31"/>
      <c r="X670" s="40"/>
      <c r="Y670" s="31"/>
      <c r="Z670" s="40"/>
      <c r="AA670" s="59">
        <v>1.2200000286102295</v>
      </c>
      <c r="AB670" s="60">
        <v>-12.140000343322754</v>
      </c>
      <c r="AC670" s="59">
        <v>0.20000000298023224</v>
      </c>
      <c r="AD670" s="60">
        <v>11.949999809265137</v>
      </c>
      <c r="AE670" s="19" t="s">
        <v>78</v>
      </c>
      <c r="AF670" s="114"/>
      <c r="AG670" s="117" t="str">
        <f t="shared" si="348"/>
        <v/>
      </c>
      <c r="AH670" s="118" t="str">
        <f t="shared" si="351"/>
        <v/>
      </c>
      <c r="AI670" s="118" t="str">
        <f t="shared" si="352"/>
        <v/>
      </c>
      <c r="AJ670" s="118" t="str">
        <f t="shared" si="353"/>
        <v/>
      </c>
      <c r="AK670" s="113" t="str">
        <f t="shared" si="349"/>
        <v/>
      </c>
      <c r="AL670" s="118" t="str">
        <f t="shared" si="350"/>
        <v/>
      </c>
      <c r="AM670" s="118"/>
      <c r="AN670" s="117" t="str">
        <f t="shared" si="326"/>
        <v/>
      </c>
      <c r="AO670" s="118" t="str">
        <f t="shared" si="327"/>
        <v/>
      </c>
      <c r="AP670" s="99" t="str">
        <f t="shared" si="328"/>
        <v/>
      </c>
      <c r="AQ670" s="99" t="str">
        <f t="shared" si="329"/>
        <v/>
      </c>
      <c r="AR670" s="99" t="str">
        <f t="shared" si="330"/>
        <v/>
      </c>
      <c r="AS670" s="99" t="str">
        <f t="shared" si="331"/>
        <v/>
      </c>
      <c r="AT670" s="118" t="str">
        <f t="shared" si="332"/>
        <v/>
      </c>
      <c r="AU670" s="118" t="str">
        <f t="shared" si="333"/>
        <v/>
      </c>
      <c r="AV670" s="118" t="str">
        <f t="shared" si="334"/>
        <v/>
      </c>
      <c r="AW670" s="118" t="str">
        <f t="shared" si="335"/>
        <v/>
      </c>
      <c r="AX670" s="118"/>
      <c r="AY670" s="117">
        <f t="shared" si="338"/>
        <v>5.3841998433005722</v>
      </c>
      <c r="AZ670" s="118">
        <f t="shared" si="339"/>
        <v>4.3594877255441169</v>
      </c>
      <c r="BA670" s="99">
        <f t="shared" si="340"/>
        <v>25.578501821994791</v>
      </c>
      <c r="BB670" s="99">
        <f t="shared" si="341"/>
        <v>15.154905055534572</v>
      </c>
      <c r="BC670" s="99">
        <f t="shared" si="342"/>
        <v>20.575551827621467</v>
      </c>
      <c r="BD670" s="99">
        <f t="shared" si="343"/>
        <v>12.1907270637994</v>
      </c>
      <c r="BE670" s="84">
        <f t="shared" si="344"/>
        <v>6.7300000190734863</v>
      </c>
      <c r="BF670" s="84" t="str">
        <f t="shared" si="337"/>
        <v/>
      </c>
      <c r="BI670" s="117">
        <f t="shared" si="345"/>
        <v>1.7600000500679016</v>
      </c>
      <c r="BJ670" s="118">
        <f t="shared" si="346"/>
        <v>0.19000053405761719</v>
      </c>
      <c r="BK670" s="118">
        <f t="shared" si="347"/>
        <v>1.7702260813752564</v>
      </c>
      <c r="BL670" s="118">
        <v>1.7600000500679016</v>
      </c>
      <c r="BM670" s="118">
        <v>0.19000053405761719</v>
      </c>
      <c r="BN670" s="118">
        <v>1.7702260813752564</v>
      </c>
      <c r="BO670" s="118"/>
      <c r="BP670" s="119"/>
      <c r="BX670" s="117"/>
      <c r="EX670" s="81" t="str">
        <f t="shared" si="354"/>
        <v/>
      </c>
      <c r="EY670" s="81">
        <f t="shared" si="356"/>
        <v>12.761625019624642</v>
      </c>
      <c r="FA670" s="81" t="str">
        <f t="shared" si="355"/>
        <v/>
      </c>
    </row>
    <row r="671" spans="1:157" x14ac:dyDescent="0.15">
      <c r="E671" s="1" t="s">
        <v>152</v>
      </c>
      <c r="F671" s="6">
        <v>4</v>
      </c>
      <c r="I671" s="81">
        <v>1</v>
      </c>
      <c r="O671" s="31"/>
      <c r="Q671" s="31">
        <v>-2</v>
      </c>
      <c r="R671" s="40">
        <v>9.6999998092651367</v>
      </c>
      <c r="S671" s="31"/>
      <c r="T671" s="40"/>
      <c r="U671" s="31"/>
      <c r="V671" s="40"/>
      <c r="W671" s="31"/>
      <c r="X671" s="40"/>
      <c r="Y671" s="31"/>
      <c r="Z671" s="40"/>
      <c r="AA671" s="59">
        <v>-2.190000057220459</v>
      </c>
      <c r="AB671" s="60">
        <v>13.069999694824219</v>
      </c>
      <c r="AC671" s="59">
        <v>1.3700000047683716</v>
      </c>
      <c r="AD671" s="60">
        <v>-11.989999771118164</v>
      </c>
      <c r="AE671" s="19" t="s">
        <v>88</v>
      </c>
      <c r="AF671" s="114"/>
      <c r="AG671" s="117" t="str">
        <f t="shared" si="348"/>
        <v/>
      </c>
      <c r="AH671" s="118" t="str">
        <f t="shared" si="351"/>
        <v/>
      </c>
      <c r="AI671" s="118" t="str">
        <f t="shared" si="352"/>
        <v/>
      </c>
      <c r="AJ671" s="118" t="str">
        <f t="shared" si="353"/>
        <v/>
      </c>
      <c r="AK671" s="113" t="str">
        <f t="shared" si="349"/>
        <v/>
      </c>
      <c r="AL671" s="118" t="str">
        <f t="shared" si="350"/>
        <v/>
      </c>
      <c r="AM671" s="118"/>
      <c r="AN671" s="117" t="str">
        <f t="shared" si="326"/>
        <v/>
      </c>
      <c r="AO671" s="118" t="str">
        <f t="shared" si="327"/>
        <v/>
      </c>
      <c r="AP671" s="99" t="str">
        <f t="shared" si="328"/>
        <v/>
      </c>
      <c r="AQ671" s="99" t="str">
        <f t="shared" si="329"/>
        <v/>
      </c>
      <c r="AR671" s="99" t="str">
        <f t="shared" si="330"/>
        <v/>
      </c>
      <c r="AS671" s="99" t="str">
        <f t="shared" si="331"/>
        <v/>
      </c>
      <c r="AT671" s="118" t="str">
        <f t="shared" si="332"/>
        <v/>
      </c>
      <c r="AU671" s="118" t="str">
        <f t="shared" si="333"/>
        <v/>
      </c>
      <c r="AV671" s="118" t="str">
        <f t="shared" si="334"/>
        <v/>
      </c>
      <c r="AW671" s="118" t="str">
        <f t="shared" si="335"/>
        <v/>
      </c>
      <c r="AX671" s="118"/>
      <c r="AY671" s="117">
        <f t="shared" si="338"/>
        <v>12.761625019624642</v>
      </c>
      <c r="AZ671" s="118">
        <f t="shared" si="339"/>
        <v>5.2787655471229264</v>
      </c>
      <c r="BA671" s="99">
        <f t="shared" si="340"/>
        <v>65.328051797819171</v>
      </c>
      <c r="BB671" s="99">
        <f t="shared" si="341"/>
        <v>58.093539914923461</v>
      </c>
      <c r="BC671" s="99">
        <f t="shared" si="342"/>
        <v>28.216350951471931</v>
      </c>
      <c r="BD671" s="99">
        <f t="shared" si="343"/>
        <v>25.091636213580514</v>
      </c>
      <c r="BE671" s="84">
        <f t="shared" si="344"/>
        <v>9.6999998092651367</v>
      </c>
      <c r="BF671" s="84" t="str">
        <f t="shared" si="337"/>
        <v/>
      </c>
      <c r="BI671" s="117">
        <f t="shared" si="345"/>
        <v>2.3900000602006912</v>
      </c>
      <c r="BJ671" s="118">
        <f t="shared" si="346"/>
        <v>1.119999885559082</v>
      </c>
      <c r="BK671" s="118">
        <f t="shared" si="347"/>
        <v>2.6394128194376232</v>
      </c>
      <c r="BL671" s="118">
        <v>2.3900000602006912</v>
      </c>
      <c r="BM671" s="118">
        <v>1.119999885559082</v>
      </c>
      <c r="BN671" s="118">
        <v>2.6394128194376232</v>
      </c>
      <c r="BO671" s="118"/>
      <c r="BP671" s="119"/>
      <c r="BX671" s="117"/>
      <c r="EX671" s="81" t="str">
        <f t="shared" si="354"/>
        <v/>
      </c>
      <c r="EY671" s="81">
        <f t="shared" si="356"/>
        <v>1.0068208116591042</v>
      </c>
      <c r="FA671" s="81" t="str">
        <f t="shared" si="355"/>
        <v/>
      </c>
    </row>
    <row r="672" spans="1:157" x14ac:dyDescent="0.15">
      <c r="E672" s="1" t="s">
        <v>152</v>
      </c>
      <c r="F672" s="6">
        <v>5</v>
      </c>
      <c r="I672" s="81">
        <v>1</v>
      </c>
      <c r="J672" s="81">
        <v>1</v>
      </c>
      <c r="O672" s="31"/>
      <c r="Q672" s="31">
        <v>-0.87999999523162842</v>
      </c>
      <c r="R672" s="40">
        <v>-5.9499998092651367</v>
      </c>
      <c r="S672" s="31"/>
      <c r="T672" s="40"/>
      <c r="U672" s="31"/>
      <c r="V672" s="40"/>
      <c r="W672" s="31" t="s">
        <v>60</v>
      </c>
      <c r="X672" s="40"/>
      <c r="Y672" s="31"/>
      <c r="Z672" s="40">
        <v>1</v>
      </c>
      <c r="AA672" s="59">
        <v>0.73000001907348633</v>
      </c>
      <c r="AB672" s="60">
        <v>-11.800000190734863</v>
      </c>
      <c r="AC672" s="59">
        <v>-0.23999999463558197</v>
      </c>
      <c r="AD672" s="60">
        <v>13.649999618530273</v>
      </c>
      <c r="AE672" s="19" t="s">
        <v>93</v>
      </c>
      <c r="AF672" s="114">
        <v>1</v>
      </c>
      <c r="AG672" s="117" t="str">
        <f t="shared" si="348"/>
        <v/>
      </c>
      <c r="AH672" s="118" t="str">
        <f t="shared" si="351"/>
        <v/>
      </c>
      <c r="AI672" s="118" t="str">
        <f t="shared" si="352"/>
        <v/>
      </c>
      <c r="AJ672" s="118" t="str">
        <f t="shared" si="353"/>
        <v/>
      </c>
      <c r="AK672" s="113" t="str">
        <f t="shared" si="349"/>
        <v/>
      </c>
      <c r="AL672" s="118" t="str">
        <f t="shared" si="350"/>
        <v/>
      </c>
      <c r="AM672" s="118"/>
      <c r="AN672" s="117" t="str">
        <f t="shared" si="326"/>
        <v/>
      </c>
      <c r="AO672" s="118" t="str">
        <f t="shared" si="327"/>
        <v/>
      </c>
      <c r="AP672" s="99" t="str">
        <f t="shared" si="328"/>
        <v/>
      </c>
      <c r="AQ672" s="99" t="str">
        <f t="shared" si="329"/>
        <v/>
      </c>
      <c r="AR672" s="99" t="str">
        <f t="shared" si="330"/>
        <v/>
      </c>
      <c r="AS672" s="99" t="str">
        <f t="shared" si="331"/>
        <v/>
      </c>
      <c r="AT672" s="118" t="str">
        <f t="shared" si="332"/>
        <v/>
      </c>
      <c r="AU672" s="118" t="str">
        <f t="shared" si="333"/>
        <v/>
      </c>
      <c r="AV672" s="118" t="str">
        <f t="shared" si="334"/>
        <v/>
      </c>
      <c r="AW672" s="118" t="str">
        <f t="shared" si="335"/>
        <v/>
      </c>
      <c r="AX672" s="118"/>
      <c r="AY672" s="117">
        <f t="shared" si="338"/>
        <v>1.0068208116591042</v>
      </c>
      <c r="AZ672" s="118">
        <f t="shared" si="339"/>
        <v>1.3888154996654574</v>
      </c>
      <c r="BA672" s="99">
        <f t="shared" si="340"/>
        <v>5.596749854803079</v>
      </c>
      <c r="BB672" s="99">
        <f t="shared" si="341"/>
        <v>3.1857464406743423</v>
      </c>
      <c r="BC672" s="99">
        <f t="shared" si="342"/>
        <v>7.6810003908872773</v>
      </c>
      <c r="BD672" s="99">
        <f t="shared" si="343"/>
        <v>4.3721303061432497</v>
      </c>
      <c r="BE672" s="84">
        <f t="shared" si="344"/>
        <v>5.9499998092651367</v>
      </c>
      <c r="BF672" s="84">
        <f t="shared" si="337"/>
        <v>0.78000020980834961</v>
      </c>
      <c r="BI672" s="117">
        <f t="shared" si="345"/>
        <v>0.63999998569488525</v>
      </c>
      <c r="BJ672" s="118">
        <f t="shared" si="346"/>
        <v>0.18999958038330078</v>
      </c>
      <c r="BK672" s="118">
        <f t="shared" si="347"/>
        <v>0.66760753608335166</v>
      </c>
      <c r="BL672" s="118"/>
      <c r="BM672" s="118"/>
      <c r="BN672" s="118"/>
      <c r="BO672" s="118"/>
      <c r="BP672" s="119" t="s">
        <v>184</v>
      </c>
      <c r="BX672" s="117"/>
      <c r="EX672" s="81" t="str">
        <f t="shared" si="354"/>
        <v/>
      </c>
      <c r="EY672" s="81" t="str">
        <f t="shared" si="356"/>
        <v/>
      </c>
      <c r="FA672" s="81" t="str">
        <f t="shared" si="355"/>
        <v/>
      </c>
    </row>
    <row r="673" spans="2:157" x14ac:dyDescent="0.15">
      <c r="E673" s="1" t="s">
        <v>152</v>
      </c>
      <c r="O673" s="31"/>
      <c r="Q673" s="31"/>
      <c r="R673" s="40"/>
      <c r="S673" s="31"/>
      <c r="T673" s="40"/>
      <c r="U673" s="31">
        <v>-3.9000000953674316</v>
      </c>
      <c r="V673" s="40">
        <v>13.119999885559082</v>
      </c>
      <c r="W673" s="31"/>
      <c r="X673" s="40"/>
      <c r="Y673" s="31"/>
      <c r="Z673" s="40"/>
      <c r="AG673" s="117" t="str">
        <f t="shared" si="348"/>
        <v/>
      </c>
      <c r="AH673" s="118" t="str">
        <f t="shared" si="351"/>
        <v/>
      </c>
      <c r="AI673" s="118" t="str">
        <f t="shared" si="352"/>
        <v/>
      </c>
      <c r="AJ673" s="118" t="str">
        <f t="shared" si="353"/>
        <v/>
      </c>
      <c r="AK673" s="113" t="str">
        <f t="shared" si="349"/>
        <v/>
      </c>
      <c r="AL673" s="118" t="str">
        <f t="shared" si="350"/>
        <v/>
      </c>
      <c r="AN673" s="117" t="str">
        <f t="shared" si="326"/>
        <v/>
      </c>
      <c r="AO673" s="118" t="str">
        <f t="shared" si="327"/>
        <v/>
      </c>
      <c r="AP673" s="99" t="str">
        <f t="shared" si="328"/>
        <v/>
      </c>
      <c r="AQ673" s="99" t="str">
        <f t="shared" si="329"/>
        <v/>
      </c>
      <c r="AR673" s="99" t="str">
        <f t="shared" si="330"/>
        <v/>
      </c>
      <c r="AS673" s="99" t="str">
        <f t="shared" si="331"/>
        <v/>
      </c>
      <c r="AT673" s="118" t="str">
        <f t="shared" si="332"/>
        <v/>
      </c>
      <c r="AU673" s="118" t="str">
        <f t="shared" si="333"/>
        <v/>
      </c>
      <c r="AV673" s="118" t="str">
        <f t="shared" si="334"/>
        <v/>
      </c>
      <c r="AW673" s="118" t="str">
        <f t="shared" si="335"/>
        <v/>
      </c>
      <c r="AY673" s="117" t="str">
        <f t="shared" si="338"/>
        <v/>
      </c>
      <c r="AZ673" s="118" t="str">
        <f t="shared" si="339"/>
        <v/>
      </c>
      <c r="BA673" s="99" t="str">
        <f t="shared" si="340"/>
        <v/>
      </c>
      <c r="BB673" s="99" t="str">
        <f t="shared" si="341"/>
        <v/>
      </c>
      <c r="BC673" s="99" t="str">
        <f t="shared" si="342"/>
        <v/>
      </c>
      <c r="BD673" s="99" t="str">
        <f t="shared" si="343"/>
        <v/>
      </c>
      <c r="BE673" s="84" t="str">
        <f t="shared" si="344"/>
        <v/>
      </c>
      <c r="BF673" s="84" t="str">
        <f t="shared" si="337"/>
        <v/>
      </c>
      <c r="BI673" s="117" t="str">
        <f t="shared" si="345"/>
        <v/>
      </c>
      <c r="BJ673" s="118" t="str">
        <f t="shared" si="346"/>
        <v/>
      </c>
      <c r="BK673" s="118" t="str">
        <f t="shared" si="347"/>
        <v/>
      </c>
      <c r="BL673" s="118" t="s">
        <v>152</v>
      </c>
      <c r="BM673" s="118" t="s">
        <v>152</v>
      </c>
      <c r="BN673" s="118" t="s">
        <v>152</v>
      </c>
      <c r="BO673" s="118"/>
      <c r="EX673" s="81" t="str">
        <f t="shared" si="354"/>
        <v/>
      </c>
      <c r="EY673" s="81" t="str">
        <f t="shared" si="356"/>
        <v/>
      </c>
      <c r="FA673" s="81" t="str">
        <f t="shared" si="355"/>
        <v/>
      </c>
    </row>
    <row r="674" spans="2:157" s="82" customFormat="1" x14ac:dyDescent="0.15">
      <c r="D674" s="12" t="s">
        <v>23</v>
      </c>
      <c r="E674" s="82">
        <v>142</v>
      </c>
      <c r="F674" s="6">
        <v>1</v>
      </c>
      <c r="G674" s="16">
        <v>1</v>
      </c>
      <c r="K674" s="82">
        <v>1</v>
      </c>
      <c r="M674" s="82">
        <v>1</v>
      </c>
      <c r="O674" s="14" t="s">
        <v>85</v>
      </c>
      <c r="P674" s="82">
        <v>126</v>
      </c>
      <c r="Q674" s="32"/>
      <c r="R674" s="10"/>
      <c r="S674" s="32"/>
      <c r="T674" s="10"/>
      <c r="U674" s="10"/>
      <c r="V674" s="10"/>
      <c r="W674" s="32"/>
      <c r="X674" s="10"/>
      <c r="Y674" s="32"/>
      <c r="Z674" s="10"/>
      <c r="AA674" s="58">
        <v>0.87999999523162842</v>
      </c>
      <c r="AB674" s="58">
        <v>-12.039999961853027</v>
      </c>
      <c r="AC674" s="58">
        <v>-3.2699999809265137</v>
      </c>
      <c r="AD674" s="58">
        <v>12.819999694824219</v>
      </c>
      <c r="AF674" s="112">
        <v>1</v>
      </c>
      <c r="AG674" s="117">
        <f t="shared" si="348"/>
        <v>3.3631734918737575</v>
      </c>
      <c r="AH674" s="118">
        <f t="shared" si="351"/>
        <v>0.44000005722045898</v>
      </c>
      <c r="AI674" s="118">
        <f t="shared" si="352"/>
        <v>0.63000011444091797</v>
      </c>
      <c r="AJ674" s="118">
        <f t="shared" si="353"/>
        <v>0.76844010472487501</v>
      </c>
      <c r="AK674" s="113">
        <f t="shared" si="349"/>
        <v>126</v>
      </c>
      <c r="AL674" s="118">
        <f t="shared" si="350"/>
        <v>5.070000171661377</v>
      </c>
      <c r="AM674" s="99"/>
      <c r="AN674" s="117" t="str">
        <f t="shared" si="326"/>
        <v/>
      </c>
      <c r="AO674" s="118" t="str">
        <f t="shared" si="327"/>
        <v/>
      </c>
      <c r="AP674" s="99" t="str">
        <f t="shared" si="328"/>
        <v/>
      </c>
      <c r="AQ674" s="99" t="str">
        <f t="shared" si="329"/>
        <v/>
      </c>
      <c r="AR674" s="99" t="str">
        <f t="shared" si="330"/>
        <v/>
      </c>
      <c r="AS674" s="99" t="str">
        <f t="shared" si="331"/>
        <v/>
      </c>
      <c r="AT674" s="118" t="str">
        <f t="shared" si="332"/>
        <v/>
      </c>
      <c r="AU674" s="118" t="str">
        <f t="shared" si="333"/>
        <v/>
      </c>
      <c r="AV674" s="118" t="str">
        <f t="shared" si="334"/>
        <v/>
      </c>
      <c r="AW674" s="118" t="str">
        <f t="shared" si="335"/>
        <v/>
      </c>
      <c r="AX674" s="99"/>
      <c r="AY674" s="117" t="str">
        <f t="shared" si="338"/>
        <v/>
      </c>
      <c r="AZ674" s="118" t="str">
        <f t="shared" si="339"/>
        <v/>
      </c>
      <c r="BA674" s="99" t="str">
        <f t="shared" si="340"/>
        <v/>
      </c>
      <c r="BB674" s="99" t="str">
        <f t="shared" si="341"/>
        <v/>
      </c>
      <c r="BC674" s="99" t="str">
        <f t="shared" si="342"/>
        <v/>
      </c>
      <c r="BD674" s="99" t="str">
        <f t="shared" si="343"/>
        <v/>
      </c>
      <c r="BE674" s="84" t="str">
        <f t="shared" si="344"/>
        <v/>
      </c>
      <c r="BF674" s="84" t="str">
        <f t="shared" si="337"/>
        <v/>
      </c>
      <c r="BG674" s="89"/>
      <c r="BH674" s="89"/>
      <c r="BI674" s="117" t="str">
        <f t="shared" si="345"/>
        <v/>
      </c>
      <c r="BJ674" s="118" t="str">
        <f t="shared" si="346"/>
        <v/>
      </c>
      <c r="BK674" s="118" t="str">
        <f t="shared" si="347"/>
        <v/>
      </c>
      <c r="BL674" s="118" t="s">
        <v>152</v>
      </c>
      <c r="BM674" s="118" t="s">
        <v>152</v>
      </c>
      <c r="BN674" s="118" t="s">
        <v>152</v>
      </c>
      <c r="BO674" s="118"/>
      <c r="BP674" s="121"/>
      <c r="BX674" s="94"/>
      <c r="CE674" s="95"/>
      <c r="CF674" s="95"/>
      <c r="CG674" s="95"/>
      <c r="CH674" s="95"/>
      <c r="CI674" s="95"/>
      <c r="CJ674" s="95"/>
      <c r="CK674" s="95"/>
      <c r="CL674" s="95"/>
      <c r="CM674" s="95"/>
      <c r="CN674" s="95"/>
      <c r="CO674" s="95"/>
      <c r="CP674" s="95"/>
      <c r="CQ674" s="95"/>
      <c r="EX674" s="81" t="s">
        <v>139</v>
      </c>
      <c r="EY674" s="81" t="str">
        <f t="shared" si="356"/>
        <v/>
      </c>
      <c r="FA674" s="81">
        <f t="shared" si="355"/>
        <v>3.3631734918737575</v>
      </c>
    </row>
    <row r="675" spans="2:157" x14ac:dyDescent="0.15">
      <c r="E675" s="1" t="s">
        <v>152</v>
      </c>
      <c r="F675" s="6">
        <v>2</v>
      </c>
      <c r="H675" s="81">
        <v>1</v>
      </c>
      <c r="J675" s="81">
        <v>1</v>
      </c>
      <c r="Q675" s="31">
        <v>-3.0199999809265137</v>
      </c>
      <c r="R675" s="40">
        <v>5.070000171661377</v>
      </c>
      <c r="S675" s="31"/>
      <c r="T675" s="40"/>
      <c r="U675" s="31"/>
      <c r="V675" s="40"/>
      <c r="W675" s="31" t="s">
        <v>62</v>
      </c>
      <c r="X675" s="40"/>
      <c r="Y675" s="31">
        <v>1</v>
      </c>
      <c r="Z675" s="40"/>
      <c r="AA675" s="59">
        <v>-3.7100000381469727</v>
      </c>
      <c r="AB675" s="60">
        <v>12.189999580383301</v>
      </c>
      <c r="AC675" s="59">
        <v>0.73000001907348633</v>
      </c>
      <c r="AD675" s="60">
        <v>-11.800000190734863</v>
      </c>
      <c r="AE675" s="19" t="s">
        <v>106</v>
      </c>
      <c r="AF675" s="114"/>
      <c r="AG675" s="117" t="str">
        <f t="shared" si="348"/>
        <v/>
      </c>
      <c r="AH675" s="118" t="str">
        <f t="shared" si="351"/>
        <v/>
      </c>
      <c r="AI675" s="118" t="str">
        <f t="shared" si="352"/>
        <v/>
      </c>
      <c r="AJ675" s="118" t="str">
        <f t="shared" si="353"/>
        <v/>
      </c>
      <c r="AK675" s="113" t="str">
        <f t="shared" si="349"/>
        <v/>
      </c>
      <c r="AL675" s="118" t="str">
        <f t="shared" si="350"/>
        <v/>
      </c>
      <c r="AM675" s="118"/>
      <c r="AN675" s="117"/>
      <c r="AO675" s="118"/>
      <c r="AT675" s="118"/>
      <c r="AU675" s="118"/>
      <c r="AV675" s="118"/>
      <c r="AW675" s="118"/>
      <c r="AX675" s="118"/>
      <c r="AY675" s="117" t="str">
        <f t="shared" si="338"/>
        <v/>
      </c>
      <c r="AZ675" s="118" t="str">
        <f t="shared" si="339"/>
        <v/>
      </c>
      <c r="BA675" s="99" t="str">
        <f t="shared" si="340"/>
        <v/>
      </c>
      <c r="BB675" s="99" t="str">
        <f t="shared" si="341"/>
        <v/>
      </c>
      <c r="BC675" s="99" t="str">
        <f t="shared" si="342"/>
        <v/>
      </c>
      <c r="BD675" s="99" t="str">
        <f t="shared" si="343"/>
        <v/>
      </c>
      <c r="BE675" s="84" t="str">
        <f t="shared" si="344"/>
        <v/>
      </c>
      <c r="BF675" s="84" t="str">
        <f t="shared" si="337"/>
        <v/>
      </c>
      <c r="BI675" s="142"/>
      <c r="BJ675" s="148"/>
      <c r="BK675" s="148"/>
      <c r="BL675" s="148"/>
      <c r="BM675" s="148"/>
      <c r="BN675" s="148"/>
      <c r="BO675" s="148"/>
      <c r="BP675" s="119"/>
      <c r="BX675" s="117"/>
      <c r="EX675" s="81" t="str">
        <f>IF(AND(ISNUMBER(AA674),ISNUMBER(AA675),ISNUMBER(AA676),F675=2,F676=3),DEGREES(ACOS(((AA674-AA675)*(AA676-AA675)+(AB674-AB675)*(AB676-AB675))/(SQRT((AA674-AA675)^2+(AB674-AB675)^2)*SQRT((AA676-AA675)^2+(AB676-AB675)^2)))),"")</f>
        <v/>
      </c>
      <c r="EY675" s="81" t="str">
        <f t="shared" si="356"/>
        <v/>
      </c>
      <c r="FA675" s="81" t="str">
        <f t="shared" si="355"/>
        <v/>
      </c>
    </row>
    <row r="676" spans="2:157" x14ac:dyDescent="0.15">
      <c r="E676" s="1" t="s">
        <v>152</v>
      </c>
      <c r="O676" s="31"/>
      <c r="Q676" s="31"/>
      <c r="R676" s="40"/>
      <c r="S676" s="31"/>
      <c r="T676" s="40"/>
      <c r="U676" s="31">
        <v>3.119999885559082</v>
      </c>
      <c r="V676" s="40">
        <v>-12.770000457763672</v>
      </c>
      <c r="W676" s="31"/>
      <c r="X676" s="40"/>
      <c r="Y676" s="31"/>
      <c r="Z676" s="40"/>
      <c r="AG676" s="117" t="str">
        <f t="shared" si="348"/>
        <v/>
      </c>
      <c r="AH676" s="118" t="str">
        <f t="shared" si="351"/>
        <v/>
      </c>
      <c r="AI676" s="118" t="str">
        <f t="shared" si="352"/>
        <v/>
      </c>
      <c r="AJ676" s="118" t="str">
        <f t="shared" si="353"/>
        <v/>
      </c>
      <c r="AK676" s="113" t="str">
        <f t="shared" si="349"/>
        <v/>
      </c>
      <c r="AL676" s="118" t="str">
        <f t="shared" si="350"/>
        <v/>
      </c>
      <c r="AN676" s="117"/>
      <c r="AO676" s="118"/>
      <c r="AT676" s="118"/>
      <c r="AU676" s="118"/>
      <c r="AV676" s="118"/>
      <c r="AW676" s="118"/>
      <c r="AY676" s="117" t="str">
        <f t="shared" si="338"/>
        <v/>
      </c>
      <c r="AZ676" s="118" t="str">
        <f t="shared" si="339"/>
        <v/>
      </c>
      <c r="BA676" s="99" t="str">
        <f t="shared" si="340"/>
        <v/>
      </c>
      <c r="BB676" s="99" t="str">
        <f t="shared" si="341"/>
        <v/>
      </c>
      <c r="BC676" s="99" t="str">
        <f t="shared" si="342"/>
        <v/>
      </c>
      <c r="BD676" s="99" t="str">
        <f t="shared" si="343"/>
        <v/>
      </c>
      <c r="BE676" s="84" t="str">
        <f t="shared" si="344"/>
        <v/>
      </c>
      <c r="BF676" s="84" t="str">
        <f t="shared" si="337"/>
        <v/>
      </c>
      <c r="BI676" s="117" t="str">
        <f t="shared" si="345"/>
        <v/>
      </c>
      <c r="BJ676" s="118" t="str">
        <f t="shared" si="346"/>
        <v/>
      </c>
      <c r="BK676" s="118" t="str">
        <f t="shared" si="347"/>
        <v/>
      </c>
      <c r="BL676" s="118" t="s">
        <v>152</v>
      </c>
      <c r="BM676" s="118" t="s">
        <v>152</v>
      </c>
      <c r="BN676" s="118" t="s">
        <v>152</v>
      </c>
      <c r="BO676" s="118"/>
      <c r="EX676" s="81" t="str">
        <f>IF(AND(ISNUMBER(AA675),ISNUMBER(AA676),ISNUMBER(AA677),F676=2,F677=3),DEGREES(ACOS(((AA675-AA676)*(AA677-AA676)+(AB675-AB676)*(AB677-AB676))/(SQRT((AA675-AA676)^2+(AB675-AB676)^2)*SQRT((AA677-AA676)^2+(AB677-AB676)^2)))),"")</f>
        <v/>
      </c>
      <c r="EY676" s="81" t="str">
        <f t="shared" si="356"/>
        <v/>
      </c>
      <c r="FA676" s="81" t="str">
        <f t="shared" si="355"/>
        <v/>
      </c>
    </row>
    <row r="677" spans="2:157" s="82" customFormat="1" x14ac:dyDescent="0.15">
      <c r="B677" s="30"/>
      <c r="C677" s="16"/>
      <c r="D677" s="13" t="s">
        <v>28</v>
      </c>
      <c r="E677" s="16">
        <v>143</v>
      </c>
      <c r="F677" s="82">
        <v>1</v>
      </c>
      <c r="G677" s="16">
        <v>1</v>
      </c>
      <c r="K677" s="16">
        <v>1</v>
      </c>
      <c r="M677" s="16">
        <v>1</v>
      </c>
      <c r="O677" s="32" t="s">
        <v>87</v>
      </c>
      <c r="P677" s="16">
        <v>132</v>
      </c>
      <c r="Q677" s="32"/>
      <c r="R677" s="10"/>
      <c r="S677" s="32"/>
      <c r="T677" s="10"/>
      <c r="U677" s="32"/>
      <c r="V677" s="10"/>
      <c r="W677" s="32"/>
      <c r="X677" s="10"/>
      <c r="Y677" s="32"/>
      <c r="Z677" s="10"/>
      <c r="AA677" s="57">
        <v>-0.77999997138977051</v>
      </c>
      <c r="AB677" s="58">
        <v>-12.090000152587891</v>
      </c>
      <c r="AC677" s="57">
        <v>3.559999942779541</v>
      </c>
      <c r="AD677" s="58">
        <v>12.729999542236328</v>
      </c>
      <c r="AE677" s="16"/>
      <c r="AF677" s="112">
        <v>1</v>
      </c>
      <c r="AG677" s="117">
        <f t="shared" si="348"/>
        <v>4.3533070433302807</v>
      </c>
      <c r="AH677" s="118">
        <f t="shared" si="351"/>
        <v>0.24000000953674316</v>
      </c>
      <c r="AI677" s="118">
        <f t="shared" si="352"/>
        <v>0.58999919891357422</v>
      </c>
      <c r="AJ677" s="118">
        <f t="shared" si="353"/>
        <v>0.636945099122598</v>
      </c>
      <c r="AK677" s="113">
        <f t="shared" si="349"/>
        <v>132</v>
      </c>
      <c r="AL677" s="118">
        <f t="shared" si="350"/>
        <v>5.4600000381469727</v>
      </c>
      <c r="AM677" s="99"/>
      <c r="AN677" s="117"/>
      <c r="AO677" s="118"/>
      <c r="AP677" s="99"/>
      <c r="AQ677" s="99"/>
      <c r="AR677" s="99"/>
      <c r="AS677" s="99"/>
      <c r="AT677" s="118"/>
      <c r="AU677" s="118"/>
      <c r="AV677" s="118"/>
      <c r="AW677" s="118"/>
      <c r="AX677" s="99"/>
      <c r="AY677" s="117" t="str">
        <f t="shared" si="338"/>
        <v/>
      </c>
      <c r="AZ677" s="118" t="str">
        <f t="shared" si="339"/>
        <v/>
      </c>
      <c r="BA677" s="99" t="str">
        <f t="shared" si="340"/>
        <v/>
      </c>
      <c r="BB677" s="99" t="str">
        <f t="shared" si="341"/>
        <v/>
      </c>
      <c r="BC677" s="99" t="str">
        <f t="shared" si="342"/>
        <v/>
      </c>
      <c r="BD677" s="99" t="str">
        <f t="shared" si="343"/>
        <v/>
      </c>
      <c r="BE677" s="84" t="str">
        <f t="shared" si="344"/>
        <v/>
      </c>
      <c r="BF677" s="84" t="str">
        <f t="shared" si="337"/>
        <v/>
      </c>
      <c r="BG677" s="89"/>
      <c r="BH677" s="89"/>
      <c r="BI677" s="117" t="str">
        <f t="shared" si="345"/>
        <v/>
      </c>
      <c r="BJ677" s="118" t="str">
        <f t="shared" si="346"/>
        <v/>
      </c>
      <c r="BK677" s="118" t="str">
        <f t="shared" si="347"/>
        <v/>
      </c>
      <c r="BL677" s="118" t="s">
        <v>152</v>
      </c>
      <c r="BM677" s="118" t="s">
        <v>152</v>
      </c>
      <c r="BN677" s="118" t="s">
        <v>152</v>
      </c>
      <c r="BO677" s="118"/>
      <c r="BP677" s="121"/>
      <c r="BX677" s="94"/>
      <c r="CE677" s="95"/>
      <c r="CF677" s="95"/>
      <c r="CG677" s="95"/>
      <c r="CH677" s="95"/>
      <c r="CI677" s="95"/>
      <c r="CJ677" s="95"/>
      <c r="CK677" s="95"/>
      <c r="CL677" s="95"/>
      <c r="CM677" s="95"/>
      <c r="CN677" s="95"/>
      <c r="CO677" s="95"/>
      <c r="CP677" s="95"/>
      <c r="CQ677" s="95"/>
      <c r="EX677" s="81" t="s">
        <v>139</v>
      </c>
      <c r="EY677" s="81" t="str">
        <f t="shared" si="356"/>
        <v/>
      </c>
      <c r="FA677" s="81">
        <f t="shared" si="355"/>
        <v>4.3533070433302807</v>
      </c>
    </row>
    <row r="678" spans="2:157" s="8" customFormat="1" x14ac:dyDescent="0.15">
      <c r="B678" s="29"/>
      <c r="C678" s="17"/>
      <c r="E678" s="17" t="s">
        <v>152</v>
      </c>
      <c r="F678" s="43">
        <v>2</v>
      </c>
      <c r="G678" s="1"/>
      <c r="H678" s="81">
        <v>1</v>
      </c>
      <c r="J678" s="8">
        <v>1</v>
      </c>
      <c r="K678" s="17"/>
      <c r="M678" s="17"/>
      <c r="O678" s="35"/>
      <c r="P678" s="17"/>
      <c r="Q678" s="35">
        <v>0.93000000715255737</v>
      </c>
      <c r="R678" s="44">
        <v>5.4600000381469727</v>
      </c>
      <c r="S678" s="35"/>
      <c r="T678" s="44"/>
      <c r="U678" s="35"/>
      <c r="V678" s="44"/>
      <c r="W678" s="35" t="s">
        <v>62</v>
      </c>
      <c r="X678" s="44"/>
      <c r="Y678" s="35">
        <v>1</v>
      </c>
      <c r="Z678" s="44"/>
      <c r="AA678" s="73">
        <v>3.3199999332427979</v>
      </c>
      <c r="AB678" s="74">
        <v>12.140000343322754</v>
      </c>
      <c r="AC678" s="73">
        <v>-0.49000000953674316</v>
      </c>
      <c r="AD678" s="74">
        <v>-11.600000381469727</v>
      </c>
      <c r="AE678" s="21" t="s">
        <v>106</v>
      </c>
      <c r="AF678" s="114"/>
      <c r="AG678" s="117" t="str">
        <f t="shared" si="348"/>
        <v/>
      </c>
      <c r="AH678" s="118" t="str">
        <f t="shared" si="351"/>
        <v/>
      </c>
      <c r="AI678" s="118" t="str">
        <f t="shared" si="352"/>
        <v/>
      </c>
      <c r="AJ678" s="118" t="str">
        <f t="shared" si="353"/>
        <v/>
      </c>
      <c r="AK678" s="113" t="str">
        <f t="shared" si="349"/>
        <v/>
      </c>
      <c r="AL678" s="118" t="str">
        <f t="shared" si="350"/>
        <v/>
      </c>
      <c r="AM678" s="118"/>
      <c r="AN678" s="117"/>
      <c r="AO678" s="118"/>
      <c r="AP678" s="99"/>
      <c r="AQ678" s="99"/>
      <c r="AR678" s="99"/>
      <c r="AS678" s="99"/>
      <c r="AT678" s="118"/>
      <c r="AU678" s="118"/>
      <c r="AV678" s="118"/>
      <c r="AW678" s="118"/>
      <c r="AX678" s="118"/>
      <c r="AY678" s="117" t="str">
        <f t="shared" si="338"/>
        <v/>
      </c>
      <c r="AZ678" s="118" t="str">
        <f t="shared" si="339"/>
        <v/>
      </c>
      <c r="BA678" s="99" t="str">
        <f t="shared" si="340"/>
        <v/>
      </c>
      <c r="BB678" s="99" t="str">
        <f t="shared" si="341"/>
        <v/>
      </c>
      <c r="BC678" s="99" t="str">
        <f t="shared" si="342"/>
        <v/>
      </c>
      <c r="BD678" s="99" t="str">
        <f t="shared" si="343"/>
        <v/>
      </c>
      <c r="BE678" s="84" t="str">
        <f t="shared" si="344"/>
        <v/>
      </c>
      <c r="BF678" s="84" t="str">
        <f t="shared" si="337"/>
        <v/>
      </c>
      <c r="BG678" s="87"/>
      <c r="BH678" s="87"/>
      <c r="BI678" s="142"/>
      <c r="BJ678" s="148"/>
      <c r="BK678" s="148"/>
      <c r="BL678" s="148"/>
      <c r="BM678" s="148"/>
      <c r="BN678" s="148"/>
      <c r="BO678" s="148"/>
      <c r="BP678" s="130"/>
      <c r="BX678" s="128"/>
      <c r="CE678" s="129"/>
      <c r="CF678" s="129"/>
      <c r="CG678" s="129"/>
      <c r="CH678" s="129"/>
      <c r="CI678" s="129"/>
      <c r="CJ678" s="129"/>
      <c r="CK678" s="129"/>
      <c r="CL678" s="129"/>
      <c r="CM678" s="129"/>
      <c r="CN678" s="129"/>
      <c r="CO678" s="129"/>
      <c r="CP678" s="129"/>
      <c r="CQ678" s="129"/>
      <c r="EX678" s="81" t="str">
        <f t="shared" ref="EX678:EX713" si="357">IF(AND(ISNUMBER(AA677),ISNUMBER(AA678),ISNUMBER(AA679),F678=2,F679=3),DEGREES(ACOS(((AA677-AA678)*(AA679-AA678)+(AB677-AB678)*(AB679-AB678))/(SQRT((AA677-AA678)^2+(AB677-AB678)^2)*SQRT((AA679-AA678)^2+(AB679-AB678)^2)))),"")</f>
        <v/>
      </c>
      <c r="EY678" s="81">
        <f t="shared" si="356"/>
        <v>3.5153038603402194</v>
      </c>
      <c r="FA678" s="81" t="str">
        <f t="shared" si="355"/>
        <v/>
      </c>
    </row>
    <row r="679" spans="2:157" s="82" customFormat="1" x14ac:dyDescent="0.15">
      <c r="B679" s="30"/>
      <c r="C679" s="16"/>
      <c r="D679" s="13" t="s">
        <v>29</v>
      </c>
      <c r="E679" s="16">
        <v>144</v>
      </c>
      <c r="F679" s="82">
        <v>1</v>
      </c>
      <c r="G679" s="16">
        <v>1</v>
      </c>
      <c r="K679" s="16">
        <v>1</v>
      </c>
      <c r="M679" s="16"/>
      <c r="N679" s="82">
        <v>1</v>
      </c>
      <c r="O679" s="20" t="s">
        <v>85</v>
      </c>
      <c r="P679" s="16">
        <v>86</v>
      </c>
      <c r="Q679" s="32"/>
      <c r="R679" s="10"/>
      <c r="S679" s="32"/>
      <c r="T679" s="10"/>
      <c r="U679" s="32"/>
      <c r="V679" s="10"/>
      <c r="W679" s="32"/>
      <c r="X679" s="10"/>
      <c r="Y679" s="32"/>
      <c r="Z679" s="10"/>
      <c r="AA679" s="57">
        <v>0.73000001907348633</v>
      </c>
      <c r="AB679" s="58">
        <v>-12.140000343322754</v>
      </c>
      <c r="AC679" s="57">
        <v>-3.6099998950958252</v>
      </c>
      <c r="AD679" s="58">
        <v>12.479999542236328</v>
      </c>
      <c r="AE679" s="16"/>
      <c r="AF679" s="112"/>
      <c r="AG679" s="117">
        <f t="shared" si="348"/>
        <v>2.7471479240396923</v>
      </c>
      <c r="AH679" s="118">
        <f t="shared" si="351"/>
        <v>0.52999997138977051</v>
      </c>
      <c r="AI679" s="118">
        <f t="shared" si="352"/>
        <v>0.82999992370605469</v>
      </c>
      <c r="AJ679" s="118">
        <f t="shared" si="353"/>
        <v>0.98478416062872076</v>
      </c>
      <c r="AK679" s="113">
        <f t="shared" si="349"/>
        <v>86</v>
      </c>
      <c r="AL679" s="118">
        <f t="shared" si="350"/>
        <v>4.440000057220459</v>
      </c>
      <c r="AM679" s="99"/>
      <c r="AN679" s="117" t="str">
        <f t="shared" si="326"/>
        <v/>
      </c>
      <c r="AO679" s="118" t="str">
        <f t="shared" si="327"/>
        <v/>
      </c>
      <c r="AP679" s="99" t="str">
        <f t="shared" si="328"/>
        <v/>
      </c>
      <c r="AQ679" s="99" t="str">
        <f t="shared" si="329"/>
        <v/>
      </c>
      <c r="AR679" s="99" t="str">
        <f t="shared" si="330"/>
        <v/>
      </c>
      <c r="AS679" s="99" t="str">
        <f t="shared" si="331"/>
        <v/>
      </c>
      <c r="AT679" s="118" t="str">
        <f t="shared" si="332"/>
        <v/>
      </c>
      <c r="AU679" s="118" t="str">
        <f t="shared" si="333"/>
        <v/>
      </c>
      <c r="AV679" s="118" t="str">
        <f t="shared" si="334"/>
        <v/>
      </c>
      <c r="AW679" s="118" t="str">
        <f t="shared" si="335"/>
        <v/>
      </c>
      <c r="AX679" s="99"/>
      <c r="AY679" s="117" t="str">
        <f t="shared" si="338"/>
        <v/>
      </c>
      <c r="AZ679" s="118" t="str">
        <f t="shared" si="339"/>
        <v/>
      </c>
      <c r="BA679" s="99" t="str">
        <f t="shared" si="340"/>
        <v/>
      </c>
      <c r="BB679" s="99" t="str">
        <f t="shared" si="341"/>
        <v/>
      </c>
      <c r="BC679" s="99" t="str">
        <f t="shared" si="342"/>
        <v/>
      </c>
      <c r="BD679" s="99" t="str">
        <f t="shared" si="343"/>
        <v/>
      </c>
      <c r="BE679" s="84" t="str">
        <f t="shared" si="344"/>
        <v/>
      </c>
      <c r="BF679" s="84" t="str">
        <f t="shared" si="337"/>
        <v/>
      </c>
      <c r="BG679" s="89"/>
      <c r="BH679" s="89"/>
      <c r="BI679" s="117" t="str">
        <f t="shared" si="345"/>
        <v/>
      </c>
      <c r="BJ679" s="118" t="str">
        <f t="shared" si="346"/>
        <v/>
      </c>
      <c r="BK679" s="118" t="str">
        <f t="shared" si="347"/>
        <v/>
      </c>
      <c r="BL679" s="118" t="s">
        <v>152</v>
      </c>
      <c r="BM679" s="118" t="s">
        <v>152</v>
      </c>
      <c r="BN679" s="118" t="s">
        <v>152</v>
      </c>
      <c r="BO679" s="118"/>
      <c r="BP679" s="121"/>
      <c r="BX679" s="94"/>
      <c r="CE679" s="95"/>
      <c r="CF679" s="95"/>
      <c r="CG679" s="95"/>
      <c r="CH679" s="95"/>
      <c r="CI679" s="95"/>
      <c r="CJ679" s="95"/>
      <c r="CK679" s="95"/>
      <c r="CL679" s="95"/>
      <c r="CM679" s="95"/>
      <c r="CN679" s="95"/>
      <c r="CO679" s="95"/>
      <c r="CP679" s="95"/>
      <c r="CQ679" s="95"/>
      <c r="EX679" s="81" t="str">
        <f t="shared" si="357"/>
        <v/>
      </c>
      <c r="EY679" s="81">
        <f t="shared" si="356"/>
        <v>17.657900634673592</v>
      </c>
      <c r="FA679" s="81">
        <f t="shared" si="355"/>
        <v>2.7471479240396923</v>
      </c>
    </row>
    <row r="680" spans="2:157" x14ac:dyDescent="0.15">
      <c r="E680" s="1" t="s">
        <v>152</v>
      </c>
      <c r="F680" s="6">
        <v>2</v>
      </c>
      <c r="H680" s="81">
        <v>1</v>
      </c>
      <c r="O680" s="31"/>
      <c r="Q680" s="31">
        <v>-3.0199999809265137</v>
      </c>
      <c r="R680" s="40">
        <v>4.440000057220459</v>
      </c>
      <c r="S680" s="31"/>
      <c r="T680" s="40"/>
      <c r="U680" s="31"/>
      <c r="V680" s="40"/>
      <c r="W680" s="31"/>
      <c r="X680" s="40"/>
      <c r="Y680" s="31"/>
      <c r="Z680" s="40"/>
      <c r="AA680" s="59">
        <v>-4.1399998664855957</v>
      </c>
      <c r="AB680" s="60">
        <v>11.649999618530273</v>
      </c>
      <c r="AC680" s="59">
        <v>1.3200000524520874</v>
      </c>
      <c r="AD680" s="60">
        <v>-11.989999771118164</v>
      </c>
      <c r="AE680" s="19" t="s">
        <v>78</v>
      </c>
      <c r="AF680" s="114"/>
      <c r="AG680" s="117" t="str">
        <f t="shared" si="348"/>
        <v/>
      </c>
      <c r="AH680" s="118" t="str">
        <f t="shared" si="351"/>
        <v/>
      </c>
      <c r="AI680" s="118" t="str">
        <f t="shared" si="352"/>
        <v/>
      </c>
      <c r="AJ680" s="118" t="str">
        <f t="shared" si="353"/>
        <v/>
      </c>
      <c r="AK680" s="113" t="str">
        <f t="shared" si="349"/>
        <v/>
      </c>
      <c r="AL680" s="118" t="str">
        <f t="shared" si="350"/>
        <v/>
      </c>
      <c r="AM680" s="118"/>
      <c r="AN680" s="117">
        <f t="shared" ref="AN680:AN743" si="358">IF(H680=1,DEGREES(ACOS(((AA679-AA680)*(AA681-AA680)+(AB679-AB680)*(AB681-AB680))/(SQRT((AA679-AA680)^2+(AB679-AB680)^2)*SQRT((AA681-AA680)^2+(AB681-AB680)^2)))),"")</f>
        <v>3.9226801288791644</v>
      </c>
      <c r="AO680" s="118">
        <f t="shared" ref="AO680:AO743" si="359">IF(H680=1,DEGREES(ACOS((((AA681-AA680)*(AC680-AA680)+(AB681-AB680)*(AD680-AB680))/(SQRT((AA681-AA680)^2+(AB681-AB680)^2)*SQRT((AC680-AA680)^2+(AD680-AB680)^2))))),"")</f>
        <v>2.4865047885651164</v>
      </c>
      <c r="AP680" s="99">
        <f t="shared" ref="AP680:AP743" si="360">IF(AND(ISNUMBER(AA679),ISNUMBER(AA680),ISNUMBER(AA681),H680=1),ABS((AA679*AB680+AA680*AB681+AA681*AB679-AB679*AA680-AB680*AA681-AB681*AA679)/2),"")</f>
        <v>20.462200882720936</v>
      </c>
      <c r="AQ680" s="99">
        <f t="shared" ref="AQ680:AQ743" si="361">IF(ISNUMBER(AP680),AP680*(((ABS(AB680-R681))/(ABS(AB679-AB680))))^2,"")</f>
        <v>12.873814123991806</v>
      </c>
      <c r="AR680" s="99">
        <f t="shared" ref="AR680:AR743" si="362">IF(AND(ISNUMBER(AC680),ISNUMBER(AA680),ISNUMBER(AA681),H680=1),ABS((AC680*AB680+AA680*AB681+AA681*AD680-AD680*AA680-AB680*AA681-AB681*AC680)/2),"")</f>
        <v>12.965398677206053</v>
      </c>
      <c r="AS680" s="99">
        <f t="shared" ref="AS680:AS743" si="363">IF(ISNUMBER(AR680),AR680*(((ABS(AB680-R681))/(ABS(AB679-AB680))))^2,"")</f>
        <v>8.1571935282264114</v>
      </c>
      <c r="AT680" s="118">
        <f t="shared" ref="AT680:AT743" si="364">IF(AND(ISNUMBER(AC679),ISNUMBER(AA680),$G679=1),ABS(AC679-AA680),"")</f>
        <v>0.52999997138977051</v>
      </c>
      <c r="AU680" s="118">
        <f t="shared" ref="AU680:AU743" si="365">IF(AND(ISNUMBER(AD679),ISNUMBER(AB680),$G679=1),ABS(AD679-AB680),"")</f>
        <v>0.82999992370605469</v>
      </c>
      <c r="AV680" s="118">
        <f t="shared" ref="AV680:AV743" si="366">IF(AND(ISNUMBER(AT680),ISNUMBER(AU680)),SQRT(AT680^2+AU680^2),"")</f>
        <v>0.98478416062872076</v>
      </c>
      <c r="AW680" s="118">
        <f t="shared" ref="AW680:AW743" si="367">IF(H680=1,ABS(R681),"")</f>
        <v>7.2199997901916504</v>
      </c>
      <c r="AX680" s="118"/>
      <c r="AY680" s="117"/>
      <c r="AZ680" s="118" t="str">
        <f t="shared" si="339"/>
        <v/>
      </c>
      <c r="BA680" s="99" t="str">
        <f t="shared" si="340"/>
        <v/>
      </c>
      <c r="BB680" s="99" t="str">
        <f t="shared" si="341"/>
        <v/>
      </c>
      <c r="BC680" s="99" t="str">
        <f t="shared" si="342"/>
        <v/>
      </c>
      <c r="BD680" s="99" t="str">
        <f t="shared" si="343"/>
        <v/>
      </c>
      <c r="BE680" s="84" t="str">
        <f t="shared" si="344"/>
        <v/>
      </c>
      <c r="BF680" s="84" t="str">
        <f t="shared" si="337"/>
        <v/>
      </c>
      <c r="BI680" s="117">
        <f t="shared" si="345"/>
        <v>0.52999997138977051</v>
      </c>
      <c r="BJ680" s="118">
        <f t="shared" si="346"/>
        <v>0.82999992370605469</v>
      </c>
      <c r="BK680" s="118">
        <f t="shared" si="347"/>
        <v>0.98478416062872076</v>
      </c>
      <c r="BL680" s="118">
        <v>0.52999997138977051</v>
      </c>
      <c r="BM680" s="118">
        <v>0.82999992370605469</v>
      </c>
      <c r="BN680" s="118">
        <v>0.98478416062872076</v>
      </c>
      <c r="BO680" s="118"/>
      <c r="BP680" s="119"/>
      <c r="BX680" s="117"/>
      <c r="EX680" s="81">
        <f t="shared" si="357"/>
        <v>3.9226801288791644</v>
      </c>
      <c r="EY680" s="81">
        <f t="shared" si="356"/>
        <v>3.9226801288791644</v>
      </c>
      <c r="FA680" s="81" t="str">
        <f t="shared" si="355"/>
        <v/>
      </c>
    </row>
    <row r="681" spans="2:157" x14ac:dyDescent="0.15">
      <c r="E681" s="1" t="s">
        <v>152</v>
      </c>
      <c r="F681" s="6">
        <v>3</v>
      </c>
      <c r="I681" s="81">
        <v>1</v>
      </c>
      <c r="O681" s="31"/>
      <c r="Q681" s="31">
        <v>1.3200000524520874</v>
      </c>
      <c r="R681" s="40">
        <v>-7.2199997901916504</v>
      </c>
      <c r="S681" s="31"/>
      <c r="T681" s="40"/>
      <c r="U681" s="31"/>
      <c r="V681" s="40"/>
      <c r="W681" s="31"/>
      <c r="X681" s="40"/>
      <c r="Y681" s="31"/>
      <c r="Z681" s="40"/>
      <c r="AA681" s="59">
        <v>2.440000057220459</v>
      </c>
      <c r="AB681" s="60">
        <v>-12.090000152587891</v>
      </c>
      <c r="AC681" s="59">
        <v>-3.0699999332427979</v>
      </c>
      <c r="AD681" s="60">
        <v>12.039999961853027</v>
      </c>
      <c r="AE681" s="19" t="s">
        <v>88</v>
      </c>
      <c r="AF681" s="114"/>
      <c r="AG681" s="117" t="str">
        <f t="shared" si="348"/>
        <v/>
      </c>
      <c r="AH681" s="118" t="str">
        <f t="shared" si="351"/>
        <v/>
      </c>
      <c r="AI681" s="118" t="str">
        <f t="shared" si="352"/>
        <v/>
      </c>
      <c r="AJ681" s="118" t="str">
        <f t="shared" si="353"/>
        <v/>
      </c>
      <c r="AK681" s="113" t="str">
        <f t="shared" si="349"/>
        <v/>
      </c>
      <c r="AL681" s="118" t="str">
        <f t="shared" si="350"/>
        <v/>
      </c>
      <c r="AM681" s="118"/>
      <c r="AN681" s="117" t="str">
        <f t="shared" si="358"/>
        <v/>
      </c>
      <c r="AO681" s="118" t="str">
        <f t="shared" si="359"/>
        <v/>
      </c>
      <c r="AP681" s="99" t="str">
        <f t="shared" si="360"/>
        <v/>
      </c>
      <c r="AQ681" s="99" t="str">
        <f t="shared" si="361"/>
        <v/>
      </c>
      <c r="AR681" s="99" t="str">
        <f t="shared" si="362"/>
        <v/>
      </c>
      <c r="AS681" s="99" t="str">
        <f t="shared" si="363"/>
        <v/>
      </c>
      <c r="AT681" s="118" t="str">
        <f t="shared" si="364"/>
        <v/>
      </c>
      <c r="AU681" s="118" t="str">
        <f t="shared" si="365"/>
        <v/>
      </c>
      <c r="AV681" s="118" t="str">
        <f t="shared" si="366"/>
        <v/>
      </c>
      <c r="AW681" s="118" t="str">
        <f t="shared" si="367"/>
        <v/>
      </c>
      <c r="AX681" s="118"/>
      <c r="AY681" s="117">
        <f t="shared" si="338"/>
        <v>3.9226801288791644</v>
      </c>
      <c r="AZ681" s="118">
        <f t="shared" si="339"/>
        <v>2.4865047885651164</v>
      </c>
      <c r="BA681" s="99">
        <f t="shared" si="340"/>
        <v>20.462200882720936</v>
      </c>
      <c r="BB681" s="99">
        <f t="shared" si="341"/>
        <v>12.873814123991806</v>
      </c>
      <c r="BC681" s="99">
        <f t="shared" si="342"/>
        <v>12.965398677206053</v>
      </c>
      <c r="BD681" s="99">
        <f t="shared" si="343"/>
        <v>8.1571935282264114</v>
      </c>
      <c r="BE681" s="84">
        <f t="shared" si="344"/>
        <v>7.2199997901916504</v>
      </c>
      <c r="BF681" s="84" t="str">
        <f t="shared" si="337"/>
        <v/>
      </c>
      <c r="BI681" s="117">
        <f t="shared" si="345"/>
        <v>1.1200000047683716</v>
      </c>
      <c r="BJ681" s="118">
        <f t="shared" si="346"/>
        <v>0.10000038146972656</v>
      </c>
      <c r="BK681" s="118">
        <f t="shared" si="347"/>
        <v>1.1244554624240317</v>
      </c>
      <c r="BL681" s="118">
        <v>1.1200000047683716</v>
      </c>
      <c r="BM681" s="118">
        <v>0.10000038146972656</v>
      </c>
      <c r="BN681" s="118">
        <v>1.1244554624240317</v>
      </c>
      <c r="BO681" s="118"/>
      <c r="BP681" s="119"/>
      <c r="BX681" s="117"/>
      <c r="EX681" s="81" t="str">
        <f t="shared" si="357"/>
        <v/>
      </c>
      <c r="EY681" s="81">
        <f t="shared" si="356"/>
        <v>7.5007479218463651</v>
      </c>
      <c r="FA681" s="81" t="str">
        <f t="shared" si="355"/>
        <v/>
      </c>
    </row>
    <row r="682" spans="2:157" x14ac:dyDescent="0.15">
      <c r="B682" s="26"/>
      <c r="C682" s="22"/>
      <c r="D682" s="12"/>
      <c r="E682" s="1" t="s">
        <v>152</v>
      </c>
      <c r="F682" s="6">
        <v>4</v>
      </c>
      <c r="I682" s="81">
        <v>1</v>
      </c>
      <c r="J682" s="81">
        <v>1</v>
      </c>
      <c r="O682" s="31"/>
      <c r="Q682" s="31">
        <v>1.2200000286102295</v>
      </c>
      <c r="R682" s="40">
        <v>6.2399997711181641</v>
      </c>
      <c r="S682" s="31"/>
      <c r="T682" s="40"/>
      <c r="U682" s="31"/>
      <c r="V682" s="40"/>
      <c r="W682" s="31"/>
      <c r="X682" s="40" t="s">
        <v>90</v>
      </c>
      <c r="Y682" s="31">
        <v>1</v>
      </c>
      <c r="Z682" s="40"/>
      <c r="AA682" s="59">
        <v>-0.87999999523162842</v>
      </c>
      <c r="AB682" s="60">
        <v>11.560000419616699</v>
      </c>
      <c r="AC682" s="59">
        <v>0.5899999737739563</v>
      </c>
      <c r="AD682" s="60">
        <v>-12.479999542236328</v>
      </c>
      <c r="AE682" s="19" t="s">
        <v>93</v>
      </c>
      <c r="AF682" s="114">
        <v>1</v>
      </c>
      <c r="AG682" s="117" t="str">
        <f t="shared" si="348"/>
        <v/>
      </c>
      <c r="AH682" s="118" t="str">
        <f t="shared" si="351"/>
        <v/>
      </c>
      <c r="AI682" s="118" t="str">
        <f t="shared" si="352"/>
        <v/>
      </c>
      <c r="AJ682" s="118" t="str">
        <f t="shared" si="353"/>
        <v/>
      </c>
      <c r="AK682" s="113" t="str">
        <f t="shared" si="349"/>
        <v/>
      </c>
      <c r="AL682" s="118" t="str">
        <f t="shared" si="350"/>
        <v/>
      </c>
      <c r="AM682" s="118"/>
      <c r="AN682" s="117" t="str">
        <f t="shared" si="358"/>
        <v/>
      </c>
      <c r="AO682" s="118" t="str">
        <f t="shared" si="359"/>
        <v/>
      </c>
      <c r="AP682" s="99" t="str">
        <f t="shared" si="360"/>
        <v/>
      </c>
      <c r="AQ682" s="99" t="str">
        <f t="shared" si="361"/>
        <v/>
      </c>
      <c r="AR682" s="99" t="str">
        <f t="shared" si="362"/>
        <v/>
      </c>
      <c r="AS682" s="99" t="str">
        <f t="shared" si="363"/>
        <v/>
      </c>
      <c r="AT682" s="118" t="str">
        <f t="shared" si="364"/>
        <v/>
      </c>
      <c r="AU682" s="118" t="str">
        <f t="shared" si="365"/>
        <v/>
      </c>
      <c r="AV682" s="118" t="str">
        <f t="shared" si="366"/>
        <v/>
      </c>
      <c r="AW682" s="118" t="str">
        <f t="shared" si="367"/>
        <v/>
      </c>
      <c r="AX682" s="118"/>
      <c r="AY682" s="117">
        <f t="shared" si="338"/>
        <v>7.5007479218463651</v>
      </c>
      <c r="AZ682" s="118">
        <f t="shared" si="339"/>
        <v>4.8717569790808719</v>
      </c>
      <c r="BA682" s="99">
        <f t="shared" si="340"/>
        <v>38.400100737714752</v>
      </c>
      <c r="BB682" s="99">
        <f t="shared" si="341"/>
        <v>22.892639490529493</v>
      </c>
      <c r="BC682" s="99">
        <f t="shared" si="342"/>
        <v>25.099950640845293</v>
      </c>
      <c r="BD682" s="99">
        <f t="shared" si="343"/>
        <v>14.963609735705905</v>
      </c>
      <c r="BE682" s="84">
        <f t="shared" si="344"/>
        <v>6.2399997711181641</v>
      </c>
      <c r="BF682" s="84" t="str">
        <f t="shared" si="337"/>
        <v/>
      </c>
      <c r="BI682" s="117">
        <f t="shared" si="345"/>
        <v>2.1899999380111694</v>
      </c>
      <c r="BJ682" s="118">
        <f t="shared" si="346"/>
        <v>0.47999954223632813</v>
      </c>
      <c r="BK682" s="118">
        <f t="shared" si="347"/>
        <v>2.2419855684272392</v>
      </c>
      <c r="BL682" s="118"/>
      <c r="BM682" s="118"/>
      <c r="BN682" s="118"/>
      <c r="BO682" s="118"/>
      <c r="BP682" s="119" t="s">
        <v>184</v>
      </c>
      <c r="BX682" s="117"/>
      <c r="EX682" s="81" t="str">
        <f t="shared" si="357"/>
        <v/>
      </c>
      <c r="EY682" s="81">
        <f t="shared" si="356"/>
        <v>98.329961965582768</v>
      </c>
      <c r="FA682" s="81" t="str">
        <f t="shared" si="355"/>
        <v/>
      </c>
    </row>
    <row r="683" spans="2:157" s="82" customFormat="1" x14ac:dyDescent="0.15">
      <c r="B683" s="30"/>
      <c r="C683" s="24" t="s">
        <v>30</v>
      </c>
      <c r="D683" s="13" t="s">
        <v>11</v>
      </c>
      <c r="E683" s="16">
        <v>145</v>
      </c>
      <c r="F683" s="82">
        <v>1</v>
      </c>
      <c r="G683" s="16">
        <v>1</v>
      </c>
      <c r="K683" s="16"/>
      <c r="L683" s="82">
        <v>1</v>
      </c>
      <c r="M683" s="16">
        <v>1</v>
      </c>
      <c r="O683" s="20" t="s">
        <v>87</v>
      </c>
      <c r="P683" s="16">
        <v>122</v>
      </c>
      <c r="Q683" s="32"/>
      <c r="R683" s="10"/>
      <c r="S683" s="32"/>
      <c r="T683" s="10"/>
      <c r="U683" s="32"/>
      <c r="V683" s="10"/>
      <c r="W683" s="32"/>
      <c r="X683" s="10"/>
      <c r="Y683" s="32"/>
      <c r="Z683" s="10"/>
      <c r="AA683" s="57">
        <v>0.93000000715255737</v>
      </c>
      <c r="AB683" s="58">
        <v>12.090000152587891</v>
      </c>
      <c r="AC683" s="57">
        <v>-3.75</v>
      </c>
      <c r="AD683" s="58">
        <v>-12.920000076293945</v>
      </c>
      <c r="AE683" s="16"/>
      <c r="AF683" s="112"/>
      <c r="AG683" s="117">
        <f t="shared" si="348"/>
        <v>6.3189855801985999</v>
      </c>
      <c r="AH683" s="118">
        <f t="shared" si="351"/>
        <v>1.7000000476837158</v>
      </c>
      <c r="AI683" s="118">
        <f t="shared" si="352"/>
        <v>0.44000053405761719</v>
      </c>
      <c r="AJ683" s="118">
        <f t="shared" si="353"/>
        <v>1.7560184031198605</v>
      </c>
      <c r="AK683" s="113">
        <f t="shared" si="349"/>
        <v>122</v>
      </c>
      <c r="AL683" s="118">
        <f t="shared" si="350"/>
        <v>4.880000114440918</v>
      </c>
      <c r="AM683" s="99"/>
      <c r="AN683" s="117" t="str">
        <f t="shared" si="358"/>
        <v/>
      </c>
      <c r="AO683" s="118" t="str">
        <f t="shared" si="359"/>
        <v/>
      </c>
      <c r="AP683" s="99" t="str">
        <f t="shared" si="360"/>
        <v/>
      </c>
      <c r="AQ683" s="99" t="str">
        <f t="shared" si="361"/>
        <v/>
      </c>
      <c r="AR683" s="99" t="str">
        <f t="shared" si="362"/>
        <v/>
      </c>
      <c r="AS683" s="99" t="str">
        <f t="shared" si="363"/>
        <v/>
      </c>
      <c r="AT683" s="118" t="str">
        <f t="shared" si="364"/>
        <v/>
      </c>
      <c r="AU683" s="118" t="str">
        <f t="shared" si="365"/>
        <v/>
      </c>
      <c r="AV683" s="118" t="str">
        <f t="shared" si="366"/>
        <v/>
      </c>
      <c r="AW683" s="118" t="str">
        <f t="shared" si="367"/>
        <v/>
      </c>
      <c r="AX683" s="99"/>
      <c r="AY683" s="117" t="str">
        <f t="shared" si="338"/>
        <v/>
      </c>
      <c r="AZ683" s="118" t="str">
        <f t="shared" si="339"/>
        <v/>
      </c>
      <c r="BA683" s="99" t="str">
        <f t="shared" si="340"/>
        <v/>
      </c>
      <c r="BB683" s="99" t="str">
        <f t="shared" si="341"/>
        <v/>
      </c>
      <c r="BC683" s="99" t="str">
        <f t="shared" si="342"/>
        <v/>
      </c>
      <c r="BD683" s="99" t="str">
        <f t="shared" si="343"/>
        <v/>
      </c>
      <c r="BE683" s="84" t="str">
        <f t="shared" si="344"/>
        <v/>
      </c>
      <c r="BF683" s="84" t="str">
        <f t="shared" si="337"/>
        <v/>
      </c>
      <c r="BG683" s="89"/>
      <c r="BH683" s="89"/>
      <c r="BI683" s="117" t="str">
        <f t="shared" si="345"/>
        <v/>
      </c>
      <c r="BJ683" s="118" t="str">
        <f t="shared" si="346"/>
        <v/>
      </c>
      <c r="BK683" s="118" t="str">
        <f t="shared" si="347"/>
        <v/>
      </c>
      <c r="BL683" s="118" t="s">
        <v>152</v>
      </c>
      <c r="BM683" s="118" t="s">
        <v>152</v>
      </c>
      <c r="BN683" s="118" t="s">
        <v>152</v>
      </c>
      <c r="BO683" s="118"/>
      <c r="BP683" s="121"/>
      <c r="BX683" s="94"/>
      <c r="CE683" s="95"/>
      <c r="CF683" s="95"/>
      <c r="CG683" s="95"/>
      <c r="CH683" s="95"/>
      <c r="CI683" s="95"/>
      <c r="CJ683" s="95"/>
      <c r="CK683" s="95"/>
      <c r="CL683" s="95"/>
      <c r="CM683" s="95"/>
      <c r="CN683" s="95"/>
      <c r="CO683" s="95"/>
      <c r="CP683" s="95"/>
      <c r="CQ683" s="95"/>
      <c r="EX683" s="81" t="str">
        <f t="shared" si="357"/>
        <v/>
      </c>
      <c r="EY683" s="81">
        <f t="shared" si="356"/>
        <v>66.763638501216974</v>
      </c>
      <c r="FA683" s="81">
        <f t="shared" si="355"/>
        <v>6.3189855801985999</v>
      </c>
    </row>
    <row r="684" spans="2:157" x14ac:dyDescent="0.15">
      <c r="E684" s="1" t="s">
        <v>152</v>
      </c>
      <c r="F684" s="6">
        <v>2</v>
      </c>
      <c r="H684" s="81">
        <v>1</v>
      </c>
      <c r="O684" s="31"/>
      <c r="Q684" s="31">
        <v>-0.34000000357627869</v>
      </c>
      <c r="R684" s="40">
        <v>-4.880000114440918</v>
      </c>
      <c r="S684" s="31"/>
      <c r="T684" s="40"/>
      <c r="U684" s="31"/>
      <c r="V684" s="40"/>
      <c r="W684" s="31"/>
      <c r="X684" s="40"/>
      <c r="Y684" s="31"/>
      <c r="Z684" s="40"/>
      <c r="AA684" s="59">
        <v>-2.0499999523162842</v>
      </c>
      <c r="AB684" s="60">
        <v>-12.479999542236328</v>
      </c>
      <c r="AC684" s="59">
        <v>0.28999999165534973</v>
      </c>
      <c r="AD684" s="60">
        <v>10.479999542236328</v>
      </c>
      <c r="AE684" s="19" t="s">
        <v>83</v>
      </c>
      <c r="AF684" s="138">
        <v>1</v>
      </c>
      <c r="AG684" s="117" t="str">
        <f t="shared" si="348"/>
        <v/>
      </c>
      <c r="AH684" s="118" t="str">
        <f t="shared" si="351"/>
        <v/>
      </c>
      <c r="AI684" s="118" t="str">
        <f t="shared" si="352"/>
        <v/>
      </c>
      <c r="AJ684" s="118" t="str">
        <f t="shared" si="353"/>
        <v/>
      </c>
      <c r="AK684" s="113" t="str">
        <f t="shared" si="349"/>
        <v/>
      </c>
      <c r="AL684" s="118" t="str">
        <f t="shared" si="350"/>
        <v/>
      </c>
      <c r="AM684" s="118"/>
      <c r="AN684" s="117">
        <f t="shared" si="358"/>
        <v>5.9793813482035949</v>
      </c>
      <c r="AO684" s="118">
        <f t="shared" si="359"/>
        <v>7.0755013032827856</v>
      </c>
      <c r="AP684" s="99">
        <f t="shared" si="360"/>
        <v>33.273199741172789</v>
      </c>
      <c r="AQ684" s="99">
        <f t="shared" si="361"/>
        <v>29.055476208801785</v>
      </c>
      <c r="AR684" s="99">
        <f t="shared" si="362"/>
        <v>36.687598137164116</v>
      </c>
      <c r="AS684" s="99">
        <f t="shared" si="363"/>
        <v>32.037064157475584</v>
      </c>
      <c r="AT684" s="118">
        <f t="shared" si="364"/>
        <v>1.7000000476837158</v>
      </c>
      <c r="AU684" s="118">
        <f t="shared" si="365"/>
        <v>0.44000053405761719</v>
      </c>
      <c r="AV684" s="118">
        <f t="shared" si="366"/>
        <v>1.7560184031198605</v>
      </c>
      <c r="AW684" s="118">
        <f t="shared" si="367"/>
        <v>10.479999542236328</v>
      </c>
      <c r="AX684" s="118"/>
      <c r="AY684" s="117"/>
      <c r="AZ684" s="118" t="str">
        <f t="shared" si="339"/>
        <v/>
      </c>
      <c r="BA684" s="99" t="str">
        <f t="shared" si="340"/>
        <v/>
      </c>
      <c r="BB684" s="99" t="str">
        <f t="shared" si="341"/>
        <v/>
      </c>
      <c r="BC684" s="99" t="str">
        <f t="shared" si="342"/>
        <v/>
      </c>
      <c r="BD684" s="99" t="str">
        <f t="shared" si="343"/>
        <v/>
      </c>
      <c r="BE684" s="84" t="str">
        <f t="shared" si="344"/>
        <v/>
      </c>
      <c r="BF684" s="84" t="str">
        <f t="shared" si="337"/>
        <v/>
      </c>
      <c r="BI684" s="117">
        <f t="shared" si="345"/>
        <v>1.7000000476837158</v>
      </c>
      <c r="BJ684" s="118">
        <f t="shared" si="346"/>
        <v>0.44000053405761719</v>
      </c>
      <c r="BK684" s="118">
        <f t="shared" si="347"/>
        <v>1.7560184031198605</v>
      </c>
      <c r="BL684" s="118">
        <v>1.7000000476837158</v>
      </c>
      <c r="BM684" s="118">
        <v>0.44000053405761719</v>
      </c>
      <c r="BN684" s="118">
        <v>1.7560184031198605</v>
      </c>
      <c r="BO684" s="118"/>
      <c r="BP684" s="119"/>
      <c r="BX684" s="117"/>
      <c r="EX684" s="81">
        <f t="shared" si="357"/>
        <v>5.9793813482035949</v>
      </c>
      <c r="EY684" s="81">
        <f t="shared" si="356"/>
        <v>5.9793813482035949</v>
      </c>
      <c r="FA684" s="81" t="str">
        <f t="shared" si="355"/>
        <v/>
      </c>
    </row>
    <row r="685" spans="2:157" x14ac:dyDescent="0.15">
      <c r="E685" s="1" t="s">
        <v>152</v>
      </c>
      <c r="F685" s="6">
        <v>3</v>
      </c>
      <c r="I685" s="81">
        <v>1</v>
      </c>
      <c r="J685" s="81">
        <v>1</v>
      </c>
      <c r="O685" s="31"/>
      <c r="Q685" s="31">
        <v>3.7999999523162842</v>
      </c>
      <c r="R685" s="40">
        <v>10.479999542236328</v>
      </c>
      <c r="S685" s="31"/>
      <c r="T685" s="40"/>
      <c r="U685" s="31"/>
      <c r="V685" s="40"/>
      <c r="W685" s="31"/>
      <c r="X685" s="40" t="s">
        <v>63</v>
      </c>
      <c r="Y685" s="31">
        <v>1</v>
      </c>
      <c r="Z685" s="40"/>
      <c r="AA685" s="59">
        <v>3.7100000381469727</v>
      </c>
      <c r="AB685" s="60">
        <v>12.680000305175781</v>
      </c>
      <c r="AC685" s="59">
        <v>-0.98000001907348633</v>
      </c>
      <c r="AD685" s="60">
        <v>-13.359999656677246</v>
      </c>
      <c r="AE685" s="19" t="s">
        <v>81</v>
      </c>
      <c r="AF685" s="114"/>
      <c r="AG685" s="117" t="str">
        <f t="shared" si="348"/>
        <v/>
      </c>
      <c r="AH685" s="118" t="str">
        <f t="shared" si="351"/>
        <v/>
      </c>
      <c r="AI685" s="118" t="str">
        <f t="shared" si="352"/>
        <v/>
      </c>
      <c r="AJ685" s="118" t="str">
        <f t="shared" si="353"/>
        <v/>
      </c>
      <c r="AK685" s="113" t="str">
        <f t="shared" si="349"/>
        <v/>
      </c>
      <c r="AL685" s="118" t="str">
        <f t="shared" si="350"/>
        <v/>
      </c>
      <c r="AM685" s="118"/>
      <c r="AN685" s="117" t="str">
        <f t="shared" si="358"/>
        <v/>
      </c>
      <c r="AO685" s="118" t="str">
        <f t="shared" si="359"/>
        <v/>
      </c>
      <c r="AP685" s="99" t="str">
        <f t="shared" si="360"/>
        <v/>
      </c>
      <c r="AQ685" s="99" t="str">
        <f t="shared" si="361"/>
        <v/>
      </c>
      <c r="AR685" s="99" t="str">
        <f t="shared" si="362"/>
        <v/>
      </c>
      <c r="AS685" s="99" t="str">
        <f t="shared" si="363"/>
        <v/>
      </c>
      <c r="AT685" s="118" t="str">
        <f t="shared" si="364"/>
        <v/>
      </c>
      <c r="AU685" s="118" t="str">
        <f t="shared" si="365"/>
        <v/>
      </c>
      <c r="AV685" s="118" t="str">
        <f t="shared" si="366"/>
        <v/>
      </c>
      <c r="AW685" s="118" t="str">
        <f t="shared" si="367"/>
        <v/>
      </c>
      <c r="AX685" s="118"/>
      <c r="AY685" s="117">
        <f t="shared" si="338"/>
        <v>5.9793813482035949</v>
      </c>
      <c r="AZ685" s="118">
        <f t="shared" si="339"/>
        <v>7.0755013032827856</v>
      </c>
      <c r="BA685" s="99">
        <f t="shared" si="340"/>
        <v>33.273199741172789</v>
      </c>
      <c r="BB685" s="99">
        <f t="shared" si="341"/>
        <v>29.055476208801785</v>
      </c>
      <c r="BC685" s="99">
        <f t="shared" si="342"/>
        <v>36.687598137164116</v>
      </c>
      <c r="BD685" s="99">
        <f t="shared" si="343"/>
        <v>32.037064157475584</v>
      </c>
      <c r="BE685" s="84">
        <f t="shared" si="344"/>
        <v>10.479999542236328</v>
      </c>
      <c r="BF685" s="84" t="str">
        <f t="shared" si="337"/>
        <v/>
      </c>
      <c r="BI685" s="117">
        <f t="shared" si="345"/>
        <v>3.4200000464916229</v>
      </c>
      <c r="BJ685" s="118">
        <f t="shared" si="346"/>
        <v>2.2000007629394531</v>
      </c>
      <c r="BK685" s="118">
        <f t="shared" si="347"/>
        <v>4.066497716086519</v>
      </c>
      <c r="BL685" s="118"/>
      <c r="BM685" s="118"/>
      <c r="BN685" s="118"/>
      <c r="BO685" s="118"/>
      <c r="BP685" s="119" t="s">
        <v>184</v>
      </c>
      <c r="BX685" s="117"/>
      <c r="EX685" s="81" t="str">
        <f t="shared" si="357"/>
        <v/>
      </c>
      <c r="EY685" s="81" t="str">
        <f t="shared" si="356"/>
        <v/>
      </c>
      <c r="FA685" s="81" t="str">
        <f t="shared" si="355"/>
        <v/>
      </c>
    </row>
    <row r="686" spans="2:157" x14ac:dyDescent="0.15">
      <c r="E686" s="1" t="s">
        <v>152</v>
      </c>
      <c r="O686" s="31"/>
      <c r="Q686" s="31"/>
      <c r="R686" s="40"/>
      <c r="S686" s="31"/>
      <c r="T686" s="40"/>
      <c r="U686" s="31">
        <v>-4.440000057220459</v>
      </c>
      <c r="V686" s="40">
        <v>-9.8500003814697266</v>
      </c>
      <c r="W686" s="31"/>
      <c r="X686" s="40"/>
      <c r="Y686" s="31"/>
      <c r="Z686" s="40"/>
      <c r="AG686" s="117" t="str">
        <f t="shared" si="348"/>
        <v/>
      </c>
      <c r="AH686" s="118" t="str">
        <f t="shared" si="351"/>
        <v/>
      </c>
      <c r="AI686" s="118" t="str">
        <f t="shared" si="352"/>
        <v/>
      </c>
      <c r="AJ686" s="118" t="str">
        <f t="shared" si="353"/>
        <v/>
      </c>
      <c r="AK686" s="113" t="str">
        <f t="shared" si="349"/>
        <v/>
      </c>
      <c r="AL686" s="118" t="str">
        <f t="shared" si="350"/>
        <v/>
      </c>
      <c r="AN686" s="117" t="str">
        <f t="shared" si="358"/>
        <v/>
      </c>
      <c r="AO686" s="118" t="str">
        <f t="shared" si="359"/>
        <v/>
      </c>
      <c r="AP686" s="99" t="str">
        <f t="shared" si="360"/>
        <v/>
      </c>
      <c r="AQ686" s="99" t="str">
        <f t="shared" si="361"/>
        <v/>
      </c>
      <c r="AR686" s="99" t="str">
        <f t="shared" si="362"/>
        <v/>
      </c>
      <c r="AS686" s="99" t="str">
        <f t="shared" si="363"/>
        <v/>
      </c>
      <c r="AT686" s="118" t="str">
        <f t="shared" si="364"/>
        <v/>
      </c>
      <c r="AU686" s="118" t="str">
        <f t="shared" si="365"/>
        <v/>
      </c>
      <c r="AV686" s="118" t="str">
        <f t="shared" si="366"/>
        <v/>
      </c>
      <c r="AW686" s="118" t="str">
        <f t="shared" si="367"/>
        <v/>
      </c>
      <c r="AY686" s="117" t="str">
        <f t="shared" si="338"/>
        <v/>
      </c>
      <c r="AZ686" s="118" t="str">
        <f t="shared" si="339"/>
        <v/>
      </c>
      <c r="BA686" s="99" t="str">
        <f t="shared" si="340"/>
        <v/>
      </c>
      <c r="BB686" s="99" t="str">
        <f t="shared" si="341"/>
        <v/>
      </c>
      <c r="BC686" s="99" t="str">
        <f t="shared" si="342"/>
        <v/>
      </c>
      <c r="BD686" s="99" t="str">
        <f t="shared" si="343"/>
        <v/>
      </c>
      <c r="BE686" s="84" t="str">
        <f t="shared" si="344"/>
        <v/>
      </c>
      <c r="BF686" s="84" t="str">
        <f t="shared" si="337"/>
        <v/>
      </c>
      <c r="BI686" s="117" t="str">
        <f t="shared" si="345"/>
        <v/>
      </c>
      <c r="BJ686" s="118" t="str">
        <f t="shared" si="346"/>
        <v/>
      </c>
      <c r="BK686" s="118" t="str">
        <f t="shared" si="347"/>
        <v/>
      </c>
      <c r="BL686" s="118" t="s">
        <v>152</v>
      </c>
      <c r="BM686" s="118" t="s">
        <v>152</v>
      </c>
      <c r="BN686" s="118" t="s">
        <v>152</v>
      </c>
      <c r="BO686" s="118"/>
      <c r="EX686" s="81" t="str">
        <f t="shared" si="357"/>
        <v/>
      </c>
      <c r="EY686" s="81" t="str">
        <f t="shared" si="356"/>
        <v/>
      </c>
      <c r="FA686" s="81" t="str">
        <f t="shared" si="355"/>
        <v/>
      </c>
    </row>
    <row r="687" spans="2:157" s="82" customFormat="1" x14ac:dyDescent="0.15">
      <c r="B687" s="30"/>
      <c r="C687" s="16"/>
      <c r="D687" s="13" t="s">
        <v>17</v>
      </c>
      <c r="E687" s="16">
        <v>146</v>
      </c>
      <c r="F687" s="10">
        <v>1</v>
      </c>
      <c r="G687" s="16">
        <v>1</v>
      </c>
      <c r="K687" s="16"/>
      <c r="L687" s="82">
        <v>1</v>
      </c>
      <c r="M687" s="16">
        <v>1</v>
      </c>
      <c r="O687" s="20" t="s">
        <v>87</v>
      </c>
      <c r="P687" s="16">
        <v>115</v>
      </c>
      <c r="Q687" s="32"/>
      <c r="R687" s="10"/>
      <c r="S687" s="32"/>
      <c r="T687" s="10"/>
      <c r="U687" s="32"/>
      <c r="V687" s="10"/>
      <c r="W687" s="32"/>
      <c r="X687" s="10"/>
      <c r="Y687" s="32"/>
      <c r="Z687" s="10"/>
      <c r="AA687" s="57">
        <v>-1.0199999809265137</v>
      </c>
      <c r="AB687" s="58">
        <v>12.039999961853027</v>
      </c>
      <c r="AC687" s="57">
        <v>3.3199999332427979</v>
      </c>
      <c r="AD687" s="58">
        <v>-13.310000419616699</v>
      </c>
      <c r="AE687" s="16"/>
      <c r="AF687" s="112"/>
      <c r="AG687" s="117">
        <f t="shared" si="348"/>
        <v>4.9625730181696488</v>
      </c>
      <c r="AH687" s="118">
        <f t="shared" si="351"/>
        <v>1.9099999666213989</v>
      </c>
      <c r="AI687" s="118">
        <f t="shared" si="352"/>
        <v>0.15000057220458984</v>
      </c>
      <c r="AJ687" s="118">
        <f t="shared" si="353"/>
        <v>1.91588100991566</v>
      </c>
      <c r="AK687" s="113">
        <f t="shared" si="349"/>
        <v>115</v>
      </c>
      <c r="AL687" s="118">
        <f t="shared" si="350"/>
        <v>4.9200000762939453</v>
      </c>
      <c r="AM687" s="99"/>
      <c r="AN687" s="117" t="str">
        <f t="shared" si="358"/>
        <v/>
      </c>
      <c r="AO687" s="118" t="str">
        <f t="shared" si="359"/>
        <v/>
      </c>
      <c r="AP687" s="99" t="str">
        <f t="shared" si="360"/>
        <v/>
      </c>
      <c r="AQ687" s="99" t="str">
        <f t="shared" si="361"/>
        <v/>
      </c>
      <c r="AR687" s="99" t="str">
        <f t="shared" si="362"/>
        <v/>
      </c>
      <c r="AS687" s="99" t="str">
        <f t="shared" si="363"/>
        <v/>
      </c>
      <c r="AT687" s="118" t="str">
        <f t="shared" si="364"/>
        <v/>
      </c>
      <c r="AU687" s="118" t="str">
        <f t="shared" si="365"/>
        <v/>
      </c>
      <c r="AV687" s="118" t="str">
        <f t="shared" si="366"/>
        <v/>
      </c>
      <c r="AW687" s="118" t="str">
        <f t="shared" si="367"/>
        <v/>
      </c>
      <c r="AX687" s="99"/>
      <c r="AY687" s="117" t="str">
        <f t="shared" si="338"/>
        <v/>
      </c>
      <c r="AZ687" s="118" t="str">
        <f t="shared" si="339"/>
        <v/>
      </c>
      <c r="BA687" s="99" t="str">
        <f t="shared" si="340"/>
        <v/>
      </c>
      <c r="BB687" s="99" t="str">
        <f t="shared" si="341"/>
        <v/>
      </c>
      <c r="BC687" s="99" t="str">
        <f t="shared" si="342"/>
        <v/>
      </c>
      <c r="BD687" s="99" t="str">
        <f t="shared" si="343"/>
        <v/>
      </c>
      <c r="BE687" s="84" t="str">
        <f t="shared" si="344"/>
        <v/>
      </c>
      <c r="BF687" s="84" t="str">
        <f t="shared" si="337"/>
        <v/>
      </c>
      <c r="BG687" s="89"/>
      <c r="BH687" s="89"/>
      <c r="BI687" s="117" t="str">
        <f t="shared" si="345"/>
        <v/>
      </c>
      <c r="BJ687" s="118" t="str">
        <f t="shared" si="346"/>
        <v/>
      </c>
      <c r="BK687" s="118" t="str">
        <f t="shared" si="347"/>
        <v/>
      </c>
      <c r="BL687" s="118" t="s">
        <v>152</v>
      </c>
      <c r="BM687" s="118" t="s">
        <v>152</v>
      </c>
      <c r="BN687" s="118" t="s">
        <v>152</v>
      </c>
      <c r="BO687" s="118"/>
      <c r="BP687" s="121"/>
      <c r="BX687" s="94"/>
      <c r="CE687" s="95"/>
      <c r="CF687" s="95"/>
      <c r="CG687" s="95"/>
      <c r="CH687" s="95"/>
      <c r="CI687" s="95"/>
      <c r="CJ687" s="95"/>
      <c r="CK687" s="95"/>
      <c r="CL687" s="95"/>
      <c r="CM687" s="95"/>
      <c r="CN687" s="95"/>
      <c r="CO687" s="95"/>
      <c r="CP687" s="95"/>
      <c r="CQ687" s="95"/>
      <c r="EX687" s="81" t="str">
        <f t="shared" si="357"/>
        <v/>
      </c>
      <c r="EY687" s="81" t="str">
        <f t="shared" si="356"/>
        <v/>
      </c>
      <c r="FA687" s="81">
        <f t="shared" si="355"/>
        <v>4.9625730181696488</v>
      </c>
    </row>
    <row r="688" spans="2:157" x14ac:dyDescent="0.15">
      <c r="E688" s="1" t="s">
        <v>152</v>
      </c>
      <c r="F688" s="6">
        <v>2</v>
      </c>
      <c r="H688" s="81">
        <v>1</v>
      </c>
      <c r="O688" s="31"/>
      <c r="Q688" s="31">
        <v>0.38999998569488525</v>
      </c>
      <c r="R688" s="40">
        <v>-4.9200000762939453</v>
      </c>
      <c r="S688" s="31"/>
      <c r="T688" s="40"/>
      <c r="U688" s="31"/>
      <c r="V688" s="40"/>
      <c r="W688" s="31"/>
      <c r="X688" s="40"/>
      <c r="Y688" s="31"/>
      <c r="Z688" s="40"/>
      <c r="AA688" s="59">
        <v>1.4099999666213989</v>
      </c>
      <c r="AB688" s="60">
        <v>-13.159999847412109</v>
      </c>
      <c r="AC688" s="59">
        <v>-0.73000001907348633</v>
      </c>
      <c r="AD688" s="60">
        <v>9.119999885559082</v>
      </c>
      <c r="AE688" s="19" t="s">
        <v>95</v>
      </c>
      <c r="AF688" s="114"/>
      <c r="AG688" s="117" t="str">
        <f t="shared" si="348"/>
        <v/>
      </c>
      <c r="AH688" s="118" t="str">
        <f t="shared" si="351"/>
        <v/>
      </c>
      <c r="AI688" s="118" t="str">
        <f t="shared" si="352"/>
        <v/>
      </c>
      <c r="AJ688" s="118" t="str">
        <f t="shared" si="353"/>
        <v/>
      </c>
      <c r="AK688" s="113" t="str">
        <f t="shared" si="349"/>
        <v/>
      </c>
      <c r="AL688" s="118" t="str">
        <f t="shared" si="350"/>
        <v/>
      </c>
      <c r="AM688" s="118"/>
      <c r="AN688" s="117">
        <f t="shared" si="358"/>
        <v>3.8195544016637357</v>
      </c>
      <c r="AO688" s="118">
        <f t="shared" si="359"/>
        <v>3.8410304980036867</v>
      </c>
      <c r="AP688" s="99">
        <f t="shared" si="360"/>
        <v>16.492500010728833</v>
      </c>
      <c r="AQ688" s="99">
        <f t="shared" si="361"/>
        <v>9.6738650161499784</v>
      </c>
      <c r="AR688" s="99">
        <f t="shared" si="362"/>
        <v>14.66279954285622</v>
      </c>
      <c r="AS688" s="99">
        <f t="shared" si="363"/>
        <v>8.6006332238400436</v>
      </c>
      <c r="AT688" s="118">
        <f t="shared" si="364"/>
        <v>1.9099999666213989</v>
      </c>
      <c r="AU688" s="118">
        <f t="shared" si="365"/>
        <v>0.15000057220458984</v>
      </c>
      <c r="AV688" s="118">
        <f t="shared" si="366"/>
        <v>1.91588100991566</v>
      </c>
      <c r="AW688" s="118">
        <f t="shared" si="367"/>
        <v>6.1399998664855957</v>
      </c>
      <c r="AX688" s="118"/>
      <c r="AY688" s="117" t="str">
        <f t="shared" si="338"/>
        <v/>
      </c>
      <c r="AZ688" s="118" t="str">
        <f t="shared" si="339"/>
        <v/>
      </c>
      <c r="BA688" s="99" t="str">
        <f t="shared" si="340"/>
        <v/>
      </c>
      <c r="BB688" s="99" t="str">
        <f t="shared" si="341"/>
        <v/>
      </c>
      <c r="BC688" s="99" t="str">
        <f t="shared" si="342"/>
        <v/>
      </c>
      <c r="BD688" s="99" t="str">
        <f t="shared" si="343"/>
        <v/>
      </c>
      <c r="BE688" s="84" t="str">
        <f t="shared" si="344"/>
        <v/>
      </c>
      <c r="BF688" s="84" t="str">
        <f t="shared" si="337"/>
        <v/>
      </c>
      <c r="BI688" s="117">
        <f t="shared" si="345"/>
        <v>1.9099999666213989</v>
      </c>
      <c r="BJ688" s="118">
        <f t="shared" si="346"/>
        <v>0.15000057220458984</v>
      </c>
      <c r="BK688" s="118">
        <f t="shared" si="347"/>
        <v>1.91588100991566</v>
      </c>
      <c r="BL688" s="118">
        <v>1.9099999666213989</v>
      </c>
      <c r="BM688" s="118">
        <v>0.15000057220458984</v>
      </c>
      <c r="BN688" s="118">
        <v>1.91588100991566</v>
      </c>
      <c r="BO688" s="118"/>
      <c r="BP688" s="119"/>
      <c r="BX688" s="117"/>
      <c r="EX688" s="81">
        <f t="shared" si="357"/>
        <v>3.8195544016637357</v>
      </c>
      <c r="EY688" s="81">
        <f t="shared" si="356"/>
        <v>3.8195544016637357</v>
      </c>
      <c r="FA688" s="81" t="str">
        <f t="shared" si="355"/>
        <v/>
      </c>
    </row>
    <row r="689" spans="2:157" x14ac:dyDescent="0.15">
      <c r="E689" s="1" t="s">
        <v>152</v>
      </c>
      <c r="F689" s="6">
        <v>3</v>
      </c>
      <c r="I689" s="81">
        <v>1</v>
      </c>
      <c r="O689" s="31"/>
      <c r="Q689" s="31">
        <v>-1.7599999904632568</v>
      </c>
      <c r="R689" s="40">
        <v>6.1399998664855957</v>
      </c>
      <c r="S689" s="31"/>
      <c r="T689" s="40"/>
      <c r="U689" s="31"/>
      <c r="V689" s="40"/>
      <c r="W689" s="31"/>
      <c r="X689" s="40"/>
      <c r="Y689" s="31"/>
      <c r="Z689" s="40"/>
      <c r="AA689" s="59">
        <v>-1.7599999904632568</v>
      </c>
      <c r="AB689" s="60">
        <v>6.1399998664855957</v>
      </c>
      <c r="AC689" s="59">
        <v>0.34000000357627869</v>
      </c>
      <c r="AD689" s="60">
        <v>-12.920000076293945</v>
      </c>
      <c r="AE689" s="19" t="s">
        <v>116</v>
      </c>
      <c r="AF689" s="114"/>
      <c r="AG689" s="117" t="str">
        <f t="shared" si="348"/>
        <v/>
      </c>
      <c r="AH689" s="118" t="str">
        <f t="shared" si="351"/>
        <v/>
      </c>
      <c r="AI689" s="118" t="str">
        <f t="shared" si="352"/>
        <v/>
      </c>
      <c r="AJ689" s="118" t="str">
        <f t="shared" si="353"/>
        <v/>
      </c>
      <c r="AK689" s="113" t="str">
        <f t="shared" si="349"/>
        <v/>
      </c>
      <c r="AL689" s="118" t="str">
        <f t="shared" si="350"/>
        <v/>
      </c>
      <c r="AM689" s="118"/>
      <c r="AN689" s="117" t="str">
        <f t="shared" si="358"/>
        <v/>
      </c>
      <c r="AO689" s="118" t="str">
        <f t="shared" si="359"/>
        <v/>
      </c>
      <c r="AP689" s="99" t="str">
        <f t="shared" si="360"/>
        <v/>
      </c>
      <c r="AQ689" s="99" t="str">
        <f t="shared" si="361"/>
        <v/>
      </c>
      <c r="AR689" s="99" t="str">
        <f t="shared" si="362"/>
        <v/>
      </c>
      <c r="AS689" s="99" t="str">
        <f t="shared" si="363"/>
        <v/>
      </c>
      <c r="AT689" s="118" t="str">
        <f t="shared" si="364"/>
        <v/>
      </c>
      <c r="AU689" s="118" t="str">
        <f t="shared" si="365"/>
        <v/>
      </c>
      <c r="AV689" s="118" t="str">
        <f t="shared" si="366"/>
        <v/>
      </c>
      <c r="AW689" s="118" t="str">
        <f t="shared" si="367"/>
        <v/>
      </c>
      <c r="AX689" s="118"/>
      <c r="AY689" s="117">
        <f t="shared" si="338"/>
        <v>3.8195544016637357</v>
      </c>
      <c r="AZ689" s="118">
        <f t="shared" si="339"/>
        <v>3.8410304980036867</v>
      </c>
      <c r="BA689" s="99">
        <f t="shared" si="340"/>
        <v>16.492500010728833</v>
      </c>
      <c r="BB689" s="99">
        <f t="shared" si="341"/>
        <v>9.6738650161499784</v>
      </c>
      <c r="BC689" s="99">
        <f t="shared" si="342"/>
        <v>14.66279954285622</v>
      </c>
      <c r="BD689" s="99">
        <f t="shared" si="343"/>
        <v>8.6006332238400436</v>
      </c>
      <c r="BE689" s="84">
        <f t="shared" si="344"/>
        <v>6.1399998664855957</v>
      </c>
      <c r="BF689" s="84" t="str">
        <f t="shared" si="337"/>
        <v/>
      </c>
      <c r="BI689" s="117">
        <f t="shared" si="345"/>
        <v>1.0299999713897705</v>
      </c>
      <c r="BJ689" s="118">
        <f t="shared" si="346"/>
        <v>2.9800000190734863</v>
      </c>
      <c r="BK689" s="118">
        <f t="shared" si="347"/>
        <v>3.1529827235081558</v>
      </c>
      <c r="BL689" s="118">
        <v>1.0299999713897705</v>
      </c>
      <c r="BM689" s="118">
        <v>2.9800000190734863</v>
      </c>
      <c r="BN689" s="118">
        <v>3.1529827235081558</v>
      </c>
      <c r="BO689" s="118"/>
      <c r="BP689" s="119"/>
      <c r="BX689" s="117"/>
      <c r="EX689" s="81" t="str">
        <f t="shared" si="357"/>
        <v/>
      </c>
      <c r="EY689" s="81">
        <f t="shared" si="356"/>
        <v>14.660085854023928</v>
      </c>
      <c r="FA689" s="81" t="str">
        <f t="shared" si="355"/>
        <v/>
      </c>
    </row>
    <row r="690" spans="2:157" x14ac:dyDescent="0.15">
      <c r="E690" s="1" t="s">
        <v>152</v>
      </c>
      <c r="F690" s="6">
        <v>4</v>
      </c>
      <c r="I690" s="81">
        <v>1</v>
      </c>
      <c r="O690" s="31"/>
      <c r="Q690" s="31">
        <v>2.440000057220459</v>
      </c>
      <c r="R690" s="40">
        <v>-4.679999828338623</v>
      </c>
      <c r="S690" s="31"/>
      <c r="T690" s="40"/>
      <c r="U690" s="31"/>
      <c r="V690" s="40"/>
      <c r="W690" s="31"/>
      <c r="X690" s="40"/>
      <c r="Y690" s="31"/>
      <c r="Z690" s="40"/>
      <c r="AA690" s="59">
        <v>3.9000000953674316</v>
      </c>
      <c r="AB690" s="60">
        <v>-6.5799999237060547</v>
      </c>
      <c r="AC690" s="59">
        <v>0.98000001907348633</v>
      </c>
      <c r="AD690" s="60">
        <v>3.119999885559082</v>
      </c>
      <c r="AE690" s="19" t="s">
        <v>78</v>
      </c>
      <c r="AF690" s="114"/>
      <c r="AG690" s="117" t="str">
        <f t="shared" si="348"/>
        <v/>
      </c>
      <c r="AH690" s="118" t="str">
        <f t="shared" si="351"/>
        <v/>
      </c>
      <c r="AI690" s="118" t="str">
        <f t="shared" si="352"/>
        <v/>
      </c>
      <c r="AJ690" s="118" t="str">
        <f t="shared" si="353"/>
        <v/>
      </c>
      <c r="AK690" s="113" t="str">
        <f t="shared" si="349"/>
        <v/>
      </c>
      <c r="AL690" s="118" t="str">
        <f t="shared" si="350"/>
        <v/>
      </c>
      <c r="AM690" s="118"/>
      <c r="AN690" s="117" t="str">
        <f t="shared" si="358"/>
        <v/>
      </c>
      <c r="AO690" s="118" t="str">
        <f t="shared" si="359"/>
        <v/>
      </c>
      <c r="AP690" s="99" t="str">
        <f t="shared" si="360"/>
        <v/>
      </c>
      <c r="AQ690" s="99" t="str">
        <f t="shared" si="361"/>
        <v/>
      </c>
      <c r="AR690" s="99" t="str">
        <f t="shared" si="362"/>
        <v/>
      </c>
      <c r="AS690" s="99" t="str">
        <f t="shared" si="363"/>
        <v/>
      </c>
      <c r="AT690" s="118" t="str">
        <f t="shared" si="364"/>
        <v/>
      </c>
      <c r="AU690" s="118" t="str">
        <f t="shared" si="365"/>
        <v/>
      </c>
      <c r="AV690" s="118" t="str">
        <f t="shared" si="366"/>
        <v/>
      </c>
      <c r="AW690" s="118" t="str">
        <f t="shared" si="367"/>
        <v/>
      </c>
      <c r="AX690" s="118"/>
      <c r="AY690" s="117">
        <f t="shared" si="338"/>
        <v>14.660085854023928</v>
      </c>
      <c r="AZ690" s="118">
        <f t="shared" si="339"/>
        <v>17.700163972202809</v>
      </c>
      <c r="BA690" s="99">
        <f t="shared" si="340"/>
        <v>34.457800624084456</v>
      </c>
      <c r="BB690" s="99">
        <f t="shared" si="341"/>
        <v>10.829974790799673</v>
      </c>
      <c r="BC690" s="99">
        <f t="shared" si="342"/>
        <v>40.58380091423988</v>
      </c>
      <c r="BD690" s="99">
        <f t="shared" si="343"/>
        <v>12.755356780050692</v>
      </c>
      <c r="BE690" s="84">
        <f t="shared" si="344"/>
        <v>4.679999828338623</v>
      </c>
      <c r="BF690" s="84" t="str">
        <f t="shared" si="337"/>
        <v/>
      </c>
      <c r="BI690" s="117">
        <f t="shared" si="345"/>
        <v>3.560000091791153</v>
      </c>
      <c r="BJ690" s="118">
        <f t="shared" si="346"/>
        <v>6.3400001525878906</v>
      </c>
      <c r="BK690" s="118">
        <f t="shared" si="347"/>
        <v>7.2711211369614448</v>
      </c>
      <c r="BL690" s="118">
        <v>3.560000091791153</v>
      </c>
      <c r="BM690" s="118">
        <v>6.3400001525878906</v>
      </c>
      <c r="BN690" s="118">
        <v>7.2711211369614448</v>
      </c>
      <c r="BO690" s="118"/>
      <c r="BP690" s="119"/>
      <c r="BX690" s="117"/>
      <c r="EX690" s="81" t="str">
        <f t="shared" si="357"/>
        <v/>
      </c>
      <c r="EY690" s="81">
        <f t="shared" si="356"/>
        <v>6.0449549215896896</v>
      </c>
      <c r="FA690" s="81" t="str">
        <f t="shared" si="355"/>
        <v/>
      </c>
    </row>
    <row r="691" spans="2:157" x14ac:dyDescent="0.15">
      <c r="E691" s="1" t="s">
        <v>152</v>
      </c>
      <c r="F691" s="6">
        <v>5</v>
      </c>
      <c r="I691" s="81">
        <v>1</v>
      </c>
      <c r="J691" s="81">
        <v>1</v>
      </c>
      <c r="O691" s="31"/>
      <c r="Q691" s="31">
        <v>-1.1699999570846558</v>
      </c>
      <c r="R691" s="40">
        <v>2.190000057220459</v>
      </c>
      <c r="S691" s="31"/>
      <c r="T691" s="40"/>
      <c r="U691" s="31"/>
      <c r="V691" s="40"/>
      <c r="W691" s="31" t="s">
        <v>85</v>
      </c>
      <c r="X691" s="40"/>
      <c r="Y691" s="31">
        <v>1</v>
      </c>
      <c r="Z691" s="40"/>
      <c r="AA691" s="59">
        <v>-1.1699999570846558</v>
      </c>
      <c r="AB691" s="60">
        <v>2.190000057220459</v>
      </c>
      <c r="AC691" s="59">
        <v>3.0199999809265137</v>
      </c>
      <c r="AD691" s="60">
        <v>-5.119999885559082</v>
      </c>
      <c r="AE691" s="19" t="s">
        <v>128</v>
      </c>
      <c r="AF691" s="114"/>
      <c r="AG691" s="117" t="str">
        <f t="shared" si="348"/>
        <v/>
      </c>
      <c r="AH691" s="118" t="str">
        <f t="shared" si="351"/>
        <v/>
      </c>
      <c r="AI691" s="118" t="str">
        <f t="shared" si="352"/>
        <v/>
      </c>
      <c r="AJ691" s="118" t="str">
        <f t="shared" si="353"/>
        <v/>
      </c>
      <c r="AK691" s="113" t="str">
        <f t="shared" si="349"/>
        <v/>
      </c>
      <c r="AL691" s="118" t="str">
        <f t="shared" si="350"/>
        <v/>
      </c>
      <c r="AM691" s="118"/>
      <c r="AN691" s="117" t="str">
        <f t="shared" si="358"/>
        <v/>
      </c>
      <c r="AO691" s="118" t="str">
        <f t="shared" si="359"/>
        <v/>
      </c>
      <c r="AP691" s="99" t="str">
        <f t="shared" si="360"/>
        <v/>
      </c>
      <c r="AQ691" s="99" t="str">
        <f t="shared" si="361"/>
        <v/>
      </c>
      <c r="AR691" s="99" t="str">
        <f t="shared" si="362"/>
        <v/>
      </c>
      <c r="AS691" s="99" t="str">
        <f t="shared" si="363"/>
        <v/>
      </c>
      <c r="AT691" s="118" t="str">
        <f t="shared" si="364"/>
        <v/>
      </c>
      <c r="AU691" s="118" t="str">
        <f t="shared" si="365"/>
        <v/>
      </c>
      <c r="AV691" s="118" t="str">
        <f t="shared" si="366"/>
        <v/>
      </c>
      <c r="AW691" s="118" t="str">
        <f t="shared" si="367"/>
        <v/>
      </c>
      <c r="AX691" s="118"/>
      <c r="AY691" s="117">
        <f t="shared" si="338"/>
        <v>6.0449549215896896</v>
      </c>
      <c r="AZ691" s="118">
        <f t="shared" si="339"/>
        <v>13.279095425129183</v>
      </c>
      <c r="BA691" s="99">
        <f t="shared" si="340"/>
        <v>7.4260994793415023</v>
      </c>
      <c r="BB691" s="99">
        <f t="shared" si="341"/>
        <v>3.5300896856964656</v>
      </c>
      <c r="BC691" s="99">
        <f t="shared" si="342"/>
        <v>11.785299464178081</v>
      </c>
      <c r="BD691" s="99">
        <f t="shared" si="343"/>
        <v>5.6022901655268722</v>
      </c>
      <c r="BE691" s="84">
        <f t="shared" si="344"/>
        <v>2.190000057220459</v>
      </c>
      <c r="BF691" s="84">
        <f t="shared" si="337"/>
        <v>3.9499998092651367</v>
      </c>
      <c r="BI691" s="117"/>
      <c r="BJ691" s="118"/>
      <c r="BK691" s="118"/>
      <c r="BO691" s="118"/>
      <c r="BP691" s="119" t="s">
        <v>185</v>
      </c>
      <c r="BX691" s="117"/>
      <c r="EX691" s="81" t="str">
        <f t="shared" si="357"/>
        <v/>
      </c>
      <c r="EY691" s="81" t="str">
        <f t="shared" si="356"/>
        <v/>
      </c>
      <c r="FA691" s="81" t="str">
        <f t="shared" si="355"/>
        <v/>
      </c>
    </row>
    <row r="692" spans="2:157" x14ac:dyDescent="0.15">
      <c r="E692" s="1" t="s">
        <v>152</v>
      </c>
      <c r="O692" s="31"/>
      <c r="Q692" s="31"/>
      <c r="R692" s="40"/>
      <c r="S692" s="31">
        <v>-2.4900000095367432</v>
      </c>
      <c r="T692" s="40">
        <v>-6.630000114440918</v>
      </c>
      <c r="U692" s="31"/>
      <c r="V692" s="40"/>
      <c r="W692" s="31"/>
      <c r="X692" s="40"/>
      <c r="Y692" s="31"/>
      <c r="Z692" s="40"/>
      <c r="AF692" s="140">
        <v>1</v>
      </c>
      <c r="AG692" s="117" t="str">
        <f t="shared" si="348"/>
        <v/>
      </c>
      <c r="AH692" s="118" t="str">
        <f t="shared" si="351"/>
        <v/>
      </c>
      <c r="AI692" s="118" t="str">
        <f t="shared" si="352"/>
        <v/>
      </c>
      <c r="AJ692" s="118" t="str">
        <f t="shared" si="353"/>
        <v/>
      </c>
      <c r="AK692" s="113" t="str">
        <f t="shared" si="349"/>
        <v/>
      </c>
      <c r="AL692" s="118" t="str">
        <f t="shared" si="350"/>
        <v/>
      </c>
      <c r="AN692" s="117" t="str">
        <f t="shared" si="358"/>
        <v/>
      </c>
      <c r="AO692" s="118" t="str">
        <f t="shared" si="359"/>
        <v/>
      </c>
      <c r="AP692" s="99" t="str">
        <f t="shared" si="360"/>
        <v/>
      </c>
      <c r="AQ692" s="99" t="str">
        <f t="shared" si="361"/>
        <v/>
      </c>
      <c r="AR692" s="99" t="str">
        <f t="shared" si="362"/>
        <v/>
      </c>
      <c r="AS692" s="99" t="str">
        <f t="shared" si="363"/>
        <v/>
      </c>
      <c r="AT692" s="118" t="str">
        <f t="shared" si="364"/>
        <v/>
      </c>
      <c r="AU692" s="118" t="str">
        <f t="shared" si="365"/>
        <v/>
      </c>
      <c r="AV692" s="118" t="str">
        <f t="shared" si="366"/>
        <v/>
      </c>
      <c r="AW692" s="118" t="str">
        <f t="shared" si="367"/>
        <v/>
      </c>
      <c r="AY692" s="117" t="str">
        <f t="shared" si="338"/>
        <v/>
      </c>
      <c r="AZ692" s="118" t="str">
        <f t="shared" si="339"/>
        <v/>
      </c>
      <c r="BA692" s="99" t="str">
        <f t="shared" si="340"/>
        <v/>
      </c>
      <c r="BB692" s="99" t="str">
        <f t="shared" si="341"/>
        <v/>
      </c>
      <c r="BC692" s="99" t="str">
        <f t="shared" si="342"/>
        <v/>
      </c>
      <c r="BD692" s="99" t="str">
        <f t="shared" si="343"/>
        <v/>
      </c>
      <c r="BE692" s="84" t="str">
        <f t="shared" si="344"/>
        <v/>
      </c>
      <c r="BF692" s="84" t="str">
        <f t="shared" si="337"/>
        <v/>
      </c>
      <c r="BI692" s="117" t="str">
        <f t="shared" si="345"/>
        <v/>
      </c>
      <c r="BJ692" s="118" t="str">
        <f t="shared" si="346"/>
        <v/>
      </c>
      <c r="BK692" s="118" t="str">
        <f t="shared" si="347"/>
        <v/>
      </c>
      <c r="BL692" s="118">
        <v>2.1499999761581421</v>
      </c>
      <c r="BM692" s="118">
        <v>0.92999982833862305</v>
      </c>
      <c r="BN692" s="118">
        <v>2.3425199205534795</v>
      </c>
      <c r="BO692" s="118"/>
      <c r="EX692" s="81" t="str">
        <f t="shared" si="357"/>
        <v/>
      </c>
      <c r="EY692" s="81" t="str">
        <f t="shared" si="356"/>
        <v/>
      </c>
      <c r="FA692" s="81" t="str">
        <f t="shared" si="355"/>
        <v/>
      </c>
    </row>
    <row r="693" spans="2:157" s="82" customFormat="1" x14ac:dyDescent="0.15">
      <c r="B693" s="30"/>
      <c r="C693" s="16"/>
      <c r="D693" s="13" t="s">
        <v>71</v>
      </c>
      <c r="E693" s="16">
        <v>147</v>
      </c>
      <c r="F693" s="82">
        <v>1</v>
      </c>
      <c r="G693" s="16">
        <v>1</v>
      </c>
      <c r="K693" s="16"/>
      <c r="L693" s="82">
        <v>1</v>
      </c>
      <c r="M693" s="16"/>
      <c r="N693" s="82">
        <v>1</v>
      </c>
      <c r="O693" s="20" t="s">
        <v>85</v>
      </c>
      <c r="P693" s="16">
        <v>104</v>
      </c>
      <c r="Q693" s="32"/>
      <c r="R693" s="10"/>
      <c r="S693" s="32"/>
      <c r="T693" s="10"/>
      <c r="U693" s="32"/>
      <c r="V693" s="10"/>
      <c r="W693" s="32"/>
      <c r="X693" s="10"/>
      <c r="Y693" s="32"/>
      <c r="Z693" s="10"/>
      <c r="AA693" s="57">
        <v>0.98000001907348633</v>
      </c>
      <c r="AB693" s="58">
        <v>12.039999961853027</v>
      </c>
      <c r="AC693" s="57">
        <v>-3.4100000858306885</v>
      </c>
      <c r="AD693" s="58">
        <v>-12.140000343322754</v>
      </c>
      <c r="AE693" s="16"/>
      <c r="AF693" s="112"/>
      <c r="AG693" s="117">
        <f t="shared" si="348"/>
        <v>4.9093117535494555</v>
      </c>
      <c r="AH693" s="118">
        <f t="shared" si="351"/>
        <v>1.6600000858306885</v>
      </c>
      <c r="AI693" s="118">
        <f t="shared" si="352"/>
        <v>0.44000053405761719</v>
      </c>
      <c r="AJ693" s="118">
        <f t="shared" si="353"/>
        <v>1.7173237187347299</v>
      </c>
      <c r="AK693" s="113">
        <f t="shared" si="349"/>
        <v>104</v>
      </c>
      <c r="AL693" s="118">
        <f t="shared" si="350"/>
        <v>6.2899999618530273</v>
      </c>
      <c r="AM693" s="99"/>
      <c r="AN693" s="117" t="str">
        <f t="shared" si="358"/>
        <v/>
      </c>
      <c r="AO693" s="118" t="str">
        <f t="shared" si="359"/>
        <v/>
      </c>
      <c r="AP693" s="99" t="str">
        <f t="shared" si="360"/>
        <v/>
      </c>
      <c r="AQ693" s="99" t="str">
        <f t="shared" si="361"/>
        <v/>
      </c>
      <c r="AR693" s="99" t="str">
        <f t="shared" si="362"/>
        <v/>
      </c>
      <c r="AS693" s="99" t="str">
        <f t="shared" si="363"/>
        <v/>
      </c>
      <c r="AT693" s="118" t="str">
        <f t="shared" si="364"/>
        <v/>
      </c>
      <c r="AU693" s="118" t="str">
        <f t="shared" si="365"/>
        <v/>
      </c>
      <c r="AV693" s="118" t="str">
        <f t="shared" si="366"/>
        <v/>
      </c>
      <c r="AW693" s="118" t="str">
        <f t="shared" si="367"/>
        <v/>
      </c>
      <c r="AX693" s="99"/>
      <c r="AY693" s="117" t="str">
        <f t="shared" si="338"/>
        <v/>
      </c>
      <c r="AZ693" s="118" t="str">
        <f t="shared" si="339"/>
        <v/>
      </c>
      <c r="BA693" s="99" t="str">
        <f t="shared" si="340"/>
        <v/>
      </c>
      <c r="BB693" s="99" t="str">
        <f t="shared" si="341"/>
        <v/>
      </c>
      <c r="BC693" s="99" t="str">
        <f t="shared" si="342"/>
        <v/>
      </c>
      <c r="BD693" s="99" t="str">
        <f t="shared" si="343"/>
        <v/>
      </c>
      <c r="BE693" s="84" t="str">
        <f t="shared" si="344"/>
        <v/>
      </c>
      <c r="BF693" s="84" t="str">
        <f t="shared" si="337"/>
        <v/>
      </c>
      <c r="BG693" s="89"/>
      <c r="BH693" s="89"/>
      <c r="BI693" s="117" t="str">
        <f t="shared" si="345"/>
        <v/>
      </c>
      <c r="BJ693" s="118" t="str">
        <f t="shared" si="346"/>
        <v/>
      </c>
      <c r="BK693" s="118" t="str">
        <f t="shared" si="347"/>
        <v/>
      </c>
      <c r="BL693" s="118" t="s">
        <v>152</v>
      </c>
      <c r="BM693" s="118" t="s">
        <v>152</v>
      </c>
      <c r="BN693" s="118" t="s">
        <v>152</v>
      </c>
      <c r="BO693" s="118"/>
      <c r="BP693" s="121"/>
      <c r="BX693" s="94"/>
      <c r="CE693" s="95"/>
      <c r="CF693" s="95"/>
      <c r="CG693" s="95"/>
      <c r="CH693" s="95"/>
      <c r="CI693" s="95"/>
      <c r="CJ693" s="95"/>
      <c r="CK693" s="95"/>
      <c r="CL693" s="95"/>
      <c r="CM693" s="95"/>
      <c r="CN693" s="95"/>
      <c r="CO693" s="95"/>
      <c r="CP693" s="95"/>
      <c r="CQ693" s="95"/>
      <c r="EX693" s="81" t="str">
        <f t="shared" si="357"/>
        <v/>
      </c>
      <c r="EY693" s="81" t="str">
        <f t="shared" si="356"/>
        <v/>
      </c>
      <c r="FA693" s="81">
        <f t="shared" si="355"/>
        <v>4.9093117535494555</v>
      </c>
    </row>
    <row r="694" spans="2:157" x14ac:dyDescent="0.15">
      <c r="E694" s="1" t="s">
        <v>152</v>
      </c>
      <c r="F694" s="6">
        <v>2</v>
      </c>
      <c r="H694" s="81">
        <v>1</v>
      </c>
      <c r="O694" s="31"/>
      <c r="Q694" s="31">
        <v>-4</v>
      </c>
      <c r="R694" s="40">
        <v>-6.2899999618530273</v>
      </c>
      <c r="S694" s="31"/>
      <c r="T694" s="40"/>
      <c r="U694" s="31"/>
      <c r="V694" s="40"/>
      <c r="W694" s="31"/>
      <c r="X694" s="40"/>
      <c r="Y694" s="31"/>
      <c r="Z694" s="40"/>
      <c r="AA694" s="59">
        <v>-5.070000171661377</v>
      </c>
      <c r="AB694" s="60">
        <v>-11.699999809265137</v>
      </c>
      <c r="AC694" s="59">
        <v>0.28999999165534973</v>
      </c>
      <c r="AD694" s="60">
        <v>11.210000038146973</v>
      </c>
      <c r="AE694" s="19" t="s">
        <v>81</v>
      </c>
      <c r="AF694" s="114"/>
      <c r="AG694" s="117" t="str">
        <f t="shared" si="348"/>
        <v/>
      </c>
      <c r="AH694" s="118" t="str">
        <f t="shared" si="351"/>
        <v/>
      </c>
      <c r="AI694" s="118" t="str">
        <f t="shared" si="352"/>
        <v/>
      </c>
      <c r="AJ694" s="118" t="str">
        <f t="shared" si="353"/>
        <v/>
      </c>
      <c r="AK694" s="113" t="str">
        <f t="shared" si="349"/>
        <v/>
      </c>
      <c r="AL694" s="118" t="str">
        <f t="shared" si="350"/>
        <v/>
      </c>
      <c r="AM694" s="118"/>
      <c r="AN694" s="117">
        <f t="shared" si="358"/>
        <v>1.169329208967897</v>
      </c>
      <c r="AO694" s="118">
        <f t="shared" si="359"/>
        <v>2.2984831406361801</v>
      </c>
      <c r="AP694" s="99">
        <f t="shared" si="360"/>
        <v>6.1211012233734436</v>
      </c>
      <c r="AQ694" s="99">
        <f t="shared" si="361"/>
        <v>5.8005345585741832</v>
      </c>
      <c r="AR694" s="99">
        <f t="shared" si="362"/>
        <v>11.553151511526139</v>
      </c>
      <c r="AS694" s="99">
        <f t="shared" si="363"/>
        <v>10.948104296520377</v>
      </c>
      <c r="AT694" s="118">
        <f t="shared" si="364"/>
        <v>1.6600000858306885</v>
      </c>
      <c r="AU694" s="118">
        <f t="shared" si="365"/>
        <v>0.44000053405761719</v>
      </c>
      <c r="AV694" s="118">
        <f t="shared" si="366"/>
        <v>1.7173237187347299</v>
      </c>
      <c r="AW694" s="118">
        <f t="shared" si="367"/>
        <v>11.409999847412109</v>
      </c>
      <c r="AX694" s="118"/>
      <c r="AY694" s="117" t="str">
        <f t="shared" si="338"/>
        <v/>
      </c>
      <c r="AZ694" s="118" t="str">
        <f t="shared" si="339"/>
        <v/>
      </c>
      <c r="BA694" s="99" t="str">
        <f t="shared" si="340"/>
        <v/>
      </c>
      <c r="BB694" s="99" t="str">
        <f t="shared" si="341"/>
        <v/>
      </c>
      <c r="BC694" s="99" t="str">
        <f t="shared" si="342"/>
        <v/>
      </c>
      <c r="BD694" s="99" t="str">
        <f t="shared" si="343"/>
        <v/>
      </c>
      <c r="BE694" s="84" t="str">
        <f t="shared" si="344"/>
        <v/>
      </c>
      <c r="BF694" s="84" t="str">
        <f t="shared" si="337"/>
        <v/>
      </c>
      <c r="BI694" s="117">
        <f t="shared" si="345"/>
        <v>1.6600000858306885</v>
      </c>
      <c r="BJ694" s="118">
        <f t="shared" si="346"/>
        <v>0.44000053405761719</v>
      </c>
      <c r="BK694" s="118">
        <f t="shared" si="347"/>
        <v>1.7173237187347299</v>
      </c>
      <c r="BL694" s="118">
        <v>1.6600000858306885</v>
      </c>
      <c r="BM694" s="118">
        <v>0.44000053405761719</v>
      </c>
      <c r="BN694" s="118">
        <v>1.7173237187347299</v>
      </c>
      <c r="BO694" s="118"/>
      <c r="BP694" s="119"/>
      <c r="BX694" s="117"/>
      <c r="EX694" s="81">
        <f t="shared" si="357"/>
        <v>1.169329208967897</v>
      </c>
      <c r="EY694" s="81">
        <f t="shared" si="356"/>
        <v>1.169329208967897</v>
      </c>
      <c r="FA694" s="81" t="str">
        <f t="shared" si="355"/>
        <v/>
      </c>
    </row>
    <row r="695" spans="2:157" x14ac:dyDescent="0.15">
      <c r="E695" s="1" t="s">
        <v>152</v>
      </c>
      <c r="F695" s="6">
        <v>3</v>
      </c>
      <c r="I695" s="81">
        <v>1</v>
      </c>
      <c r="O695" s="31"/>
      <c r="Q695" s="31">
        <v>2.5399999618530273</v>
      </c>
      <c r="R695" s="40">
        <v>11.409999847412109</v>
      </c>
      <c r="S695" s="31"/>
      <c r="T695" s="40"/>
      <c r="U695" s="31"/>
      <c r="V695" s="40"/>
      <c r="W695" s="31"/>
      <c r="X695" s="40"/>
      <c r="Y695" s="31"/>
      <c r="Z695" s="40"/>
      <c r="AA695" s="59">
        <v>1.4600000381469727</v>
      </c>
      <c r="AB695" s="60">
        <v>11.899999618530273</v>
      </c>
      <c r="AC695" s="59">
        <v>-3.4100000858306885</v>
      </c>
      <c r="AD695" s="60">
        <v>-11.699999809265137</v>
      </c>
      <c r="AE695" s="19" t="s">
        <v>95</v>
      </c>
      <c r="AF695" s="114"/>
      <c r="AG695" s="117" t="str">
        <f t="shared" si="348"/>
        <v/>
      </c>
      <c r="AH695" s="118" t="str">
        <f t="shared" si="351"/>
        <v/>
      </c>
      <c r="AI695" s="118" t="str">
        <f t="shared" si="352"/>
        <v/>
      </c>
      <c r="AJ695" s="118" t="str">
        <f t="shared" si="353"/>
        <v/>
      </c>
      <c r="AK695" s="113" t="str">
        <f t="shared" si="349"/>
        <v/>
      </c>
      <c r="AL695" s="118" t="str">
        <f t="shared" si="350"/>
        <v/>
      </c>
      <c r="AM695" s="118"/>
      <c r="AN695" s="117" t="str">
        <f t="shared" si="358"/>
        <v/>
      </c>
      <c r="AO695" s="118" t="str">
        <f t="shared" si="359"/>
        <v/>
      </c>
      <c r="AP695" s="99" t="str">
        <f t="shared" si="360"/>
        <v/>
      </c>
      <c r="AQ695" s="99" t="str">
        <f t="shared" si="361"/>
        <v/>
      </c>
      <c r="AR695" s="99" t="str">
        <f t="shared" si="362"/>
        <v/>
      </c>
      <c r="AS695" s="99" t="str">
        <f t="shared" si="363"/>
        <v/>
      </c>
      <c r="AT695" s="118" t="str">
        <f t="shared" si="364"/>
        <v/>
      </c>
      <c r="AU695" s="118" t="str">
        <f t="shared" si="365"/>
        <v/>
      </c>
      <c r="AV695" s="118" t="str">
        <f t="shared" si="366"/>
        <v/>
      </c>
      <c r="AW695" s="118" t="str">
        <f t="shared" si="367"/>
        <v/>
      </c>
      <c r="AX695" s="118"/>
      <c r="AY695" s="117">
        <f t="shared" si="338"/>
        <v>1.169329208967897</v>
      </c>
      <c r="AZ695" s="118">
        <f t="shared" si="339"/>
        <v>2.2984831406361801</v>
      </c>
      <c r="BA695" s="99">
        <f t="shared" si="340"/>
        <v>6.1211012233734436</v>
      </c>
      <c r="BB695" s="99">
        <f t="shared" si="341"/>
        <v>5.8005345585741832</v>
      </c>
      <c r="BC695" s="99">
        <f t="shared" si="342"/>
        <v>11.553151511526139</v>
      </c>
      <c r="BD695" s="99">
        <f t="shared" si="343"/>
        <v>10.948104296520377</v>
      </c>
      <c r="BE695" s="84">
        <f t="shared" si="344"/>
        <v>11.409999847412109</v>
      </c>
      <c r="BF695" s="84" t="str">
        <f t="shared" si="337"/>
        <v/>
      </c>
      <c r="BI695" s="117">
        <f t="shared" si="345"/>
        <v>1.1700000464916229</v>
      </c>
      <c r="BJ695" s="118">
        <f t="shared" si="346"/>
        <v>0.68999958038330078</v>
      </c>
      <c r="BK695" s="118">
        <f t="shared" si="347"/>
        <v>1.3583075976079686</v>
      </c>
      <c r="BL695" s="118">
        <v>1.1700000464916229</v>
      </c>
      <c r="BM695" s="118">
        <v>0.68999958038330078</v>
      </c>
      <c r="BN695" s="118">
        <v>1.3583075976079686</v>
      </c>
      <c r="BO695" s="118"/>
      <c r="BP695" s="119"/>
      <c r="BX695" s="117"/>
      <c r="EX695" s="81" t="str">
        <f t="shared" si="357"/>
        <v/>
      </c>
      <c r="EY695" s="81">
        <f t="shared" si="356"/>
        <v>12.733223502657451</v>
      </c>
      <c r="FA695" s="81" t="str">
        <f t="shared" si="355"/>
        <v/>
      </c>
    </row>
    <row r="696" spans="2:157" x14ac:dyDescent="0.15">
      <c r="E696" s="1" t="s">
        <v>152</v>
      </c>
      <c r="F696" s="6">
        <v>4</v>
      </c>
      <c r="I696" s="81">
        <v>1</v>
      </c>
      <c r="O696" s="31"/>
      <c r="Q696" s="31">
        <v>1.0199999809265137</v>
      </c>
      <c r="R696" s="40">
        <v>-6.2899999618530273</v>
      </c>
      <c r="S696" s="31"/>
      <c r="T696" s="40"/>
      <c r="U696" s="31"/>
      <c r="V696" s="40"/>
      <c r="W696" s="31"/>
      <c r="X696" s="40"/>
      <c r="Y696" s="31"/>
      <c r="Z696" s="40"/>
      <c r="AA696" s="59">
        <v>0.34000000357627869</v>
      </c>
      <c r="AB696" s="60">
        <v>-11.560000419616699</v>
      </c>
      <c r="AC696" s="59">
        <v>-0.15000000596046448</v>
      </c>
      <c r="AD696" s="60">
        <v>13.260000228881836</v>
      </c>
      <c r="AE696" s="19" t="s">
        <v>88</v>
      </c>
      <c r="AF696" s="114"/>
      <c r="AG696" s="117" t="str">
        <f t="shared" si="348"/>
        <v/>
      </c>
      <c r="AH696" s="118" t="str">
        <f t="shared" si="351"/>
        <v/>
      </c>
      <c r="AI696" s="118" t="str">
        <f t="shared" si="352"/>
        <v/>
      </c>
      <c r="AJ696" s="118" t="str">
        <f t="shared" si="353"/>
        <v/>
      </c>
      <c r="AK696" s="113" t="str">
        <f t="shared" si="349"/>
        <v/>
      </c>
      <c r="AL696" s="118" t="str">
        <f t="shared" si="350"/>
        <v/>
      </c>
      <c r="AM696" s="118"/>
      <c r="AN696" s="117" t="str">
        <f t="shared" si="358"/>
        <v/>
      </c>
      <c r="AO696" s="118" t="str">
        <f t="shared" si="359"/>
        <v/>
      </c>
      <c r="AP696" s="99" t="str">
        <f t="shared" si="360"/>
        <v/>
      </c>
      <c r="AQ696" s="99" t="str">
        <f t="shared" si="361"/>
        <v/>
      </c>
      <c r="AR696" s="99" t="str">
        <f t="shared" si="362"/>
        <v/>
      </c>
      <c r="AS696" s="99" t="str">
        <f t="shared" si="363"/>
        <v/>
      </c>
      <c r="AT696" s="118" t="str">
        <f t="shared" si="364"/>
        <v/>
      </c>
      <c r="AU696" s="118" t="str">
        <f t="shared" si="365"/>
        <v/>
      </c>
      <c r="AV696" s="118" t="str">
        <f t="shared" si="366"/>
        <v/>
      </c>
      <c r="AW696" s="118" t="str">
        <f t="shared" si="367"/>
        <v/>
      </c>
      <c r="AX696" s="118"/>
      <c r="AY696" s="117">
        <f t="shared" si="338"/>
        <v>12.733223502657451</v>
      </c>
      <c r="AZ696" s="118">
        <f t="shared" si="339"/>
        <v>8.9263896653740886</v>
      </c>
      <c r="BA696" s="99">
        <f t="shared" si="340"/>
        <v>63.380902498102202</v>
      </c>
      <c r="BB696" s="99">
        <f t="shared" si="341"/>
        <v>37.653019754445879</v>
      </c>
      <c r="BC696" s="99">
        <f t="shared" si="342"/>
        <v>43.909101459646237</v>
      </c>
      <c r="BD696" s="99">
        <f t="shared" si="343"/>
        <v>26.085306448729295</v>
      </c>
      <c r="BE696" s="84">
        <f t="shared" si="344"/>
        <v>6.2899999618530273</v>
      </c>
      <c r="BF696" s="84" t="str">
        <f t="shared" si="337"/>
        <v/>
      </c>
      <c r="BI696" s="117">
        <f t="shared" si="345"/>
        <v>3.7500000894069672</v>
      </c>
      <c r="BJ696" s="118">
        <f t="shared" si="346"/>
        <v>0.1399993896484375</v>
      </c>
      <c r="BK696" s="118">
        <f t="shared" si="347"/>
        <v>3.7526124899400677</v>
      </c>
      <c r="BL696" s="118">
        <v>3.7500000894069672</v>
      </c>
      <c r="BM696" s="118">
        <v>0.1399993896484375</v>
      </c>
      <c r="BN696" s="118">
        <v>3.7526124899400677</v>
      </c>
      <c r="BO696" s="118"/>
      <c r="BP696" s="119"/>
      <c r="BX696" s="117"/>
      <c r="EX696" s="81" t="str">
        <f t="shared" si="357"/>
        <v/>
      </c>
      <c r="EY696" s="81">
        <f t="shared" si="356"/>
        <v>5.3841815847906398</v>
      </c>
      <c r="FA696" s="81" t="str">
        <f t="shared" si="355"/>
        <v/>
      </c>
    </row>
    <row r="697" spans="2:157" x14ac:dyDescent="0.15">
      <c r="E697" s="1" t="s">
        <v>152</v>
      </c>
      <c r="F697" s="6">
        <v>5</v>
      </c>
      <c r="I697" s="81">
        <v>1</v>
      </c>
      <c r="O697" s="31"/>
      <c r="Q697" s="31">
        <v>-1.2200000286102295</v>
      </c>
      <c r="R697" s="40">
        <v>9.6499996185302734</v>
      </c>
      <c r="S697" s="31"/>
      <c r="T697" s="40"/>
      <c r="U697" s="31"/>
      <c r="V697" s="40"/>
      <c r="W697" s="31"/>
      <c r="X697" s="40"/>
      <c r="Y697" s="31"/>
      <c r="Z697" s="40"/>
      <c r="AA697" s="59">
        <v>-0.77999997138977051</v>
      </c>
      <c r="AB697" s="60">
        <v>12.630000114440918</v>
      </c>
      <c r="AC697" s="59">
        <v>0.38999998569488525</v>
      </c>
      <c r="AD697" s="60">
        <v>-12.039999961853027</v>
      </c>
      <c r="AE697" s="19" t="s">
        <v>78</v>
      </c>
      <c r="AF697" s="114"/>
      <c r="AG697" s="117" t="str">
        <f t="shared" si="348"/>
        <v/>
      </c>
      <c r="AH697" s="118" t="str">
        <f t="shared" si="351"/>
        <v/>
      </c>
      <c r="AI697" s="118" t="str">
        <f t="shared" si="352"/>
        <v/>
      </c>
      <c r="AJ697" s="118" t="str">
        <f t="shared" si="353"/>
        <v/>
      </c>
      <c r="AK697" s="113" t="str">
        <f t="shared" si="349"/>
        <v/>
      </c>
      <c r="AL697" s="118" t="str">
        <f t="shared" si="350"/>
        <v/>
      </c>
      <c r="AM697" s="118"/>
      <c r="AN697" s="117" t="str">
        <f t="shared" si="358"/>
        <v/>
      </c>
      <c r="AO697" s="118" t="str">
        <f t="shared" si="359"/>
        <v/>
      </c>
      <c r="AP697" s="99" t="str">
        <f t="shared" si="360"/>
        <v/>
      </c>
      <c r="AQ697" s="99" t="str">
        <f t="shared" si="361"/>
        <v/>
      </c>
      <c r="AR697" s="99" t="str">
        <f t="shared" si="362"/>
        <v/>
      </c>
      <c r="AS697" s="99" t="str">
        <f t="shared" si="363"/>
        <v/>
      </c>
      <c r="AT697" s="118" t="str">
        <f t="shared" si="364"/>
        <v/>
      </c>
      <c r="AU697" s="118" t="str">
        <f t="shared" si="365"/>
        <v/>
      </c>
      <c r="AV697" s="118" t="str">
        <f t="shared" si="366"/>
        <v/>
      </c>
      <c r="AW697" s="118" t="str">
        <f t="shared" si="367"/>
        <v/>
      </c>
      <c r="AX697" s="118"/>
      <c r="AY697" s="117">
        <f t="shared" si="338"/>
        <v>5.3841815847906398</v>
      </c>
      <c r="AZ697" s="118">
        <f t="shared" si="339"/>
        <v>1.5199138399421586</v>
      </c>
      <c r="BA697" s="99">
        <f t="shared" si="340"/>
        <v>26.68400044491888</v>
      </c>
      <c r="BB697" s="99">
        <f t="shared" si="341"/>
        <v>21.811034306083975</v>
      </c>
      <c r="BC697" s="99">
        <f t="shared" si="342"/>
        <v>7.9726498062968147</v>
      </c>
      <c r="BD697" s="99">
        <f t="shared" si="343"/>
        <v>6.5167042248586728</v>
      </c>
      <c r="BE697" s="84">
        <f t="shared" si="344"/>
        <v>9.6499996185302734</v>
      </c>
      <c r="BF697" s="84">
        <f t="shared" si="337"/>
        <v>1.7600002288818359</v>
      </c>
      <c r="BI697" s="117">
        <f t="shared" si="345"/>
        <v>0.62999996542930603</v>
      </c>
      <c r="BJ697" s="118">
        <f t="shared" si="346"/>
        <v>0.63000011444091797</v>
      </c>
      <c r="BK697" s="118">
        <f t="shared" si="347"/>
        <v>0.89095460077183308</v>
      </c>
      <c r="BL697" s="118">
        <v>0.62999996542930603</v>
      </c>
      <c r="BM697" s="118">
        <v>0.63000011444091797</v>
      </c>
      <c r="BN697" s="118">
        <v>0.89095460077183308</v>
      </c>
      <c r="BO697" s="118"/>
      <c r="BP697" s="119"/>
      <c r="BX697" s="117"/>
      <c r="EX697" s="81" t="str">
        <f t="shared" si="357"/>
        <v/>
      </c>
      <c r="EY697" s="81">
        <f t="shared" si="356"/>
        <v>3.5615393659726098</v>
      </c>
      <c r="FA697" s="81" t="str">
        <f t="shared" si="355"/>
        <v/>
      </c>
    </row>
    <row r="698" spans="2:157" x14ac:dyDescent="0.15">
      <c r="E698" s="1" t="s">
        <v>152</v>
      </c>
      <c r="F698" s="6">
        <v>6</v>
      </c>
      <c r="I698" s="81">
        <v>1</v>
      </c>
      <c r="O698" s="31"/>
      <c r="Q698" s="31">
        <v>1.1699999570846558</v>
      </c>
      <c r="R698" s="40">
        <v>-6.869999885559082</v>
      </c>
      <c r="S698" s="31"/>
      <c r="T698" s="40"/>
      <c r="U698" s="31"/>
      <c r="V698" s="40"/>
      <c r="W698" s="31"/>
      <c r="X698" s="40"/>
      <c r="Y698" s="31"/>
      <c r="Z698" s="40"/>
      <c r="AA698" s="59">
        <v>1.8999999761581421</v>
      </c>
      <c r="AB698" s="60">
        <v>-11.989999771118164</v>
      </c>
      <c r="AC698" s="59">
        <v>-0.62999999523162842</v>
      </c>
      <c r="AD698" s="60">
        <v>12.970000267028809</v>
      </c>
      <c r="AE698" s="19" t="s">
        <v>88</v>
      </c>
      <c r="AF698" s="114"/>
      <c r="AG698" s="117" t="str">
        <f t="shared" si="348"/>
        <v/>
      </c>
      <c r="AH698" s="118" t="str">
        <f t="shared" si="351"/>
        <v/>
      </c>
      <c r="AI698" s="118" t="str">
        <f t="shared" si="352"/>
        <v/>
      </c>
      <c r="AJ698" s="118" t="str">
        <f t="shared" si="353"/>
        <v/>
      </c>
      <c r="AK698" s="113" t="str">
        <f t="shared" si="349"/>
        <v/>
      </c>
      <c r="AL698" s="118" t="str">
        <f t="shared" si="350"/>
        <v/>
      </c>
      <c r="AM698" s="118"/>
      <c r="AN698" s="117" t="str">
        <f t="shared" si="358"/>
        <v/>
      </c>
      <c r="AO698" s="118" t="str">
        <f t="shared" si="359"/>
        <v/>
      </c>
      <c r="AP698" s="99" t="str">
        <f t="shared" si="360"/>
        <v/>
      </c>
      <c r="AQ698" s="99" t="str">
        <f t="shared" si="361"/>
        <v/>
      </c>
      <c r="AR698" s="99" t="str">
        <f t="shared" si="362"/>
        <v/>
      </c>
      <c r="AS698" s="99" t="str">
        <f t="shared" si="363"/>
        <v/>
      </c>
      <c r="AT698" s="118" t="str">
        <f t="shared" si="364"/>
        <v/>
      </c>
      <c r="AU698" s="118" t="str">
        <f t="shared" si="365"/>
        <v/>
      </c>
      <c r="AV698" s="118" t="str">
        <f t="shared" si="366"/>
        <v/>
      </c>
      <c r="AW698" s="118" t="str">
        <f t="shared" si="367"/>
        <v/>
      </c>
      <c r="AX698" s="118"/>
      <c r="AY698" s="117">
        <f t="shared" si="338"/>
        <v>3.5615393659726098</v>
      </c>
      <c r="AZ698" s="118">
        <f t="shared" si="339"/>
        <v>3.4971714353381631</v>
      </c>
      <c r="BA698" s="99">
        <f t="shared" si="340"/>
        <v>18.627400453484043</v>
      </c>
      <c r="BB698" s="99">
        <f t="shared" si="341"/>
        <v>12.104579803034969</v>
      </c>
      <c r="BC698" s="99">
        <f t="shared" si="342"/>
        <v>18.655100050473209</v>
      </c>
      <c r="BD698" s="99">
        <f t="shared" si="343"/>
        <v>12.122579737223562</v>
      </c>
      <c r="BE698" s="84">
        <f t="shared" si="344"/>
        <v>6.869999885559082</v>
      </c>
      <c r="BF698" s="84">
        <f t="shared" si="337"/>
        <v>0.57999992370605469</v>
      </c>
      <c r="BI698" s="117">
        <f t="shared" si="345"/>
        <v>1.5099999904632568</v>
      </c>
      <c r="BJ698" s="118">
        <f t="shared" si="346"/>
        <v>5.0000190734863281E-2</v>
      </c>
      <c r="BK698" s="118">
        <f t="shared" si="347"/>
        <v>1.5108275845617058</v>
      </c>
      <c r="BL698" s="118">
        <v>1.5099999904632568</v>
      </c>
      <c r="BM698" s="118">
        <v>5.0000190734863281E-2</v>
      </c>
      <c r="BN698" s="118">
        <v>1.5108275845617058</v>
      </c>
      <c r="BO698" s="118"/>
      <c r="BP698" s="119"/>
      <c r="BX698" s="117"/>
      <c r="EX698" s="81" t="str">
        <f t="shared" si="357"/>
        <v/>
      </c>
      <c r="EY698" s="81">
        <f t="shared" si="356"/>
        <v>4.397616654103901</v>
      </c>
      <c r="FA698" s="81" t="str">
        <f t="shared" si="355"/>
        <v/>
      </c>
    </row>
    <row r="699" spans="2:157" x14ac:dyDescent="0.15">
      <c r="E699" s="1" t="s">
        <v>152</v>
      </c>
      <c r="F699" s="6">
        <v>7</v>
      </c>
      <c r="I699" s="81">
        <v>1</v>
      </c>
      <c r="O699" s="31"/>
      <c r="Q699" s="31">
        <v>-0.23999999463558197</v>
      </c>
      <c r="R699" s="40">
        <v>9.8999996185302734</v>
      </c>
      <c r="S699" s="31"/>
      <c r="T699" s="40"/>
      <c r="U699" s="31"/>
      <c r="V699" s="40"/>
      <c r="W699" s="31"/>
      <c r="X699" s="40"/>
      <c r="Y699" s="31"/>
      <c r="Z699" s="40"/>
      <c r="AA699" s="59">
        <v>-2.8299999237060547</v>
      </c>
      <c r="AB699" s="60">
        <v>13.260000228881836</v>
      </c>
      <c r="AC699" s="59">
        <v>0.87999999523162842</v>
      </c>
      <c r="AD699" s="60">
        <v>-12.970000267028809</v>
      </c>
      <c r="AE699" s="19" t="s">
        <v>80</v>
      </c>
      <c r="AF699" s="114"/>
      <c r="AG699" s="117" t="str">
        <f t="shared" si="348"/>
        <v/>
      </c>
      <c r="AH699" s="118" t="str">
        <f t="shared" si="351"/>
        <v/>
      </c>
      <c r="AI699" s="118" t="str">
        <f t="shared" si="352"/>
        <v/>
      </c>
      <c r="AJ699" s="118" t="str">
        <f t="shared" si="353"/>
        <v/>
      </c>
      <c r="AK699" s="113" t="str">
        <f t="shared" si="349"/>
        <v/>
      </c>
      <c r="AL699" s="118" t="str">
        <f t="shared" si="350"/>
        <v/>
      </c>
      <c r="AM699" s="118"/>
      <c r="AN699" s="117" t="str">
        <f t="shared" si="358"/>
        <v/>
      </c>
      <c r="AO699" s="118" t="str">
        <f t="shared" si="359"/>
        <v/>
      </c>
      <c r="AP699" s="99" t="str">
        <f t="shared" si="360"/>
        <v/>
      </c>
      <c r="AQ699" s="99" t="str">
        <f t="shared" si="361"/>
        <v/>
      </c>
      <c r="AR699" s="99" t="str">
        <f t="shared" si="362"/>
        <v/>
      </c>
      <c r="AS699" s="99" t="str">
        <f t="shared" si="363"/>
        <v/>
      </c>
      <c r="AT699" s="118" t="str">
        <f t="shared" si="364"/>
        <v/>
      </c>
      <c r="AU699" s="118" t="str">
        <f t="shared" si="365"/>
        <v/>
      </c>
      <c r="AV699" s="118" t="str">
        <f t="shared" si="366"/>
        <v/>
      </c>
      <c r="AW699" s="118" t="str">
        <f t="shared" si="367"/>
        <v/>
      </c>
      <c r="AX699" s="118"/>
      <c r="AY699" s="117">
        <f t="shared" si="338"/>
        <v>4.397616654103901</v>
      </c>
      <c r="AZ699" s="118">
        <f t="shared" si="339"/>
        <v>4.8222074411254079</v>
      </c>
      <c r="BA699" s="99">
        <f t="shared" si="340"/>
        <v>24.391299158883101</v>
      </c>
      <c r="BB699" s="99">
        <f t="shared" si="341"/>
        <v>19.281922750718614</v>
      </c>
      <c r="BC699" s="99">
        <f t="shared" si="342"/>
        <v>27.089149201726912</v>
      </c>
      <c r="BD699" s="99">
        <f t="shared" si="343"/>
        <v>21.414639658509568</v>
      </c>
      <c r="BE699" s="84">
        <f t="shared" si="344"/>
        <v>9.8999996185302734</v>
      </c>
      <c r="BF699" s="84">
        <f t="shared" si="337"/>
        <v>0.25</v>
      </c>
      <c r="BI699" s="117">
        <f t="shared" si="345"/>
        <v>2.1999999284744263</v>
      </c>
      <c r="BJ699" s="118">
        <f t="shared" si="346"/>
        <v>0.28999996185302734</v>
      </c>
      <c r="BK699" s="118">
        <f t="shared" si="347"/>
        <v>2.2190312442960867</v>
      </c>
      <c r="BL699" s="118">
        <v>2.1999999284744263</v>
      </c>
      <c r="BM699" s="118">
        <v>0.28999996185302734</v>
      </c>
      <c r="BN699" s="118">
        <v>2.2190312442960867</v>
      </c>
      <c r="BO699" s="118"/>
      <c r="BP699" s="119"/>
      <c r="BX699" s="117"/>
      <c r="EX699" s="81" t="str">
        <f t="shared" si="357"/>
        <v/>
      </c>
      <c r="EY699" s="81">
        <f t="shared" si="356"/>
        <v>15.804493719641476</v>
      </c>
      <c r="FA699" s="81" t="str">
        <f t="shared" si="355"/>
        <v/>
      </c>
    </row>
    <row r="700" spans="2:157" x14ac:dyDescent="0.15">
      <c r="E700" s="1" t="s">
        <v>152</v>
      </c>
      <c r="F700" s="6">
        <v>8</v>
      </c>
      <c r="I700" s="81">
        <v>1</v>
      </c>
      <c r="J700" s="81">
        <v>1</v>
      </c>
      <c r="O700" s="31"/>
      <c r="Q700" s="31">
        <v>-3.9500000476837158</v>
      </c>
      <c r="R700" s="40">
        <v>-4.0500001907348633</v>
      </c>
      <c r="S700" s="31"/>
      <c r="T700" s="40"/>
      <c r="U700" s="31"/>
      <c r="V700" s="40"/>
      <c r="W700" s="31" t="s">
        <v>90</v>
      </c>
      <c r="X700" s="40"/>
      <c r="Y700" s="31"/>
      <c r="Z700" s="40">
        <v>1</v>
      </c>
      <c r="AA700" s="59">
        <v>-5.1700000762939453</v>
      </c>
      <c r="AB700" s="60">
        <v>-12.479999542236328</v>
      </c>
      <c r="AC700" s="59">
        <v>-0.82999998331069946</v>
      </c>
      <c r="AD700" s="60">
        <v>11.850000381469727</v>
      </c>
      <c r="AE700" s="19" t="s">
        <v>95</v>
      </c>
      <c r="AF700" s="114">
        <v>1</v>
      </c>
      <c r="AG700" s="117" t="str">
        <f t="shared" si="348"/>
        <v/>
      </c>
      <c r="AH700" s="118" t="str">
        <f t="shared" si="351"/>
        <v/>
      </c>
      <c r="AI700" s="118" t="str">
        <f t="shared" si="352"/>
        <v/>
      </c>
      <c r="AJ700" s="118" t="str">
        <f t="shared" si="353"/>
        <v/>
      </c>
      <c r="AK700" s="113" t="str">
        <f t="shared" si="349"/>
        <v/>
      </c>
      <c r="AL700" s="118" t="str">
        <f t="shared" si="350"/>
        <v/>
      </c>
      <c r="AM700" s="118"/>
      <c r="AN700" s="117" t="str">
        <f t="shared" si="358"/>
        <v/>
      </c>
      <c r="AO700" s="118" t="str">
        <f t="shared" si="359"/>
        <v/>
      </c>
      <c r="AP700" s="99" t="str">
        <f t="shared" si="360"/>
        <v/>
      </c>
      <c r="AQ700" s="99" t="str">
        <f t="shared" si="361"/>
        <v/>
      </c>
      <c r="AR700" s="99" t="str">
        <f t="shared" si="362"/>
        <v/>
      </c>
      <c r="AS700" s="99" t="str">
        <f t="shared" si="363"/>
        <v/>
      </c>
      <c r="AT700" s="118" t="str">
        <f t="shared" si="364"/>
        <v/>
      </c>
      <c r="AU700" s="118" t="str">
        <f t="shared" si="365"/>
        <v/>
      </c>
      <c r="AV700" s="118" t="str">
        <f t="shared" si="366"/>
        <v/>
      </c>
      <c r="AW700" s="118" t="str">
        <f t="shared" si="367"/>
        <v/>
      </c>
      <c r="AX700" s="118"/>
      <c r="AY700" s="117">
        <f t="shared" si="338"/>
        <v>15.804493719641476</v>
      </c>
      <c r="AZ700" s="118">
        <f t="shared" si="339"/>
        <v>13.24500487893371</v>
      </c>
      <c r="BA700" s="99">
        <f t="shared" si="340"/>
        <v>90.417600096368801</v>
      </c>
      <c r="BB700" s="99">
        <f t="shared" si="341"/>
        <v>42.493682388383611</v>
      </c>
      <c r="BC700" s="99">
        <f t="shared" si="342"/>
        <v>78.436801113557863</v>
      </c>
      <c r="BD700" s="99">
        <f t="shared" si="343"/>
        <v>36.863050009377531</v>
      </c>
      <c r="BE700" s="84">
        <f t="shared" si="344"/>
        <v>4.0500001907348633</v>
      </c>
      <c r="BF700" s="84">
        <f t="shared" si="337"/>
        <v>2.8199996948242187</v>
      </c>
      <c r="BI700" s="117">
        <f t="shared" si="345"/>
        <v>6.0500000715255737</v>
      </c>
      <c r="BJ700" s="118">
        <f t="shared" si="346"/>
        <v>0.49000072479248047</v>
      </c>
      <c r="BK700" s="118">
        <f t="shared" si="347"/>
        <v>6.0698106705033723</v>
      </c>
      <c r="BL700" s="118"/>
      <c r="BM700" s="118"/>
      <c r="BN700" s="118"/>
      <c r="BO700" s="118"/>
      <c r="BP700" s="119" t="s">
        <v>184</v>
      </c>
      <c r="BX700" s="117"/>
      <c r="EX700" s="81" t="str">
        <f t="shared" si="357"/>
        <v/>
      </c>
      <c r="EY700" s="81">
        <f t="shared" si="356"/>
        <v>4.0522121489933474</v>
      </c>
      <c r="FA700" s="81" t="str">
        <f t="shared" si="355"/>
        <v/>
      </c>
    </row>
    <row r="701" spans="2:157" s="82" customFormat="1" x14ac:dyDescent="0.15">
      <c r="B701" s="30"/>
      <c r="C701" s="16"/>
      <c r="D701" s="13" t="s">
        <v>23</v>
      </c>
      <c r="E701" s="16">
        <v>148</v>
      </c>
      <c r="F701" s="10">
        <v>1</v>
      </c>
      <c r="G701" s="16">
        <v>1</v>
      </c>
      <c r="K701" s="16"/>
      <c r="L701" s="82">
        <v>1</v>
      </c>
      <c r="M701" s="16"/>
      <c r="N701" s="82">
        <v>1</v>
      </c>
      <c r="O701" s="20" t="s">
        <v>85</v>
      </c>
      <c r="P701" s="16">
        <v>112</v>
      </c>
      <c r="Q701" s="32"/>
      <c r="R701" s="10"/>
      <c r="S701" s="32"/>
      <c r="T701" s="10"/>
      <c r="U701" s="32"/>
      <c r="V701" s="10"/>
      <c r="W701" s="32"/>
      <c r="X701" s="10"/>
      <c r="Y701" s="32"/>
      <c r="Z701" s="10"/>
      <c r="AA701" s="57">
        <v>-1.1699999570846558</v>
      </c>
      <c r="AB701" s="58">
        <v>12.090000152587891</v>
      </c>
      <c r="AC701" s="57">
        <v>3.119999885559082</v>
      </c>
      <c r="AD701" s="58">
        <v>-12.430000305175781</v>
      </c>
      <c r="AE701" s="16"/>
      <c r="AF701" s="112"/>
      <c r="AG701" s="117">
        <f t="shared" si="348"/>
        <v>4.0730913364645662</v>
      </c>
      <c r="AH701" s="118">
        <f t="shared" si="351"/>
        <v>1.070000171661377</v>
      </c>
      <c r="AI701" s="118">
        <f t="shared" si="352"/>
        <v>0.19000053405761719</v>
      </c>
      <c r="AJ701" s="118">
        <f t="shared" si="353"/>
        <v>1.0867385013413098</v>
      </c>
      <c r="AK701" s="113">
        <f t="shared" si="349"/>
        <v>112</v>
      </c>
      <c r="AL701" s="118">
        <f t="shared" si="350"/>
        <v>5.119999885559082</v>
      </c>
      <c r="AM701" s="99"/>
      <c r="AN701" s="117" t="str">
        <f t="shared" si="358"/>
        <v/>
      </c>
      <c r="AO701" s="118" t="str">
        <f t="shared" si="359"/>
        <v/>
      </c>
      <c r="AP701" s="99" t="str">
        <f t="shared" si="360"/>
        <v/>
      </c>
      <c r="AQ701" s="99" t="str">
        <f t="shared" si="361"/>
        <v/>
      </c>
      <c r="AR701" s="99" t="str">
        <f t="shared" si="362"/>
        <v/>
      </c>
      <c r="AS701" s="99" t="str">
        <f t="shared" si="363"/>
        <v/>
      </c>
      <c r="AT701" s="118" t="str">
        <f t="shared" si="364"/>
        <v/>
      </c>
      <c r="AU701" s="118" t="str">
        <f t="shared" si="365"/>
        <v/>
      </c>
      <c r="AV701" s="118" t="str">
        <f t="shared" si="366"/>
        <v/>
      </c>
      <c r="AW701" s="118" t="str">
        <f t="shared" si="367"/>
        <v/>
      </c>
      <c r="AX701" s="99"/>
      <c r="AY701" s="117" t="str">
        <f t="shared" si="338"/>
        <v/>
      </c>
      <c r="AZ701" s="118" t="str">
        <f t="shared" si="339"/>
        <v/>
      </c>
      <c r="BA701" s="99" t="str">
        <f t="shared" si="340"/>
        <v/>
      </c>
      <c r="BB701" s="99" t="str">
        <f t="shared" si="341"/>
        <v/>
      </c>
      <c r="BC701" s="99" t="str">
        <f t="shared" si="342"/>
        <v/>
      </c>
      <c r="BD701" s="99" t="str">
        <f t="shared" si="343"/>
        <v/>
      </c>
      <c r="BE701" s="84" t="str">
        <f t="shared" si="344"/>
        <v/>
      </c>
      <c r="BF701" s="84" t="str">
        <f t="shared" si="337"/>
        <v/>
      </c>
      <c r="BG701" s="89"/>
      <c r="BH701" s="89"/>
      <c r="BI701" s="117" t="str">
        <f t="shared" si="345"/>
        <v/>
      </c>
      <c r="BJ701" s="118" t="str">
        <f t="shared" si="346"/>
        <v/>
      </c>
      <c r="BK701" s="118" t="str">
        <f t="shared" si="347"/>
        <v/>
      </c>
      <c r="BL701" s="118" t="s">
        <v>152</v>
      </c>
      <c r="BM701" s="118" t="s">
        <v>152</v>
      </c>
      <c r="BN701" s="118" t="s">
        <v>152</v>
      </c>
      <c r="BO701" s="118"/>
      <c r="BP701" s="121"/>
      <c r="BX701" s="94"/>
      <c r="CE701" s="95"/>
      <c r="CF701" s="95"/>
      <c r="CG701" s="95"/>
      <c r="CH701" s="95"/>
      <c r="CI701" s="95"/>
      <c r="CJ701" s="95"/>
      <c r="CK701" s="95"/>
      <c r="CL701" s="95"/>
      <c r="CM701" s="95"/>
      <c r="CN701" s="95"/>
      <c r="CO701" s="95"/>
      <c r="CP701" s="95"/>
      <c r="CQ701" s="95"/>
      <c r="EX701" s="81" t="str">
        <f t="shared" si="357"/>
        <v/>
      </c>
      <c r="EY701" s="81">
        <f t="shared" si="356"/>
        <v>21.670681050269273</v>
      </c>
      <c r="FA701" s="81">
        <f t="shared" si="355"/>
        <v>4.0730913364645662</v>
      </c>
    </row>
    <row r="702" spans="2:157" x14ac:dyDescent="0.15">
      <c r="E702" s="1" t="s">
        <v>152</v>
      </c>
      <c r="F702" s="6">
        <v>2</v>
      </c>
      <c r="H702" s="81">
        <v>1</v>
      </c>
      <c r="O702" s="31"/>
      <c r="Q702" s="31">
        <v>3.119999885559082</v>
      </c>
      <c r="R702" s="40">
        <v>-5.119999885559082</v>
      </c>
      <c r="S702" s="31"/>
      <c r="T702" s="40"/>
      <c r="U702" s="31"/>
      <c r="V702" s="40"/>
      <c r="W702" s="31"/>
      <c r="X702" s="40"/>
      <c r="Y702" s="31"/>
      <c r="Z702" s="40"/>
      <c r="AA702" s="59">
        <v>4.190000057220459</v>
      </c>
      <c r="AB702" s="60">
        <v>-12.239999771118164</v>
      </c>
      <c r="AC702" s="59">
        <v>-1.1699999570846558</v>
      </c>
      <c r="AD702" s="60">
        <v>11.600000381469727</v>
      </c>
      <c r="AE702" s="19" t="s">
        <v>88</v>
      </c>
      <c r="AF702" s="114"/>
      <c r="AG702" s="117" t="str">
        <f t="shared" si="348"/>
        <v/>
      </c>
      <c r="AH702" s="118" t="str">
        <f t="shared" si="351"/>
        <v/>
      </c>
      <c r="AI702" s="118" t="str">
        <f t="shared" si="352"/>
        <v/>
      </c>
      <c r="AJ702" s="118" t="str">
        <f t="shared" si="353"/>
        <v/>
      </c>
      <c r="AK702" s="113" t="str">
        <f t="shared" si="349"/>
        <v/>
      </c>
      <c r="AL702" s="118" t="str">
        <f t="shared" si="350"/>
        <v/>
      </c>
      <c r="AM702" s="118"/>
      <c r="AN702" s="117">
        <f t="shared" si="358"/>
        <v>2.5493241687142842</v>
      </c>
      <c r="AO702" s="118">
        <f t="shared" si="359"/>
        <v>2.3021308211355795</v>
      </c>
      <c r="AP702" s="99">
        <f t="shared" si="360"/>
        <v>14.625301645708078</v>
      </c>
      <c r="AQ702" s="99">
        <f t="shared" si="361"/>
        <v>12.374874004249593</v>
      </c>
      <c r="AR702" s="99">
        <f t="shared" si="362"/>
        <v>12.95440238413812</v>
      </c>
      <c r="AS702" s="99">
        <f t="shared" si="363"/>
        <v>10.961079722489272</v>
      </c>
      <c r="AT702" s="118">
        <f t="shared" si="364"/>
        <v>1.070000171661377</v>
      </c>
      <c r="AU702" s="118">
        <f t="shared" si="365"/>
        <v>0.19000053405761719</v>
      </c>
      <c r="AV702" s="118">
        <f t="shared" si="366"/>
        <v>1.0867385013413098</v>
      </c>
      <c r="AW702" s="118">
        <f t="shared" si="367"/>
        <v>10.140000343322754</v>
      </c>
      <c r="AX702" s="118"/>
      <c r="AY702" s="117"/>
      <c r="AZ702" s="118" t="str">
        <f t="shared" si="339"/>
        <v/>
      </c>
      <c r="BA702" s="99" t="str">
        <f t="shared" si="340"/>
        <v/>
      </c>
      <c r="BB702" s="99" t="str">
        <f t="shared" si="341"/>
        <v/>
      </c>
      <c r="BC702" s="99" t="str">
        <f t="shared" si="342"/>
        <v/>
      </c>
      <c r="BD702" s="99" t="str">
        <f t="shared" si="343"/>
        <v/>
      </c>
      <c r="BE702" s="84" t="str">
        <f t="shared" si="344"/>
        <v/>
      </c>
      <c r="BF702" s="84" t="str">
        <f t="shared" si="337"/>
        <v/>
      </c>
      <c r="BI702" s="117">
        <f t="shared" si="345"/>
        <v>1.070000171661377</v>
      </c>
      <c r="BJ702" s="118">
        <f t="shared" si="346"/>
        <v>0.19000053405761719</v>
      </c>
      <c r="BK702" s="118">
        <f t="shared" si="347"/>
        <v>1.0867385013413098</v>
      </c>
      <c r="BL702" s="118">
        <v>1.070000171661377</v>
      </c>
      <c r="BM702" s="118">
        <v>0.19000053405761719</v>
      </c>
      <c r="BN702" s="118">
        <v>1.0867385013413098</v>
      </c>
      <c r="BO702" s="118"/>
      <c r="BP702" s="119"/>
      <c r="BX702" s="117"/>
      <c r="EX702" s="81">
        <f t="shared" si="357"/>
        <v>2.5493241687142842</v>
      </c>
      <c r="EY702" s="81">
        <f t="shared" si="356"/>
        <v>2.5493241687142842</v>
      </c>
      <c r="FA702" s="81" t="str">
        <f t="shared" si="355"/>
        <v/>
      </c>
    </row>
    <row r="703" spans="2:157" x14ac:dyDescent="0.15">
      <c r="E703" s="1" t="s">
        <v>152</v>
      </c>
      <c r="F703" s="6">
        <v>3</v>
      </c>
      <c r="I703" s="6">
        <v>1</v>
      </c>
      <c r="O703" s="31"/>
      <c r="Q703" s="31">
        <v>-1.1699999570846558</v>
      </c>
      <c r="R703" s="40">
        <v>10.140000343322754</v>
      </c>
      <c r="S703" s="31"/>
      <c r="T703" s="40"/>
      <c r="U703" s="31"/>
      <c r="V703" s="40"/>
      <c r="W703" s="31"/>
      <c r="X703" s="40"/>
      <c r="Y703" s="31"/>
      <c r="Z703" s="40"/>
      <c r="AA703" s="59">
        <v>-2.630000114440918</v>
      </c>
      <c r="AB703" s="60">
        <v>13.260000228881836</v>
      </c>
      <c r="AC703" s="59">
        <v>1.6599999666213989</v>
      </c>
      <c r="AD703" s="60">
        <v>-13.310000419616699</v>
      </c>
      <c r="AE703" s="19" t="s">
        <v>92</v>
      </c>
      <c r="AF703" s="114"/>
      <c r="AG703" s="117" t="str">
        <f t="shared" si="348"/>
        <v/>
      </c>
      <c r="AH703" s="118" t="str">
        <f t="shared" si="351"/>
        <v/>
      </c>
      <c r="AI703" s="118" t="str">
        <f t="shared" si="352"/>
        <v/>
      </c>
      <c r="AJ703" s="118" t="str">
        <f t="shared" si="353"/>
        <v/>
      </c>
      <c r="AK703" s="113" t="str">
        <f t="shared" si="349"/>
        <v/>
      </c>
      <c r="AL703" s="118" t="str">
        <f t="shared" si="350"/>
        <v/>
      </c>
      <c r="AM703" s="118"/>
      <c r="AN703" s="117" t="str">
        <f t="shared" si="358"/>
        <v/>
      </c>
      <c r="AO703" s="118" t="str">
        <f t="shared" si="359"/>
        <v/>
      </c>
      <c r="AP703" s="99" t="str">
        <f t="shared" si="360"/>
        <v/>
      </c>
      <c r="AQ703" s="99" t="str">
        <f t="shared" si="361"/>
        <v/>
      </c>
      <c r="AR703" s="99" t="str">
        <f t="shared" si="362"/>
        <v/>
      </c>
      <c r="AS703" s="99" t="str">
        <f t="shared" si="363"/>
        <v/>
      </c>
      <c r="AT703" s="118" t="str">
        <f t="shared" si="364"/>
        <v/>
      </c>
      <c r="AU703" s="118" t="str">
        <f t="shared" si="365"/>
        <v/>
      </c>
      <c r="AV703" s="118" t="str">
        <f t="shared" si="366"/>
        <v/>
      </c>
      <c r="AW703" s="118" t="str">
        <f t="shared" si="367"/>
        <v/>
      </c>
      <c r="AX703" s="118"/>
      <c r="AY703" s="117">
        <f t="shared" si="338"/>
        <v>2.5493241687142842</v>
      </c>
      <c r="AZ703" s="118">
        <f t="shared" si="339"/>
        <v>2.3021308211355795</v>
      </c>
      <c r="BA703" s="99">
        <f t="shared" si="340"/>
        <v>14.625301645708078</v>
      </c>
      <c r="BB703" s="99">
        <f t="shared" si="341"/>
        <v>12.374874004249593</v>
      </c>
      <c r="BC703" s="99">
        <f t="shared" si="342"/>
        <v>12.95440238413812</v>
      </c>
      <c r="BD703" s="99">
        <f t="shared" si="343"/>
        <v>10.961079722489272</v>
      </c>
      <c r="BE703" s="84">
        <f t="shared" si="344"/>
        <v>10.140000343322754</v>
      </c>
      <c r="BF703" s="84" t="str">
        <f t="shared" si="337"/>
        <v/>
      </c>
      <c r="BI703" s="117">
        <f t="shared" si="345"/>
        <v>1.4600001573562622</v>
      </c>
      <c r="BJ703" s="118">
        <f t="shared" si="346"/>
        <v>1.6599998474121094</v>
      </c>
      <c r="BK703" s="118">
        <f t="shared" si="347"/>
        <v>2.210701235555935</v>
      </c>
      <c r="BL703" s="118">
        <v>1.4600001573562622</v>
      </c>
      <c r="BM703" s="118">
        <v>1.6599998474121094</v>
      </c>
      <c r="BN703" s="118">
        <v>2.210701235555935</v>
      </c>
      <c r="BO703" s="118"/>
      <c r="BP703" s="119"/>
      <c r="BX703" s="117"/>
      <c r="EX703" s="81" t="str">
        <f t="shared" si="357"/>
        <v/>
      </c>
      <c r="EY703" s="81">
        <f t="shared" si="356"/>
        <v>4.4245467790105009</v>
      </c>
      <c r="FA703" s="81" t="str">
        <f t="shared" si="355"/>
        <v/>
      </c>
    </row>
    <row r="704" spans="2:157" x14ac:dyDescent="0.15">
      <c r="E704" s="1" t="s">
        <v>152</v>
      </c>
      <c r="F704" s="81">
        <v>4</v>
      </c>
      <c r="I704" s="6">
        <v>1</v>
      </c>
      <c r="O704" s="31"/>
      <c r="Q704" s="31">
        <v>0.15000000596046448</v>
      </c>
      <c r="R704" s="40">
        <v>-6.4800000190734863</v>
      </c>
      <c r="S704" s="31"/>
      <c r="T704" s="40"/>
      <c r="U704" s="31"/>
      <c r="V704" s="40"/>
      <c r="W704" s="31"/>
      <c r="X704" s="40"/>
      <c r="Y704" s="31"/>
      <c r="Z704" s="40"/>
      <c r="AA704" s="59">
        <v>2.0999999046325684</v>
      </c>
      <c r="AB704" s="60">
        <v>-12.140000343322754</v>
      </c>
      <c r="AC704" s="59">
        <v>-0.82999998331069946</v>
      </c>
      <c r="AD704" s="60">
        <v>13.939999580383301</v>
      </c>
      <c r="AE704" s="19" t="s">
        <v>93</v>
      </c>
      <c r="AF704" s="114"/>
      <c r="AG704" s="117" t="str">
        <f t="shared" si="348"/>
        <v/>
      </c>
      <c r="AH704" s="118" t="str">
        <f t="shared" si="351"/>
        <v/>
      </c>
      <c r="AI704" s="118" t="str">
        <f t="shared" si="352"/>
        <v/>
      </c>
      <c r="AJ704" s="118" t="str">
        <f t="shared" si="353"/>
        <v/>
      </c>
      <c r="AK704" s="113" t="str">
        <f t="shared" si="349"/>
        <v/>
      </c>
      <c r="AL704" s="118" t="str">
        <f t="shared" si="350"/>
        <v/>
      </c>
      <c r="AM704" s="118"/>
      <c r="AN704" s="117" t="str">
        <f t="shared" si="358"/>
        <v/>
      </c>
      <c r="AO704" s="118" t="str">
        <f t="shared" si="359"/>
        <v/>
      </c>
      <c r="AP704" s="99" t="str">
        <f t="shared" si="360"/>
        <v/>
      </c>
      <c r="AQ704" s="99" t="str">
        <f t="shared" si="361"/>
        <v/>
      </c>
      <c r="AR704" s="99" t="str">
        <f t="shared" si="362"/>
        <v/>
      </c>
      <c r="AS704" s="99" t="str">
        <f t="shared" si="363"/>
        <v/>
      </c>
      <c r="AT704" s="118" t="str">
        <f t="shared" si="364"/>
        <v/>
      </c>
      <c r="AU704" s="118" t="str">
        <f t="shared" si="365"/>
        <v/>
      </c>
      <c r="AV704" s="118" t="str">
        <f t="shared" si="366"/>
        <v/>
      </c>
      <c r="AW704" s="118" t="str">
        <f t="shared" si="367"/>
        <v/>
      </c>
      <c r="AX704" s="118"/>
      <c r="AY704" s="117">
        <f t="shared" si="338"/>
        <v>4.4245467790105009</v>
      </c>
      <c r="AZ704" s="118">
        <f t="shared" si="339"/>
        <v>1.3769785605231846</v>
      </c>
      <c r="BA704" s="99">
        <f t="shared" si="340"/>
        <v>26.306503888130237</v>
      </c>
      <c r="BB704" s="99">
        <f t="shared" si="341"/>
        <v>15.764386762014624</v>
      </c>
      <c r="BC704" s="99">
        <f t="shared" si="342"/>
        <v>8.3550495302200147</v>
      </c>
      <c r="BD704" s="99">
        <f t="shared" si="343"/>
        <v>5.0068314957506308</v>
      </c>
      <c r="BE704" s="84">
        <f t="shared" si="344"/>
        <v>6.4800000190734863</v>
      </c>
      <c r="BF704" s="84" t="str">
        <f t="shared" si="337"/>
        <v/>
      </c>
      <c r="BI704" s="117">
        <f t="shared" si="345"/>
        <v>0.43999993801116943</v>
      </c>
      <c r="BJ704" s="118">
        <f t="shared" si="346"/>
        <v>1.1700000762939453</v>
      </c>
      <c r="BK704" s="118">
        <f t="shared" si="347"/>
        <v>1.2500000495910673</v>
      </c>
      <c r="BL704" s="118">
        <v>0.43999993801116943</v>
      </c>
      <c r="BM704" s="118">
        <v>1.1700000762939453</v>
      </c>
      <c r="BN704" s="118">
        <v>1.2500000495910673</v>
      </c>
      <c r="BO704" s="118"/>
      <c r="BP704" s="119"/>
      <c r="BX704" s="117"/>
      <c r="EX704" s="81" t="str">
        <f t="shared" si="357"/>
        <v/>
      </c>
      <c r="EY704" s="81">
        <f t="shared" si="356"/>
        <v>2.888811950862614</v>
      </c>
      <c r="FA704" s="81" t="str">
        <f t="shared" si="355"/>
        <v/>
      </c>
    </row>
    <row r="705" spans="2:157" x14ac:dyDescent="0.15">
      <c r="E705" s="1" t="s">
        <v>152</v>
      </c>
      <c r="F705" s="81">
        <v>5</v>
      </c>
      <c r="I705" s="6">
        <v>1</v>
      </c>
      <c r="O705" s="31"/>
      <c r="Q705" s="31">
        <v>-2.880000114440918</v>
      </c>
      <c r="R705" s="40">
        <v>6.7800002098083496</v>
      </c>
      <c r="S705" s="31"/>
      <c r="T705" s="40"/>
      <c r="U705" s="31"/>
      <c r="V705" s="40"/>
      <c r="W705" s="31"/>
      <c r="X705" s="40"/>
      <c r="Y705" s="31"/>
      <c r="Z705" s="40"/>
      <c r="AA705" s="59">
        <v>-4.0500001907348633</v>
      </c>
      <c r="AB705" s="60">
        <v>13.600000381469727</v>
      </c>
      <c r="AC705" s="59">
        <v>1.5099999904632568</v>
      </c>
      <c r="AD705" s="60">
        <v>-12.239999771118164</v>
      </c>
      <c r="AE705" s="19" t="s">
        <v>83</v>
      </c>
      <c r="AF705" s="114"/>
      <c r="AG705" s="117" t="str">
        <f t="shared" si="348"/>
        <v/>
      </c>
      <c r="AH705" s="118" t="str">
        <f t="shared" si="351"/>
        <v/>
      </c>
      <c r="AI705" s="118" t="str">
        <f t="shared" si="352"/>
        <v/>
      </c>
      <c r="AJ705" s="118" t="str">
        <f t="shared" si="353"/>
        <v/>
      </c>
      <c r="AK705" s="113" t="str">
        <f t="shared" si="349"/>
        <v/>
      </c>
      <c r="AL705" s="118" t="str">
        <f t="shared" si="350"/>
        <v/>
      </c>
      <c r="AM705" s="118"/>
      <c r="AN705" s="117" t="str">
        <f t="shared" si="358"/>
        <v/>
      </c>
      <c r="AO705" s="118" t="str">
        <f t="shared" si="359"/>
        <v/>
      </c>
      <c r="AP705" s="99" t="str">
        <f t="shared" si="360"/>
        <v/>
      </c>
      <c r="AQ705" s="99" t="str">
        <f t="shared" si="361"/>
        <v/>
      </c>
      <c r="AR705" s="99" t="str">
        <f t="shared" si="362"/>
        <v/>
      </c>
      <c r="AS705" s="99" t="str">
        <f t="shared" si="363"/>
        <v/>
      </c>
      <c r="AT705" s="118" t="str">
        <f t="shared" si="364"/>
        <v/>
      </c>
      <c r="AU705" s="118" t="str">
        <f t="shared" si="365"/>
        <v/>
      </c>
      <c r="AV705" s="118" t="str">
        <f t="shared" si="366"/>
        <v/>
      </c>
      <c r="AW705" s="118" t="str">
        <f t="shared" si="367"/>
        <v/>
      </c>
      <c r="AX705" s="118"/>
      <c r="AY705" s="117">
        <f t="shared" si="338"/>
        <v>2.888811950862614</v>
      </c>
      <c r="AZ705" s="118">
        <f t="shared" si="339"/>
        <v>7.0275204603682022</v>
      </c>
      <c r="BA705" s="99">
        <f t="shared" si="340"/>
        <v>17.229901011085531</v>
      </c>
      <c r="BB705" s="99">
        <f t="shared" si="341"/>
        <v>9.5599939860421053</v>
      </c>
      <c r="BC705" s="99">
        <f t="shared" si="342"/>
        <v>42.486901389336623</v>
      </c>
      <c r="BD705" s="99">
        <f t="shared" si="343"/>
        <v>23.573816326994208</v>
      </c>
      <c r="BE705" s="84">
        <f t="shared" si="344"/>
        <v>6.7800002098083496</v>
      </c>
      <c r="BF705" s="84">
        <f t="shared" si="337"/>
        <v>3.3600001335144043</v>
      </c>
      <c r="BI705" s="117">
        <f t="shared" si="345"/>
        <v>3.2200002074241638</v>
      </c>
      <c r="BJ705" s="118">
        <f t="shared" si="346"/>
        <v>0.33999919891357422</v>
      </c>
      <c r="BK705" s="118">
        <f t="shared" si="347"/>
        <v>3.2379006765300153</v>
      </c>
      <c r="BL705" s="118">
        <v>3.2200002074241638</v>
      </c>
      <c r="BM705" s="118">
        <v>0.33999919891357422</v>
      </c>
      <c r="BN705" s="118">
        <v>3.2379006765300153</v>
      </c>
      <c r="BO705" s="118"/>
      <c r="BP705" s="119"/>
      <c r="BX705" s="117"/>
      <c r="EX705" s="81" t="str">
        <f t="shared" si="357"/>
        <v/>
      </c>
      <c r="EY705" s="81">
        <f t="shared" si="356"/>
        <v>8.8234099371865984</v>
      </c>
      <c r="FA705" s="81" t="str">
        <f t="shared" si="355"/>
        <v/>
      </c>
    </row>
    <row r="706" spans="2:157" x14ac:dyDescent="0.15">
      <c r="E706" s="1" t="s">
        <v>152</v>
      </c>
      <c r="F706" s="6">
        <v>6</v>
      </c>
      <c r="I706" s="6">
        <v>1</v>
      </c>
      <c r="J706" s="81">
        <v>1</v>
      </c>
      <c r="O706" s="31"/>
      <c r="Q706" s="31">
        <v>2.5399999618530273</v>
      </c>
      <c r="R706" s="40">
        <v>-6.3400001525878906</v>
      </c>
      <c r="S706" s="31"/>
      <c r="T706" s="40"/>
      <c r="U706" s="31"/>
      <c r="V706" s="40"/>
      <c r="W706" s="31" t="s">
        <v>85</v>
      </c>
      <c r="X706" s="40"/>
      <c r="Y706" s="31">
        <v>1</v>
      </c>
      <c r="Z706" s="40"/>
      <c r="AA706" s="59">
        <v>5.070000171661377</v>
      </c>
      <c r="AB706" s="60">
        <v>-8.6800003051757813</v>
      </c>
      <c r="AC706" s="59">
        <v>-1.2699999809265137</v>
      </c>
      <c r="AD706" s="60">
        <v>13.899999618530273</v>
      </c>
      <c r="AE706" s="19" t="s">
        <v>80</v>
      </c>
      <c r="AF706" s="114"/>
      <c r="AG706" s="117" t="str">
        <f t="shared" si="348"/>
        <v/>
      </c>
      <c r="AH706" s="118" t="str">
        <f t="shared" si="351"/>
        <v/>
      </c>
      <c r="AI706" s="118" t="str">
        <f t="shared" si="352"/>
        <v/>
      </c>
      <c r="AJ706" s="118" t="str">
        <f t="shared" si="353"/>
        <v/>
      </c>
      <c r="AK706" s="113" t="str">
        <f t="shared" si="349"/>
        <v/>
      </c>
      <c r="AL706" s="118" t="str">
        <f t="shared" si="350"/>
        <v/>
      </c>
      <c r="AM706" s="118"/>
      <c r="AN706" s="117" t="str">
        <f t="shared" si="358"/>
        <v/>
      </c>
      <c r="AO706" s="118" t="str">
        <f t="shared" si="359"/>
        <v/>
      </c>
      <c r="AP706" s="99" t="str">
        <f t="shared" si="360"/>
        <v/>
      </c>
      <c r="AQ706" s="99" t="str">
        <f t="shared" si="361"/>
        <v/>
      </c>
      <c r="AR706" s="99" t="str">
        <f t="shared" si="362"/>
        <v/>
      </c>
      <c r="AS706" s="99" t="str">
        <f t="shared" si="363"/>
        <v/>
      </c>
      <c r="AT706" s="118" t="str">
        <f t="shared" si="364"/>
        <v/>
      </c>
      <c r="AU706" s="118" t="str">
        <f t="shared" si="365"/>
        <v/>
      </c>
      <c r="AV706" s="118" t="str">
        <f t="shared" si="366"/>
        <v/>
      </c>
      <c r="AW706" s="118" t="str">
        <f t="shared" si="367"/>
        <v/>
      </c>
      <c r="AX706" s="118"/>
      <c r="AY706" s="117">
        <f t="shared" si="338"/>
        <v>8.8234099371865984</v>
      </c>
      <c r="AZ706" s="118">
        <f t="shared" si="339"/>
        <v>10.117833539458205</v>
      </c>
      <c r="BA706" s="99">
        <f t="shared" si="340"/>
        <v>48.863404795265296</v>
      </c>
      <c r="BB706" s="99">
        <f t="shared" si="341"/>
        <v>29.323577055335463</v>
      </c>
      <c r="BC706" s="99">
        <f t="shared" si="342"/>
        <v>55.892001450538601</v>
      </c>
      <c r="BD706" s="99">
        <f t="shared" si="343"/>
        <v>33.54153109425971</v>
      </c>
      <c r="BE706" s="84">
        <f t="shared" si="344"/>
        <v>6.3400001525878906</v>
      </c>
      <c r="BF706" s="84">
        <f t="shared" si="337"/>
        <v>0.1399998664855957</v>
      </c>
      <c r="BI706" s="117"/>
      <c r="BJ706" s="118"/>
      <c r="BK706" s="118"/>
      <c r="BO706" s="118"/>
      <c r="BP706" s="119" t="s">
        <v>185</v>
      </c>
      <c r="BX706" s="117"/>
      <c r="EX706" s="81" t="str">
        <f t="shared" si="357"/>
        <v/>
      </c>
      <c r="EY706" s="81" t="str">
        <f t="shared" si="356"/>
        <v/>
      </c>
      <c r="FA706" s="81" t="str">
        <f t="shared" si="355"/>
        <v/>
      </c>
    </row>
    <row r="707" spans="2:157" x14ac:dyDescent="0.15">
      <c r="E707" s="1" t="s">
        <v>152</v>
      </c>
      <c r="F707" s="6"/>
      <c r="O707" s="31"/>
      <c r="Q707" s="31"/>
      <c r="R707" s="40"/>
      <c r="S707" s="31">
        <v>3.3599998950958252</v>
      </c>
      <c r="T707" s="40">
        <v>9.9899997711181641</v>
      </c>
      <c r="U707" s="31"/>
      <c r="V707" s="40"/>
      <c r="W707" s="31"/>
      <c r="X707" s="40"/>
      <c r="Y707" s="31"/>
      <c r="Z707" s="40"/>
      <c r="AF707" s="140">
        <v>1</v>
      </c>
      <c r="AG707" s="117" t="str">
        <f t="shared" si="348"/>
        <v/>
      </c>
      <c r="AH707" s="118" t="str">
        <f t="shared" si="351"/>
        <v/>
      </c>
      <c r="AI707" s="118" t="str">
        <f t="shared" si="352"/>
        <v/>
      </c>
      <c r="AJ707" s="118" t="str">
        <f t="shared" si="353"/>
        <v/>
      </c>
      <c r="AK707" s="113" t="str">
        <f t="shared" si="349"/>
        <v/>
      </c>
      <c r="AL707" s="118" t="str">
        <f t="shared" si="350"/>
        <v/>
      </c>
      <c r="AN707" s="117" t="str">
        <f t="shared" si="358"/>
        <v/>
      </c>
      <c r="AO707" s="118" t="str">
        <f t="shared" si="359"/>
        <v/>
      </c>
      <c r="AP707" s="99" t="str">
        <f t="shared" si="360"/>
        <v/>
      </c>
      <c r="AQ707" s="99" t="str">
        <f t="shared" si="361"/>
        <v/>
      </c>
      <c r="AR707" s="99" t="str">
        <f t="shared" si="362"/>
        <v/>
      </c>
      <c r="AS707" s="99" t="str">
        <f t="shared" si="363"/>
        <v/>
      </c>
      <c r="AT707" s="118" t="str">
        <f t="shared" si="364"/>
        <v/>
      </c>
      <c r="AU707" s="118" t="str">
        <f t="shared" si="365"/>
        <v/>
      </c>
      <c r="AV707" s="118" t="str">
        <f t="shared" si="366"/>
        <v/>
      </c>
      <c r="AW707" s="118" t="str">
        <f t="shared" si="367"/>
        <v/>
      </c>
      <c r="AY707" s="117" t="str">
        <f t="shared" si="338"/>
        <v/>
      </c>
      <c r="AZ707" s="118" t="str">
        <f t="shared" si="339"/>
        <v/>
      </c>
      <c r="BA707" s="99" t="str">
        <f t="shared" si="340"/>
        <v/>
      </c>
      <c r="BB707" s="99" t="str">
        <f t="shared" si="341"/>
        <v/>
      </c>
      <c r="BC707" s="99" t="str">
        <f t="shared" si="342"/>
        <v/>
      </c>
      <c r="BD707" s="99" t="str">
        <f t="shared" si="343"/>
        <v/>
      </c>
      <c r="BE707" s="84" t="str">
        <f t="shared" si="344"/>
        <v/>
      </c>
      <c r="BF707" s="84" t="str">
        <f t="shared" si="337"/>
        <v/>
      </c>
      <c r="BI707" s="117" t="str">
        <f t="shared" si="345"/>
        <v/>
      </c>
      <c r="BJ707" s="118" t="str">
        <f t="shared" si="346"/>
        <v/>
      </c>
      <c r="BK707" s="118" t="str">
        <f t="shared" si="347"/>
        <v/>
      </c>
      <c r="BL707" s="118">
        <v>3.5600001811981201</v>
      </c>
      <c r="BM707" s="118">
        <v>3.5599994659423828</v>
      </c>
      <c r="BN707" s="118">
        <v>5.0346000325389006</v>
      </c>
      <c r="BO707" s="118"/>
      <c r="EX707" s="81" t="str">
        <f t="shared" si="357"/>
        <v/>
      </c>
      <c r="EY707" s="81" t="str">
        <f t="shared" si="356"/>
        <v/>
      </c>
      <c r="FA707" s="81" t="str">
        <f t="shared" si="355"/>
        <v/>
      </c>
    </row>
    <row r="708" spans="2:157" s="82" customFormat="1" x14ac:dyDescent="0.15">
      <c r="B708" s="30"/>
      <c r="C708" s="16"/>
      <c r="D708" s="13" t="s">
        <v>28</v>
      </c>
      <c r="E708" s="16">
        <v>149</v>
      </c>
      <c r="F708" s="10">
        <v>1</v>
      </c>
      <c r="G708" s="16">
        <v>1</v>
      </c>
      <c r="K708" s="16"/>
      <c r="L708" s="82">
        <v>1</v>
      </c>
      <c r="M708" s="16"/>
      <c r="N708" s="82">
        <v>1</v>
      </c>
      <c r="O708" s="20" t="s">
        <v>91</v>
      </c>
      <c r="P708" s="16">
        <v>104</v>
      </c>
      <c r="Q708" s="32"/>
      <c r="R708" s="10"/>
      <c r="S708" s="32"/>
      <c r="T708" s="10"/>
      <c r="U708" s="32"/>
      <c r="V708" s="10"/>
      <c r="W708" s="32"/>
      <c r="X708" s="10"/>
      <c r="Y708" s="32"/>
      <c r="Z708" s="10"/>
      <c r="AA708" s="57">
        <v>0.82999998331069946</v>
      </c>
      <c r="AB708" s="58">
        <v>12.140000343322754</v>
      </c>
      <c r="AC708" s="57">
        <v>-3.5099999904632568</v>
      </c>
      <c r="AD708" s="58">
        <v>-11.989999771118164</v>
      </c>
      <c r="AE708" s="16"/>
      <c r="AF708" s="112"/>
      <c r="AG708" s="117">
        <f t="shared" si="348"/>
        <v>0.64553776806780849</v>
      </c>
      <c r="AH708" s="118">
        <f t="shared" si="351"/>
        <v>0</v>
      </c>
      <c r="AI708" s="118">
        <f t="shared" si="352"/>
        <v>0</v>
      </c>
      <c r="AJ708" s="118">
        <f t="shared" si="353"/>
        <v>0</v>
      </c>
      <c r="AK708" s="113">
        <f t="shared" si="349"/>
        <v>104</v>
      </c>
      <c r="AL708" s="118">
        <f t="shared" si="350"/>
        <v>4.8299999237060547</v>
      </c>
      <c r="AM708" s="99"/>
      <c r="AN708" s="117" t="str">
        <f t="shared" si="358"/>
        <v/>
      </c>
      <c r="AO708" s="118" t="str">
        <f t="shared" si="359"/>
        <v/>
      </c>
      <c r="AP708" s="99" t="str">
        <f t="shared" si="360"/>
        <v/>
      </c>
      <c r="AQ708" s="99" t="str">
        <f t="shared" si="361"/>
        <v/>
      </c>
      <c r="AR708" s="99" t="str">
        <f t="shared" si="362"/>
        <v/>
      </c>
      <c r="AS708" s="99" t="str">
        <f t="shared" si="363"/>
        <v/>
      </c>
      <c r="AT708" s="118" t="str">
        <f t="shared" si="364"/>
        <v/>
      </c>
      <c r="AU708" s="118" t="str">
        <f t="shared" si="365"/>
        <v/>
      </c>
      <c r="AV708" s="118" t="str">
        <f t="shared" si="366"/>
        <v/>
      </c>
      <c r="AW708" s="118" t="str">
        <f t="shared" si="367"/>
        <v/>
      </c>
      <c r="AX708" s="99"/>
      <c r="AY708" s="117" t="str">
        <f t="shared" si="338"/>
        <v/>
      </c>
      <c r="AZ708" s="118" t="str">
        <f t="shared" si="339"/>
        <v/>
      </c>
      <c r="BA708" s="99" t="str">
        <f t="shared" si="340"/>
        <v/>
      </c>
      <c r="BB708" s="99" t="str">
        <f t="shared" si="341"/>
        <v/>
      </c>
      <c r="BC708" s="99" t="str">
        <f t="shared" si="342"/>
        <v/>
      </c>
      <c r="BD708" s="99" t="str">
        <f t="shared" si="343"/>
        <v/>
      </c>
      <c r="BE708" s="84" t="str">
        <f t="shared" si="344"/>
        <v/>
      </c>
      <c r="BF708" s="84" t="str">
        <f t="shared" si="337"/>
        <v/>
      </c>
      <c r="BG708" s="89"/>
      <c r="BH708" s="89"/>
      <c r="BI708" s="117" t="str">
        <f t="shared" si="345"/>
        <v/>
      </c>
      <c r="BJ708" s="118" t="str">
        <f t="shared" si="346"/>
        <v/>
      </c>
      <c r="BK708" s="118" t="str">
        <f t="shared" si="347"/>
        <v/>
      </c>
      <c r="BL708" s="118" t="s">
        <v>152</v>
      </c>
      <c r="BM708" s="118" t="s">
        <v>152</v>
      </c>
      <c r="BN708" s="118" t="s">
        <v>152</v>
      </c>
      <c r="BO708" s="118"/>
      <c r="BP708" s="121"/>
      <c r="BX708" s="94"/>
      <c r="CE708" s="95"/>
      <c r="CF708" s="95"/>
      <c r="CG708" s="95"/>
      <c r="CH708" s="95"/>
      <c r="CI708" s="95"/>
      <c r="CJ708" s="95"/>
      <c r="CK708" s="95"/>
      <c r="CL708" s="95"/>
      <c r="CM708" s="95"/>
      <c r="CN708" s="95"/>
      <c r="CO708" s="95"/>
      <c r="CP708" s="95"/>
      <c r="CQ708" s="95"/>
      <c r="EX708" s="81" t="str">
        <f t="shared" si="357"/>
        <v/>
      </c>
      <c r="EY708" s="81" t="str">
        <f t="shared" si="356"/>
        <v/>
      </c>
      <c r="FA708" s="81">
        <f t="shared" si="355"/>
        <v>0.64553776806780849</v>
      </c>
    </row>
    <row r="709" spans="2:157" x14ac:dyDescent="0.15">
      <c r="E709" s="1" t="s">
        <v>152</v>
      </c>
      <c r="F709" s="6">
        <v>2</v>
      </c>
      <c r="H709" s="81">
        <v>1</v>
      </c>
      <c r="Q709" s="31">
        <v>-2.4200000762939453</v>
      </c>
      <c r="R709" s="40">
        <v>-4.8299999237060547</v>
      </c>
      <c r="S709" s="31"/>
      <c r="T709" s="40"/>
      <c r="U709" s="31"/>
      <c r="V709" s="40"/>
      <c r="W709" s="31"/>
      <c r="X709" s="40"/>
      <c r="Y709" s="31"/>
      <c r="Z709" s="40"/>
      <c r="AA709" s="59">
        <v>-3.5099999904632568</v>
      </c>
      <c r="AB709" s="60">
        <v>-11.989999771118164</v>
      </c>
      <c r="AC709" s="59">
        <v>0.54000002145767212</v>
      </c>
      <c r="AD709" s="60">
        <v>11.699999809265137</v>
      </c>
      <c r="AE709" s="19" t="s">
        <v>81</v>
      </c>
      <c r="AF709" s="114"/>
      <c r="AG709" s="117" t="str">
        <f t="shared" si="348"/>
        <v/>
      </c>
      <c r="AH709" s="118" t="str">
        <f t="shared" si="351"/>
        <v/>
      </c>
      <c r="AI709" s="118" t="str">
        <f t="shared" si="352"/>
        <v/>
      </c>
      <c r="AJ709" s="118" t="str">
        <f t="shared" si="353"/>
        <v/>
      </c>
      <c r="AK709" s="113" t="str">
        <f t="shared" si="349"/>
        <v/>
      </c>
      <c r="AL709" s="118" t="str">
        <f t="shared" si="350"/>
        <v/>
      </c>
      <c r="AM709" s="118"/>
      <c r="AN709" s="117">
        <f t="shared" si="358"/>
        <v>2.4494135007377835</v>
      </c>
      <c r="AO709" s="118">
        <f t="shared" si="359"/>
        <v>2.9441707444884342</v>
      </c>
      <c r="AP709" s="99">
        <f t="shared" si="360"/>
        <v>12.827102117025845</v>
      </c>
      <c r="AQ709" s="99">
        <f t="shared" si="361"/>
        <v>12.05242187994852</v>
      </c>
      <c r="AR709" s="99">
        <f t="shared" si="362"/>
        <v>15.111950138437749</v>
      </c>
      <c r="AS709" s="99">
        <f t="shared" si="363"/>
        <v>14.199278748661671</v>
      </c>
      <c r="AT709" s="118">
        <f t="shared" si="364"/>
        <v>0</v>
      </c>
      <c r="AU709" s="118">
        <f t="shared" si="365"/>
        <v>0</v>
      </c>
      <c r="AV709" s="118">
        <f t="shared" si="366"/>
        <v>0</v>
      </c>
      <c r="AW709" s="118">
        <f t="shared" si="367"/>
        <v>11.399999618530273</v>
      </c>
      <c r="AX709" s="118"/>
      <c r="AY709" s="117" t="str">
        <f t="shared" si="338"/>
        <v/>
      </c>
      <c r="AZ709" s="118" t="str">
        <f t="shared" si="339"/>
        <v/>
      </c>
      <c r="BA709" s="99" t="str">
        <f t="shared" si="340"/>
        <v/>
      </c>
      <c r="BB709" s="99" t="str">
        <f t="shared" si="341"/>
        <v/>
      </c>
      <c r="BC709" s="99" t="str">
        <f t="shared" si="342"/>
        <v/>
      </c>
      <c r="BD709" s="99" t="str">
        <f t="shared" si="343"/>
        <v/>
      </c>
      <c r="BE709" s="84" t="str">
        <f t="shared" si="344"/>
        <v/>
      </c>
      <c r="BF709" s="84" t="str">
        <f t="shared" ref="BF709:BF765" si="368">IF(AND(ISNUMBER(BE709),ISNUMBER(BE707),ISNUMBER(BE708)),ABS(BE707-BE709),"")</f>
        <v/>
      </c>
      <c r="BI709" s="117">
        <f t="shared" si="345"/>
        <v>0</v>
      </c>
      <c r="BJ709" s="118">
        <f t="shared" si="346"/>
        <v>0</v>
      </c>
      <c r="BK709" s="118">
        <f t="shared" si="347"/>
        <v>0</v>
      </c>
      <c r="BL709" s="118">
        <v>0</v>
      </c>
      <c r="BM709" s="118">
        <v>0</v>
      </c>
      <c r="BN709" s="118">
        <v>0</v>
      </c>
      <c r="BO709" s="118"/>
      <c r="BP709" s="119"/>
      <c r="BX709" s="117"/>
      <c r="EX709" s="81">
        <f t="shared" si="357"/>
        <v>2.4494135007377835</v>
      </c>
      <c r="EY709" s="81">
        <f t="shared" si="356"/>
        <v>2.4494135007377835</v>
      </c>
      <c r="FA709" s="81" t="str">
        <f t="shared" si="355"/>
        <v/>
      </c>
    </row>
    <row r="710" spans="2:157" x14ac:dyDescent="0.15">
      <c r="E710" s="1" t="s">
        <v>152</v>
      </c>
      <c r="F710" s="6">
        <v>3</v>
      </c>
      <c r="I710" s="81">
        <v>1</v>
      </c>
      <c r="O710" s="31"/>
      <c r="Q710" s="31">
        <v>2.559999942779541</v>
      </c>
      <c r="R710" s="40">
        <v>11.399999618530273</v>
      </c>
      <c r="S710" s="31"/>
      <c r="T710" s="40"/>
      <c r="U710" s="31"/>
      <c r="V710" s="40"/>
      <c r="W710" s="31"/>
      <c r="X710" s="40"/>
      <c r="Y710" s="31"/>
      <c r="Z710" s="40"/>
      <c r="AA710" s="59">
        <v>1.8500000238418579</v>
      </c>
      <c r="AB710" s="60">
        <v>11.899999618530273</v>
      </c>
      <c r="AC710" s="59">
        <v>-1.3700000047683716</v>
      </c>
      <c r="AD710" s="60">
        <v>-11.989999771118164</v>
      </c>
      <c r="AE710" s="19" t="s">
        <v>95</v>
      </c>
      <c r="AF710" s="114"/>
      <c r="AG710" s="117" t="str">
        <f t="shared" si="348"/>
        <v/>
      </c>
      <c r="AH710" s="118" t="str">
        <f t="shared" si="351"/>
        <v/>
      </c>
      <c r="AI710" s="118" t="str">
        <f t="shared" si="352"/>
        <v/>
      </c>
      <c r="AJ710" s="118" t="str">
        <f t="shared" si="353"/>
        <v/>
      </c>
      <c r="AK710" s="113" t="str">
        <f t="shared" si="349"/>
        <v/>
      </c>
      <c r="AL710" s="118" t="str">
        <f t="shared" si="350"/>
        <v/>
      </c>
      <c r="AM710" s="118"/>
      <c r="AN710" s="117" t="str">
        <f t="shared" si="358"/>
        <v/>
      </c>
      <c r="AO710" s="118" t="str">
        <f t="shared" si="359"/>
        <v/>
      </c>
      <c r="AP710" s="99" t="str">
        <f t="shared" si="360"/>
        <v/>
      </c>
      <c r="AQ710" s="99" t="str">
        <f t="shared" si="361"/>
        <v/>
      </c>
      <c r="AR710" s="99" t="str">
        <f t="shared" si="362"/>
        <v/>
      </c>
      <c r="AS710" s="99" t="str">
        <f t="shared" si="363"/>
        <v/>
      </c>
      <c r="AT710" s="118" t="str">
        <f t="shared" si="364"/>
        <v/>
      </c>
      <c r="AU710" s="118" t="str">
        <f t="shared" si="365"/>
        <v/>
      </c>
      <c r="AV710" s="118" t="str">
        <f t="shared" si="366"/>
        <v/>
      </c>
      <c r="AW710" s="118" t="str">
        <f t="shared" si="367"/>
        <v/>
      </c>
      <c r="AX710" s="118"/>
      <c r="AY710" s="117">
        <f t="shared" si="338"/>
        <v>2.4494135007377835</v>
      </c>
      <c r="AZ710" s="118">
        <f t="shared" si="339"/>
        <v>2.9441707444884342</v>
      </c>
      <c r="BA710" s="99">
        <f t="shared" si="340"/>
        <v>12.827102117025845</v>
      </c>
      <c r="BB710" s="99">
        <f t="shared" si="341"/>
        <v>12.05242187994852</v>
      </c>
      <c r="BC710" s="99">
        <f t="shared" si="342"/>
        <v>15.111950138437749</v>
      </c>
      <c r="BD710" s="99">
        <f t="shared" si="343"/>
        <v>14.199278748661671</v>
      </c>
      <c r="BE710" s="84">
        <f t="shared" si="344"/>
        <v>11.399999618530273</v>
      </c>
      <c r="BF710" s="84" t="str">
        <f t="shared" si="368"/>
        <v/>
      </c>
      <c r="BI710" s="117">
        <f t="shared" si="345"/>
        <v>1.3100000023841858</v>
      </c>
      <c r="BJ710" s="118">
        <f t="shared" si="346"/>
        <v>0.19999980926513672</v>
      </c>
      <c r="BK710" s="118">
        <f t="shared" si="347"/>
        <v>1.3251792067311718</v>
      </c>
      <c r="BL710" s="118">
        <v>1.3100000023841858</v>
      </c>
      <c r="BM710" s="118">
        <v>0.19999980926513672</v>
      </c>
      <c r="BN710" s="118">
        <v>1.3251792067311718</v>
      </c>
      <c r="BO710" s="118"/>
      <c r="BP710" s="119"/>
      <c r="BX710" s="117"/>
      <c r="EX710" s="81" t="str">
        <f t="shared" si="357"/>
        <v/>
      </c>
      <c r="EY710" s="81">
        <f t="shared" si="356"/>
        <v>10.664052363942199</v>
      </c>
      <c r="FA710" s="81" t="str">
        <f t="shared" si="355"/>
        <v/>
      </c>
    </row>
    <row r="711" spans="2:157" x14ac:dyDescent="0.15">
      <c r="E711" s="1" t="s">
        <v>152</v>
      </c>
      <c r="F711" s="81">
        <v>4</v>
      </c>
      <c r="I711" s="81">
        <v>1</v>
      </c>
      <c r="O711" s="31"/>
      <c r="Q711" s="31">
        <v>1.5</v>
      </c>
      <c r="R711" s="40">
        <v>-11.600000381469727</v>
      </c>
      <c r="S711" s="31"/>
      <c r="T711" s="40"/>
      <c r="U711" s="31"/>
      <c r="V711" s="40"/>
      <c r="W711" s="31"/>
      <c r="X711" s="40"/>
      <c r="Y711" s="31"/>
      <c r="Z711" s="40"/>
      <c r="AA711" s="59">
        <v>1.0199999809265137</v>
      </c>
      <c r="AB711" s="60">
        <v>-12.090000152587891</v>
      </c>
      <c r="AC711" s="59">
        <v>0.20000000298023224</v>
      </c>
      <c r="AD711" s="60">
        <v>12.970000267028809</v>
      </c>
      <c r="AE711" s="19" t="s">
        <v>88</v>
      </c>
      <c r="AF711" s="114"/>
      <c r="AG711" s="117" t="str">
        <f t="shared" si="348"/>
        <v/>
      </c>
      <c r="AH711" s="118" t="str">
        <f t="shared" si="351"/>
        <v/>
      </c>
      <c r="AI711" s="118" t="str">
        <f t="shared" si="352"/>
        <v/>
      </c>
      <c r="AJ711" s="118" t="str">
        <f t="shared" si="353"/>
        <v/>
      </c>
      <c r="AK711" s="113" t="str">
        <f t="shared" si="349"/>
        <v/>
      </c>
      <c r="AL711" s="118" t="str">
        <f t="shared" si="350"/>
        <v/>
      </c>
      <c r="AM711" s="118"/>
      <c r="AN711" s="117" t="str">
        <f t="shared" si="358"/>
        <v/>
      </c>
      <c r="AO711" s="118" t="str">
        <f t="shared" si="359"/>
        <v/>
      </c>
      <c r="AP711" s="99" t="str">
        <f t="shared" si="360"/>
        <v/>
      </c>
      <c r="AQ711" s="99" t="str">
        <f t="shared" si="361"/>
        <v/>
      </c>
      <c r="AR711" s="99" t="str">
        <f t="shared" si="362"/>
        <v/>
      </c>
      <c r="AS711" s="99" t="str">
        <f t="shared" si="363"/>
        <v/>
      </c>
      <c r="AT711" s="118" t="str">
        <f t="shared" si="364"/>
        <v/>
      </c>
      <c r="AU711" s="118" t="str">
        <f t="shared" si="365"/>
        <v/>
      </c>
      <c r="AV711" s="118" t="str">
        <f t="shared" si="366"/>
        <v/>
      </c>
      <c r="AW711" s="118" t="str">
        <f t="shared" si="367"/>
        <v/>
      </c>
      <c r="AX711" s="118"/>
      <c r="AY711" s="117">
        <f t="shared" ref="AY711:AY765" si="369">IF(AND(ISNUMBER(AA709),OR(H711=1,I711=1)),DEGREES(ACOS(((AA709-AA710)*(AA711-AA710)+(AB709-AB710)*(AB711-AB710))/(SQRT((AA709-AA710)^2+(AB709-AB710)^2)*SQRT((AA711-AA710)^2+(AB711-AB710)^2)))),"")</f>
        <v>10.664052363942199</v>
      </c>
      <c r="AZ711" s="118">
        <f t="shared" ref="AZ711:AZ765" si="370">IF(I711=1,DEGREES(ACOS((((AA711-AA710)*(AC710-AA710)+(AB711-AB710)*(AD710-AB710))/(SQRT((AA711-AA710)^2+(AB711-AB710)^2)*SQRT((AC710-AA710)^2+(AD710-AB710)^2))))),"")</f>
        <v>5.694802680594691</v>
      </c>
      <c r="BA711" s="99">
        <f t="shared" ref="BA711:BA765" si="371">IF(AND(ISNUMBER(AA709),ISNUMBER(AA710),ISNUMBER(AA711),I711=1),ABS((AA709*AB710+AA710*AB711+AA711*AB709-AB709*AA710-AB710*AA711-AB711*AA709)/2),"")</f>
        <v>54.378849298858654</v>
      </c>
      <c r="BB711" s="99">
        <f t="shared" ref="BB711:BB765" si="372">IF(ISNUMBER(BA711),BA711*(((ABS(AB710-R711))/(ABS(AB709-AB710))))^2,"")</f>
        <v>52.617893859078784</v>
      </c>
      <c r="BC711" s="99">
        <f t="shared" ref="BC711:BC765" si="373">IF(AND(ISNUMBER(AC710),ISNUMBER(AA710),ISNUMBER(AA711),I711=1),ABS((AC710*AB710+AA710*AB711+AA711*AD710-AD710*AA710-AB710*AA711-AB711*AC710)/2),"")</f>
        <v>28.709549715352068</v>
      </c>
      <c r="BD711" s="99">
        <f t="shared" ref="BD711:BD765" si="374">IF(ISNUMBER(BC711),BC711*(((ABS(AB710-R711))/(ABS(AB709-AB710))))^2,"")</f>
        <v>27.779845641125899</v>
      </c>
      <c r="BE711" s="84">
        <f t="shared" ref="BE711:BE765" si="375">IF(AND(I711=1,ISNUMBER(R711)),ABS(R711),"")</f>
        <v>11.600000381469727</v>
      </c>
      <c r="BF711" s="84" t="str">
        <f t="shared" si="368"/>
        <v/>
      </c>
      <c r="BI711" s="117">
        <f t="shared" ref="BI711:BI765" si="376">IF(OR($H711=1,$I711=1),ABS(AC710-AA711),"")</f>
        <v>2.3899999856948853</v>
      </c>
      <c r="BJ711" s="118">
        <f t="shared" ref="BJ711:BJ765" si="377">IF(OR($H711=1,$I711=1),ABS(AD710-AB711),"")</f>
        <v>0.10000038146972656</v>
      </c>
      <c r="BK711" s="118">
        <f t="shared" ref="BK711:BK765" si="378">IF(AND(ISNUMBER(BI711),ISNUMBER(BJ711)),SQRT(BI711^2+BJ711^2),"")</f>
        <v>2.3920911370421578</v>
      </c>
      <c r="BL711" s="118">
        <v>2.3899999856948853</v>
      </c>
      <c r="BM711" s="118">
        <v>0.10000038146972656</v>
      </c>
      <c r="BN711" s="118">
        <v>2.3920911370421578</v>
      </c>
      <c r="BO711" s="118"/>
      <c r="BP711" s="119"/>
      <c r="BX711" s="117"/>
      <c r="EX711" s="81" t="str">
        <f t="shared" si="357"/>
        <v/>
      </c>
      <c r="EY711" s="81">
        <f t="shared" si="356"/>
        <v>12.308669185677603</v>
      </c>
      <c r="FA711" s="81" t="str">
        <f t="shared" si="355"/>
        <v/>
      </c>
    </row>
    <row r="712" spans="2:157" x14ac:dyDescent="0.15">
      <c r="E712" s="1" t="s">
        <v>152</v>
      </c>
      <c r="F712" s="81">
        <v>5</v>
      </c>
      <c r="I712" s="81">
        <v>1</v>
      </c>
      <c r="J712" s="81">
        <v>1</v>
      </c>
      <c r="O712" s="31"/>
      <c r="Q712" s="31">
        <v>-1.5499999523162842</v>
      </c>
      <c r="R712" s="40">
        <v>6.8600001335144043</v>
      </c>
      <c r="S712" s="31"/>
      <c r="T712" s="40"/>
      <c r="U712" s="31"/>
      <c r="V712" s="40"/>
      <c r="W712" s="31"/>
      <c r="X712" s="40" t="s">
        <v>63</v>
      </c>
      <c r="Y712" s="31">
        <v>1</v>
      </c>
      <c r="Z712" s="40"/>
      <c r="AA712" s="59">
        <v>-3.5099999904632568</v>
      </c>
      <c r="AB712" s="60">
        <v>12.770000457763672</v>
      </c>
      <c r="AC712" s="59">
        <v>0.62999999523162842</v>
      </c>
      <c r="AD712" s="60">
        <v>-13.409999847412109</v>
      </c>
      <c r="AE712" s="19" t="s">
        <v>80</v>
      </c>
      <c r="AF712" s="114">
        <v>1</v>
      </c>
      <c r="AG712" s="117" t="str">
        <f t="shared" si="348"/>
        <v/>
      </c>
      <c r="AH712" s="118" t="str">
        <f t="shared" si="351"/>
        <v/>
      </c>
      <c r="AI712" s="118" t="str">
        <f t="shared" si="352"/>
        <v/>
      </c>
      <c r="AJ712" s="118" t="str">
        <f t="shared" si="353"/>
        <v/>
      </c>
      <c r="AK712" s="113" t="str">
        <f t="shared" si="349"/>
        <v/>
      </c>
      <c r="AL712" s="118" t="str">
        <f t="shared" si="350"/>
        <v/>
      </c>
      <c r="AM712" s="118"/>
      <c r="AN712" s="117" t="str">
        <f t="shared" si="358"/>
        <v/>
      </c>
      <c r="AO712" s="118" t="str">
        <f t="shared" si="359"/>
        <v/>
      </c>
      <c r="AP712" s="99" t="str">
        <f t="shared" si="360"/>
        <v/>
      </c>
      <c r="AQ712" s="99" t="str">
        <f t="shared" si="361"/>
        <v/>
      </c>
      <c r="AR712" s="99" t="str">
        <f t="shared" si="362"/>
        <v/>
      </c>
      <c r="AS712" s="99" t="str">
        <f t="shared" si="363"/>
        <v/>
      </c>
      <c r="AT712" s="118" t="str">
        <f t="shared" si="364"/>
        <v/>
      </c>
      <c r="AU712" s="118" t="str">
        <f t="shared" si="365"/>
        <v/>
      </c>
      <c r="AV712" s="118" t="str">
        <f t="shared" si="366"/>
        <v/>
      </c>
      <c r="AW712" s="118" t="str">
        <f t="shared" si="367"/>
        <v/>
      </c>
      <c r="AX712" s="118"/>
      <c r="AY712" s="117">
        <f t="shared" si="369"/>
        <v>12.308669185677603</v>
      </c>
      <c r="AZ712" s="118">
        <f t="shared" si="370"/>
        <v>8.4530211599211853</v>
      </c>
      <c r="BA712" s="99">
        <f t="shared" si="371"/>
        <v>64.654249925136583</v>
      </c>
      <c r="BB712" s="99">
        <f t="shared" si="372"/>
        <v>40.341777685659707</v>
      </c>
      <c r="BC712" s="99">
        <f t="shared" si="373"/>
        <v>46.56830061582923</v>
      </c>
      <c r="BD712" s="99">
        <f t="shared" si="374"/>
        <v>29.056837451800103</v>
      </c>
      <c r="BE712" s="84">
        <f t="shared" si="375"/>
        <v>6.8600001335144043</v>
      </c>
      <c r="BF712" s="84">
        <f t="shared" si="368"/>
        <v>4.5399994850158691</v>
      </c>
      <c r="BI712" s="117">
        <f t="shared" si="376"/>
        <v>3.7099999934434891</v>
      </c>
      <c r="BJ712" s="118">
        <f t="shared" si="377"/>
        <v>0.19999980926513672</v>
      </c>
      <c r="BK712" s="118">
        <f t="shared" si="378"/>
        <v>3.715386907854521</v>
      </c>
      <c r="BL712" s="118"/>
      <c r="BM712" s="118"/>
      <c r="BN712" s="118"/>
      <c r="BO712" s="118"/>
      <c r="BP712" s="119" t="s">
        <v>184</v>
      </c>
      <c r="BX712" s="117"/>
      <c r="EX712" s="81" t="str">
        <f t="shared" si="357"/>
        <v/>
      </c>
      <c r="EY712" s="81" t="str">
        <f t="shared" si="356"/>
        <v/>
      </c>
      <c r="FA712" s="81" t="str">
        <f t="shared" si="355"/>
        <v/>
      </c>
    </row>
    <row r="713" spans="2:157" x14ac:dyDescent="0.15">
      <c r="E713" s="1" t="s">
        <v>152</v>
      </c>
      <c r="F713" s="6"/>
      <c r="O713" s="31"/>
      <c r="Q713" s="31"/>
      <c r="R713" s="40"/>
      <c r="S713" s="31"/>
      <c r="T713" s="40"/>
      <c r="U713" s="31">
        <v>-4.4899997711181641</v>
      </c>
      <c r="V713" s="40">
        <v>-8.9899997711181641</v>
      </c>
      <c r="W713" s="31"/>
      <c r="X713" s="40"/>
      <c r="Y713" s="31"/>
      <c r="Z713" s="40"/>
      <c r="AG713" s="117" t="str">
        <f t="shared" si="348"/>
        <v/>
      </c>
      <c r="AH713" s="118" t="str">
        <f t="shared" si="351"/>
        <v/>
      </c>
      <c r="AI713" s="118" t="str">
        <f t="shared" si="352"/>
        <v/>
      </c>
      <c r="AJ713" s="118" t="str">
        <f t="shared" si="353"/>
        <v/>
      </c>
      <c r="AK713" s="113" t="str">
        <f t="shared" si="349"/>
        <v/>
      </c>
      <c r="AL713" s="118" t="str">
        <f t="shared" si="350"/>
        <v/>
      </c>
      <c r="AN713" s="117" t="str">
        <f t="shared" si="358"/>
        <v/>
      </c>
      <c r="AO713" s="118" t="str">
        <f t="shared" si="359"/>
        <v/>
      </c>
      <c r="AP713" s="99" t="str">
        <f t="shared" si="360"/>
        <v/>
      </c>
      <c r="AQ713" s="99" t="str">
        <f t="shared" si="361"/>
        <v/>
      </c>
      <c r="AR713" s="99" t="str">
        <f t="shared" si="362"/>
        <v/>
      </c>
      <c r="AS713" s="99" t="str">
        <f t="shared" si="363"/>
        <v/>
      </c>
      <c r="AT713" s="118" t="str">
        <f t="shared" si="364"/>
        <v/>
      </c>
      <c r="AU713" s="118" t="str">
        <f t="shared" si="365"/>
        <v/>
      </c>
      <c r="AV713" s="118" t="str">
        <f t="shared" si="366"/>
        <v/>
      </c>
      <c r="AW713" s="118" t="str">
        <f t="shared" si="367"/>
        <v/>
      </c>
      <c r="AY713" s="117" t="str">
        <f t="shared" si="369"/>
        <v/>
      </c>
      <c r="AZ713" s="118" t="str">
        <f t="shared" si="370"/>
        <v/>
      </c>
      <c r="BA713" s="99" t="str">
        <f t="shared" si="371"/>
        <v/>
      </c>
      <c r="BB713" s="99" t="str">
        <f t="shared" si="372"/>
        <v/>
      </c>
      <c r="BC713" s="99" t="str">
        <f t="shared" si="373"/>
        <v/>
      </c>
      <c r="BD713" s="99" t="str">
        <f t="shared" si="374"/>
        <v/>
      </c>
      <c r="BE713" s="84" t="str">
        <f t="shared" si="375"/>
        <v/>
      </c>
      <c r="BF713" s="84" t="str">
        <f t="shared" si="368"/>
        <v/>
      </c>
      <c r="BI713" s="117" t="str">
        <f t="shared" si="376"/>
        <v/>
      </c>
      <c r="BJ713" s="118" t="str">
        <f t="shared" si="377"/>
        <v/>
      </c>
      <c r="BK713" s="118" t="str">
        <f t="shared" si="378"/>
        <v/>
      </c>
      <c r="BL713" s="118" t="s">
        <v>152</v>
      </c>
      <c r="BM713" s="118" t="s">
        <v>152</v>
      </c>
      <c r="BN713" s="118" t="s">
        <v>152</v>
      </c>
      <c r="BO713" s="118"/>
      <c r="EX713" s="81" t="str">
        <f t="shared" si="357"/>
        <v/>
      </c>
      <c r="EY713" s="81" t="str">
        <f t="shared" si="356"/>
        <v/>
      </c>
      <c r="FA713" s="81" t="str">
        <f t="shared" si="355"/>
        <v/>
      </c>
    </row>
    <row r="714" spans="2:157" s="82" customFormat="1" x14ac:dyDescent="0.15">
      <c r="B714" s="30"/>
      <c r="C714" s="16"/>
      <c r="D714" s="13" t="s">
        <v>29</v>
      </c>
      <c r="E714" s="16">
        <v>150</v>
      </c>
      <c r="F714" s="82">
        <v>1</v>
      </c>
      <c r="G714" s="16">
        <v>1</v>
      </c>
      <c r="K714" s="16"/>
      <c r="L714" s="82">
        <v>1</v>
      </c>
      <c r="M714" s="16"/>
      <c r="N714" s="82">
        <v>1</v>
      </c>
      <c r="O714" s="20" t="s">
        <v>85</v>
      </c>
      <c r="P714" s="16">
        <v>87</v>
      </c>
      <c r="Q714" s="33"/>
      <c r="R714" s="34"/>
      <c r="S714" s="33"/>
      <c r="T714" s="34"/>
      <c r="U714" s="33"/>
      <c r="V714" s="34"/>
      <c r="W714" s="33"/>
      <c r="X714" s="34"/>
      <c r="Y714" s="33"/>
      <c r="Z714" s="34"/>
      <c r="AA714" s="57">
        <v>-1.1699999570846558</v>
      </c>
      <c r="AB714" s="58">
        <v>12.039999961853027</v>
      </c>
      <c r="AC714" s="57">
        <v>3.2200000286102295</v>
      </c>
      <c r="AD714" s="58">
        <v>-11.949999809265137</v>
      </c>
      <c r="AE714" s="16"/>
      <c r="AF714" s="112">
        <v>1</v>
      </c>
      <c r="AG714" s="117">
        <f t="shared" si="348"/>
        <v>3.3291324831990647</v>
      </c>
      <c r="AH714" s="118">
        <f t="shared" si="351"/>
        <v>1.0199997425079346</v>
      </c>
      <c r="AI714" s="118">
        <f t="shared" si="352"/>
        <v>0</v>
      </c>
      <c r="AJ714" s="118">
        <f t="shared" si="353"/>
        <v>1.0199997425079346</v>
      </c>
      <c r="AK714" s="113">
        <f t="shared" si="349"/>
        <v>87</v>
      </c>
      <c r="AL714" s="118">
        <f t="shared" si="350"/>
        <v>4.7800002098083496</v>
      </c>
      <c r="AM714" s="99"/>
      <c r="AN714" s="117" t="str">
        <f t="shared" si="358"/>
        <v/>
      </c>
      <c r="AO714" s="118" t="str">
        <f t="shared" si="359"/>
        <v/>
      </c>
      <c r="AP714" s="99" t="str">
        <f t="shared" si="360"/>
        <v/>
      </c>
      <c r="AQ714" s="99" t="str">
        <f t="shared" si="361"/>
        <v/>
      </c>
      <c r="AR714" s="99" t="str">
        <f t="shared" si="362"/>
        <v/>
      </c>
      <c r="AS714" s="99" t="str">
        <f t="shared" si="363"/>
        <v/>
      </c>
      <c r="AT714" s="118" t="str">
        <f t="shared" si="364"/>
        <v/>
      </c>
      <c r="AU714" s="118" t="str">
        <f t="shared" si="365"/>
        <v/>
      </c>
      <c r="AV714" s="118" t="str">
        <f t="shared" si="366"/>
        <v/>
      </c>
      <c r="AW714" s="118" t="str">
        <f t="shared" si="367"/>
        <v/>
      </c>
      <c r="AX714" s="99"/>
      <c r="AY714" s="117" t="str">
        <f t="shared" si="369"/>
        <v/>
      </c>
      <c r="AZ714" s="118" t="str">
        <f t="shared" si="370"/>
        <v/>
      </c>
      <c r="BA714" s="99" t="str">
        <f t="shared" si="371"/>
        <v/>
      </c>
      <c r="BB714" s="99" t="str">
        <f t="shared" si="372"/>
        <v/>
      </c>
      <c r="BC714" s="99" t="str">
        <f t="shared" si="373"/>
        <v/>
      </c>
      <c r="BD714" s="99" t="str">
        <f t="shared" si="374"/>
        <v/>
      </c>
      <c r="BE714" s="84" t="str">
        <f t="shared" si="375"/>
        <v/>
      </c>
      <c r="BF714" s="84" t="str">
        <f t="shared" si="368"/>
        <v/>
      </c>
      <c r="BG714" s="89"/>
      <c r="BH714" s="89"/>
      <c r="BI714" s="117" t="str">
        <f t="shared" si="376"/>
        <v/>
      </c>
      <c r="BJ714" s="118" t="str">
        <f t="shared" si="377"/>
        <v/>
      </c>
      <c r="BK714" s="118" t="str">
        <f t="shared" si="378"/>
        <v/>
      </c>
      <c r="BL714" s="118" t="s">
        <v>152</v>
      </c>
      <c r="BM714" s="118" t="s">
        <v>152</v>
      </c>
      <c r="BN714" s="118" t="s">
        <v>152</v>
      </c>
      <c r="BO714" s="118"/>
      <c r="BP714" s="121"/>
      <c r="BX714" s="94"/>
      <c r="CE714" s="95"/>
      <c r="CF714" s="95"/>
      <c r="CG714" s="95"/>
      <c r="CH714" s="95"/>
      <c r="CI714" s="95"/>
      <c r="CJ714" s="95"/>
      <c r="CK714" s="95"/>
      <c r="CL714" s="95"/>
      <c r="CM714" s="95"/>
      <c r="CN714" s="95"/>
      <c r="CO714" s="95"/>
      <c r="CP714" s="95"/>
      <c r="CQ714" s="95"/>
      <c r="EX714" s="81" t="s">
        <v>139</v>
      </c>
      <c r="EY714" s="81" t="str">
        <f t="shared" si="356"/>
        <v/>
      </c>
      <c r="FA714" s="81">
        <f t="shared" si="355"/>
        <v>3.3291324831990647</v>
      </c>
    </row>
    <row r="715" spans="2:157" x14ac:dyDescent="0.15">
      <c r="E715" s="1" t="s">
        <v>152</v>
      </c>
      <c r="F715" s="81">
        <v>2</v>
      </c>
      <c r="H715" s="81">
        <v>1</v>
      </c>
      <c r="J715" s="81">
        <v>1</v>
      </c>
      <c r="O715" s="31"/>
      <c r="Q715" s="31">
        <v>2.9300000667572021</v>
      </c>
      <c r="R715" s="40">
        <v>-4.7800002098083496</v>
      </c>
      <c r="S715" s="31"/>
      <c r="T715" s="40"/>
      <c r="U715" s="31">
        <v>-0.5899999737739563</v>
      </c>
      <c r="V715" s="40">
        <v>13.210000038146973</v>
      </c>
      <c r="W715" s="31"/>
      <c r="X715" s="40" t="s">
        <v>62</v>
      </c>
      <c r="Y715" s="31"/>
      <c r="Z715" s="40">
        <v>1</v>
      </c>
      <c r="AA715" s="59">
        <v>4.2399997711181641</v>
      </c>
      <c r="AB715" s="60">
        <v>-11.949999809265137</v>
      </c>
      <c r="AC715" s="59">
        <v>-1.1699999570846558</v>
      </c>
      <c r="AD715" s="60">
        <v>11.510000228881836</v>
      </c>
      <c r="AE715" s="19" t="s">
        <v>88</v>
      </c>
      <c r="AF715" s="114"/>
      <c r="AG715" s="117" t="str">
        <f t="shared" si="348"/>
        <v/>
      </c>
      <c r="AH715" s="118" t="str">
        <f t="shared" si="351"/>
        <v/>
      </c>
      <c r="AI715" s="118" t="str">
        <f t="shared" si="352"/>
        <v/>
      </c>
      <c r="AJ715" s="118" t="str">
        <f t="shared" si="353"/>
        <v/>
      </c>
      <c r="AK715" s="113" t="str">
        <f t="shared" si="349"/>
        <v/>
      </c>
      <c r="AL715" s="118" t="str">
        <f t="shared" si="350"/>
        <v/>
      </c>
      <c r="AM715" s="118"/>
      <c r="AN715" s="117"/>
      <c r="AO715" s="118"/>
      <c r="AT715" s="118"/>
      <c r="AU715" s="118"/>
      <c r="AV715" s="118"/>
      <c r="AW715" s="118"/>
      <c r="AX715" s="118"/>
      <c r="AY715" s="117" t="str">
        <f t="shared" si="369"/>
        <v/>
      </c>
      <c r="AZ715" s="118" t="str">
        <f t="shared" si="370"/>
        <v/>
      </c>
      <c r="BA715" s="99" t="str">
        <f t="shared" si="371"/>
        <v/>
      </c>
      <c r="BB715" s="99" t="str">
        <f t="shared" si="372"/>
        <v/>
      </c>
      <c r="BC715" s="99" t="str">
        <f t="shared" si="373"/>
        <v/>
      </c>
      <c r="BD715" s="99" t="str">
        <f t="shared" si="374"/>
        <v/>
      </c>
      <c r="BE715" s="84" t="str">
        <f t="shared" si="375"/>
        <v/>
      </c>
      <c r="BF715" s="84" t="str">
        <f t="shared" si="368"/>
        <v/>
      </c>
      <c r="BI715" s="142"/>
      <c r="BJ715" s="148"/>
      <c r="BK715" s="148"/>
      <c r="BL715" s="148"/>
      <c r="BM715" s="148"/>
      <c r="BN715" s="148"/>
      <c r="BO715" s="148"/>
      <c r="BP715" s="119"/>
      <c r="BX715" s="117"/>
      <c r="EX715" s="81" t="str">
        <f t="shared" ref="EX715:EX729" si="379">IF(AND(ISNUMBER(AA714),ISNUMBER(AA715),ISNUMBER(AA716),F715=2,F716=3),DEGREES(ACOS(((AA714-AA715)*(AA716-AA715)+(AB714-AB715)*(AB716-AB715))/(SQRT((AA714-AA715)^2+(AB714-AB715)^2)*SQRT((AA716-AA715)^2+(AB716-AB715)^2)))),"")</f>
        <v/>
      </c>
      <c r="EY715" s="81">
        <f t="shared" si="356"/>
        <v>5.3286821285310024</v>
      </c>
      <c r="FA715" s="81" t="str">
        <f t="shared" si="355"/>
        <v/>
      </c>
    </row>
    <row r="716" spans="2:157" s="82" customFormat="1" x14ac:dyDescent="0.15">
      <c r="B716" s="30"/>
      <c r="C716" s="16"/>
      <c r="D716" s="13" t="s">
        <v>31</v>
      </c>
      <c r="E716" s="16">
        <v>151</v>
      </c>
      <c r="F716" s="82">
        <v>1</v>
      </c>
      <c r="G716" s="16">
        <v>1</v>
      </c>
      <c r="K716" s="16"/>
      <c r="L716" s="82">
        <v>1</v>
      </c>
      <c r="M716" s="16">
        <v>1</v>
      </c>
      <c r="O716" s="20" t="s">
        <v>87</v>
      </c>
      <c r="P716" s="16">
        <v>122</v>
      </c>
      <c r="Q716" s="32"/>
      <c r="R716" s="10"/>
      <c r="S716" s="32"/>
      <c r="T716" s="10"/>
      <c r="U716" s="32"/>
      <c r="V716" s="10"/>
      <c r="W716" s="32"/>
      <c r="X716" s="10"/>
      <c r="Y716" s="32"/>
      <c r="Z716" s="10"/>
      <c r="AA716" s="57">
        <v>1.1200000047683716</v>
      </c>
      <c r="AB716" s="58">
        <v>12.140000343322754</v>
      </c>
      <c r="AC716" s="57">
        <v>-3.6099998950958252</v>
      </c>
      <c r="AD716" s="58">
        <v>-13.359999656677246</v>
      </c>
      <c r="AE716" s="16"/>
      <c r="AF716" s="112"/>
      <c r="AG716" s="117">
        <f t="shared" si="348"/>
        <v>4.4291592539969082</v>
      </c>
      <c r="AH716" s="118">
        <f t="shared" si="351"/>
        <v>0.92999982833862305</v>
      </c>
      <c r="AI716" s="118">
        <f t="shared" si="352"/>
        <v>0.63000011444091797</v>
      </c>
      <c r="AJ716" s="118">
        <f t="shared" si="353"/>
        <v>1.1232986356732737</v>
      </c>
      <c r="AK716" s="113">
        <f t="shared" si="349"/>
        <v>122</v>
      </c>
      <c r="AL716" s="118">
        <f t="shared" si="350"/>
        <v>5.6999998092651367</v>
      </c>
      <c r="AM716" s="99"/>
      <c r="AN716" s="117" t="str">
        <f t="shared" si="358"/>
        <v/>
      </c>
      <c r="AO716" s="118" t="str">
        <f t="shared" si="359"/>
        <v/>
      </c>
      <c r="AP716" s="99" t="str">
        <f t="shared" si="360"/>
        <v/>
      </c>
      <c r="AQ716" s="99" t="str">
        <f t="shared" si="361"/>
        <v/>
      </c>
      <c r="AR716" s="99" t="str">
        <f t="shared" si="362"/>
        <v/>
      </c>
      <c r="AS716" s="99" t="str">
        <f t="shared" si="363"/>
        <v/>
      </c>
      <c r="AT716" s="118" t="str">
        <f t="shared" si="364"/>
        <v/>
      </c>
      <c r="AU716" s="118" t="str">
        <f t="shared" si="365"/>
        <v/>
      </c>
      <c r="AV716" s="118" t="str">
        <f t="shared" si="366"/>
        <v/>
      </c>
      <c r="AW716" s="118" t="str">
        <f t="shared" si="367"/>
        <v/>
      </c>
      <c r="AX716" s="99"/>
      <c r="AY716" s="117" t="str">
        <f t="shared" si="369"/>
        <v/>
      </c>
      <c r="AZ716" s="118" t="str">
        <f t="shared" si="370"/>
        <v/>
      </c>
      <c r="BA716" s="99" t="str">
        <f t="shared" si="371"/>
        <v/>
      </c>
      <c r="BB716" s="99" t="str">
        <f t="shared" si="372"/>
        <v/>
      </c>
      <c r="BC716" s="99" t="str">
        <f t="shared" si="373"/>
        <v/>
      </c>
      <c r="BD716" s="99" t="str">
        <f t="shared" si="374"/>
        <v/>
      </c>
      <c r="BE716" s="84" t="str">
        <f t="shared" si="375"/>
        <v/>
      </c>
      <c r="BF716" s="84" t="str">
        <f t="shared" si="368"/>
        <v/>
      </c>
      <c r="BG716" s="89"/>
      <c r="BH716" s="89"/>
      <c r="BI716" s="117" t="str">
        <f t="shared" si="376"/>
        <v/>
      </c>
      <c r="BJ716" s="118" t="str">
        <f t="shared" si="377"/>
        <v/>
      </c>
      <c r="BK716" s="118" t="str">
        <f t="shared" si="378"/>
        <v/>
      </c>
      <c r="BL716" s="118" t="s">
        <v>152</v>
      </c>
      <c r="BM716" s="118" t="s">
        <v>152</v>
      </c>
      <c r="BN716" s="118" t="s">
        <v>152</v>
      </c>
      <c r="BO716" s="118"/>
      <c r="BP716" s="121"/>
      <c r="BX716" s="94"/>
      <c r="CE716" s="95"/>
      <c r="CF716" s="95"/>
      <c r="CG716" s="95"/>
      <c r="CH716" s="95"/>
      <c r="CI716" s="95"/>
      <c r="CJ716" s="95"/>
      <c r="CK716" s="95"/>
      <c r="CL716" s="95"/>
      <c r="CM716" s="95"/>
      <c r="CN716" s="95"/>
      <c r="CO716" s="95"/>
      <c r="CP716" s="95"/>
      <c r="CQ716" s="95"/>
      <c r="EX716" s="81" t="str">
        <f t="shared" si="379"/>
        <v/>
      </c>
      <c r="EY716" s="81">
        <f t="shared" si="356"/>
        <v>16.066837771016051</v>
      </c>
      <c r="FA716" s="81">
        <f t="shared" si="355"/>
        <v>4.4291592539969082</v>
      </c>
    </row>
    <row r="717" spans="2:157" x14ac:dyDescent="0.15">
      <c r="E717" s="1" t="s">
        <v>152</v>
      </c>
      <c r="F717" s="6">
        <v>2</v>
      </c>
      <c r="H717" s="81">
        <v>1</v>
      </c>
      <c r="O717" s="1"/>
      <c r="Q717" s="31">
        <v>-0.77999997138977051</v>
      </c>
      <c r="R717" s="40">
        <v>-5.6999998092651367</v>
      </c>
      <c r="S717" s="31"/>
      <c r="T717" s="40"/>
      <c r="U717" s="31"/>
      <c r="V717" s="40"/>
      <c r="W717" s="31"/>
      <c r="X717" s="40"/>
      <c r="Y717" s="31"/>
      <c r="Z717" s="40"/>
      <c r="AA717" s="59">
        <v>-2.6800000667572021</v>
      </c>
      <c r="AB717" s="60">
        <v>-12.729999542236328</v>
      </c>
      <c r="AC717" s="59">
        <v>-0.23999999463558197</v>
      </c>
      <c r="AD717" s="60">
        <v>11.409999847412109</v>
      </c>
      <c r="AE717" s="19" t="s">
        <v>81</v>
      </c>
      <c r="AF717" s="138">
        <v>1</v>
      </c>
      <c r="AG717" s="117" t="str">
        <f t="shared" ref="AG717:AG765" si="380">IF(G717=1,DEGREES(ACOS((((AC717-AA717)*(Q718-AA717))+((AD717-AB717)*(R718-AB717)))/(SQRT((AC717-AA717)^2+(AD717-AB717)^2)*SQRT((Q718-AA717)^2+(R718-AB717)^2)))),"")</f>
        <v/>
      </c>
      <c r="AH717" s="118" t="str">
        <f t="shared" ref="AH717:AH765" si="381">IF(G717=1,ABS(AC717-AA718),"")</f>
        <v/>
      </c>
      <c r="AI717" s="118" t="str">
        <f t="shared" ref="AI717:AI765" si="382">IF(G717=1,ABS(AD717-AB718),"")</f>
        <v/>
      </c>
      <c r="AJ717" s="118" t="str">
        <f t="shared" ref="AJ717:AJ765" si="383">IF(G717=1,SQRT(AH717^2+AI717^2),"")</f>
        <v/>
      </c>
      <c r="AK717" s="113" t="str">
        <f t="shared" ref="AK717:AK765" si="384">IF(G717=1,P717,"")</f>
        <v/>
      </c>
      <c r="AL717" s="118" t="str">
        <f t="shared" ref="AL717:AL765" si="385">IF(G717=1,ABS(R718),"")</f>
        <v/>
      </c>
      <c r="AM717" s="118"/>
      <c r="AN717" s="117">
        <f t="shared" si="358"/>
        <v>4.7365363684696797</v>
      </c>
      <c r="AO717" s="118">
        <f t="shared" si="359"/>
        <v>7.6521428049751119</v>
      </c>
      <c r="AP717" s="99">
        <f t="shared" si="360"/>
        <v>26.398501268863697</v>
      </c>
      <c r="AQ717" s="99">
        <f t="shared" si="361"/>
        <v>20.283395619990042</v>
      </c>
      <c r="AR717" s="99">
        <f t="shared" si="362"/>
        <v>41.05459929683208</v>
      </c>
      <c r="AS717" s="99">
        <f t="shared" si="363"/>
        <v>31.544468039175701</v>
      </c>
      <c r="AT717" s="118">
        <f t="shared" si="364"/>
        <v>0.92999982833862305</v>
      </c>
      <c r="AU717" s="118">
        <f t="shared" si="365"/>
        <v>0.63000011444091797</v>
      </c>
      <c r="AV717" s="118">
        <f t="shared" si="366"/>
        <v>1.1232986356732737</v>
      </c>
      <c r="AW717" s="118">
        <f t="shared" si="367"/>
        <v>9.0699996948242187</v>
      </c>
      <c r="AX717" s="118"/>
      <c r="AY717" s="117"/>
      <c r="AZ717" s="118" t="str">
        <f t="shared" si="370"/>
        <v/>
      </c>
      <c r="BA717" s="99" t="str">
        <f t="shared" si="371"/>
        <v/>
      </c>
      <c r="BB717" s="99" t="str">
        <f t="shared" si="372"/>
        <v/>
      </c>
      <c r="BC717" s="99" t="str">
        <f t="shared" si="373"/>
        <v/>
      </c>
      <c r="BD717" s="99" t="str">
        <f t="shared" si="374"/>
        <v/>
      </c>
      <c r="BE717" s="84" t="str">
        <f t="shared" si="375"/>
        <v/>
      </c>
      <c r="BF717" s="84" t="str">
        <f t="shared" si="368"/>
        <v/>
      </c>
      <c r="BI717" s="117">
        <f t="shared" si="376"/>
        <v>0.92999982833862305</v>
      </c>
      <c r="BJ717" s="118">
        <f t="shared" si="377"/>
        <v>0.63000011444091797</v>
      </c>
      <c r="BK717" s="118">
        <f t="shared" si="378"/>
        <v>1.1232986356732737</v>
      </c>
      <c r="BL717" s="118">
        <v>0.92999982833862305</v>
      </c>
      <c r="BM717" s="118">
        <v>0.63000011444091797</v>
      </c>
      <c r="BN717" s="118">
        <v>1.1232986356732737</v>
      </c>
      <c r="BO717" s="118"/>
      <c r="BP717" s="119"/>
      <c r="BX717" s="117"/>
      <c r="EX717" s="81">
        <f t="shared" si="379"/>
        <v>4.7365363684696797</v>
      </c>
      <c r="EY717" s="81">
        <f t="shared" si="356"/>
        <v>4.7365363684696797</v>
      </c>
      <c r="FA717" s="81" t="str">
        <f t="shared" si="355"/>
        <v/>
      </c>
    </row>
    <row r="718" spans="2:157" x14ac:dyDescent="0.15">
      <c r="E718" s="1" t="s">
        <v>152</v>
      </c>
      <c r="F718" s="6">
        <v>3</v>
      </c>
      <c r="I718" s="81">
        <v>1</v>
      </c>
      <c r="J718" s="81">
        <v>1</v>
      </c>
      <c r="O718" s="31"/>
      <c r="Q718" s="31">
        <v>2.9300000667572021</v>
      </c>
      <c r="R718" s="40">
        <v>9.0699996948242187</v>
      </c>
      <c r="S718" s="31"/>
      <c r="T718" s="40"/>
      <c r="U718" s="31"/>
      <c r="V718" s="40"/>
      <c r="W718" s="31"/>
      <c r="X718" s="40" t="s">
        <v>63</v>
      </c>
      <c r="Y718" s="31">
        <v>1</v>
      </c>
      <c r="Z718" s="40"/>
      <c r="AA718" s="59">
        <v>3.2200000286102295</v>
      </c>
      <c r="AB718" s="60">
        <v>11.989999771118164</v>
      </c>
      <c r="AC718" s="59">
        <v>-0.15000000596046448</v>
      </c>
      <c r="AD718" s="60">
        <v>-12.680000305175781</v>
      </c>
      <c r="AE718" s="19" t="s">
        <v>123</v>
      </c>
      <c r="AF718" s="114"/>
      <c r="AG718" s="117" t="str">
        <f t="shared" si="380"/>
        <v/>
      </c>
      <c r="AH718" s="118" t="str">
        <f t="shared" si="381"/>
        <v/>
      </c>
      <c r="AI718" s="118" t="str">
        <f t="shared" si="382"/>
        <v/>
      </c>
      <c r="AJ718" s="118" t="str">
        <f t="shared" si="383"/>
        <v/>
      </c>
      <c r="AK718" s="113" t="str">
        <f t="shared" si="384"/>
        <v/>
      </c>
      <c r="AL718" s="118" t="str">
        <f t="shared" si="385"/>
        <v/>
      </c>
      <c r="AM718" s="118"/>
      <c r="AN718" s="117" t="str">
        <f t="shared" si="358"/>
        <v/>
      </c>
      <c r="AO718" s="118" t="str">
        <f t="shared" si="359"/>
        <v/>
      </c>
      <c r="AP718" s="99" t="str">
        <f t="shared" si="360"/>
        <v/>
      </c>
      <c r="AQ718" s="99" t="str">
        <f t="shared" si="361"/>
        <v/>
      </c>
      <c r="AR718" s="99" t="str">
        <f t="shared" si="362"/>
        <v/>
      </c>
      <c r="AS718" s="99" t="str">
        <f t="shared" si="363"/>
        <v/>
      </c>
      <c r="AT718" s="118" t="str">
        <f t="shared" si="364"/>
        <v/>
      </c>
      <c r="AU718" s="118" t="str">
        <f t="shared" si="365"/>
        <v/>
      </c>
      <c r="AV718" s="118" t="str">
        <f t="shared" si="366"/>
        <v/>
      </c>
      <c r="AW718" s="118" t="str">
        <f t="shared" si="367"/>
        <v/>
      </c>
      <c r="AX718" s="118"/>
      <c r="AY718" s="117">
        <f t="shared" si="369"/>
        <v>4.7365363684696797</v>
      </c>
      <c r="AZ718" s="118">
        <f t="shared" si="370"/>
        <v>7.6521428049751119</v>
      </c>
      <c r="BA718" s="99">
        <f t="shared" si="371"/>
        <v>26.398501268863697</v>
      </c>
      <c r="BB718" s="99">
        <f t="shared" si="372"/>
        <v>20.283395619990042</v>
      </c>
      <c r="BC718" s="99">
        <f t="shared" si="373"/>
        <v>41.05459929683208</v>
      </c>
      <c r="BD718" s="99">
        <f t="shared" si="374"/>
        <v>31.544468039175701</v>
      </c>
      <c r="BE718" s="84">
        <f t="shared" si="375"/>
        <v>9.0699996948242187</v>
      </c>
      <c r="BF718" s="84" t="str">
        <f t="shared" si="368"/>
        <v/>
      </c>
      <c r="BI718" s="117">
        <f t="shared" si="376"/>
        <v>3.4600000232458115</v>
      </c>
      <c r="BJ718" s="118">
        <f t="shared" si="377"/>
        <v>0.57999992370605469</v>
      </c>
      <c r="BK718" s="118">
        <f t="shared" si="378"/>
        <v>3.5082759401677692</v>
      </c>
      <c r="BL718" s="118"/>
      <c r="BM718" s="118"/>
      <c r="BN718" s="118"/>
      <c r="BO718" s="118"/>
      <c r="BP718" s="119" t="s">
        <v>184</v>
      </c>
      <c r="BX718" s="117"/>
      <c r="EX718" s="81" t="str">
        <f t="shared" si="379"/>
        <v/>
      </c>
      <c r="EY718" s="81" t="str">
        <f t="shared" si="356"/>
        <v/>
      </c>
      <c r="FA718" s="81" t="str">
        <f t="shared" si="355"/>
        <v/>
      </c>
    </row>
    <row r="719" spans="2:157" x14ac:dyDescent="0.15">
      <c r="E719" s="1" t="s">
        <v>152</v>
      </c>
      <c r="F719" s="6"/>
      <c r="O719" s="31"/>
      <c r="Q719" s="31"/>
      <c r="R719" s="40"/>
      <c r="S719" s="31"/>
      <c r="T719" s="40"/>
      <c r="U719" s="31">
        <v>4.7300000190734863</v>
      </c>
      <c r="V719" s="40">
        <v>-1.2200000286102295</v>
      </c>
      <c r="W719" s="31"/>
      <c r="X719" s="40"/>
      <c r="Y719" s="31"/>
      <c r="Z719" s="40"/>
      <c r="AG719" s="117" t="str">
        <f t="shared" si="380"/>
        <v/>
      </c>
      <c r="AH719" s="118" t="str">
        <f t="shared" si="381"/>
        <v/>
      </c>
      <c r="AI719" s="118" t="str">
        <f t="shared" si="382"/>
        <v/>
      </c>
      <c r="AJ719" s="118" t="str">
        <f t="shared" si="383"/>
        <v/>
      </c>
      <c r="AK719" s="113" t="str">
        <f t="shared" si="384"/>
        <v/>
      </c>
      <c r="AL719" s="118" t="str">
        <f t="shared" si="385"/>
        <v/>
      </c>
      <c r="AN719" s="117" t="str">
        <f t="shared" si="358"/>
        <v/>
      </c>
      <c r="AO719" s="118" t="str">
        <f t="shared" si="359"/>
        <v/>
      </c>
      <c r="AP719" s="99" t="str">
        <f t="shared" si="360"/>
        <v/>
      </c>
      <c r="AQ719" s="99" t="str">
        <f t="shared" si="361"/>
        <v/>
      </c>
      <c r="AR719" s="99" t="str">
        <f t="shared" si="362"/>
        <v/>
      </c>
      <c r="AS719" s="99" t="str">
        <f t="shared" si="363"/>
        <v/>
      </c>
      <c r="AT719" s="118" t="str">
        <f t="shared" si="364"/>
        <v/>
      </c>
      <c r="AU719" s="118" t="str">
        <f t="shared" si="365"/>
        <v/>
      </c>
      <c r="AV719" s="118" t="str">
        <f t="shared" si="366"/>
        <v/>
      </c>
      <c r="AW719" s="118" t="str">
        <f t="shared" si="367"/>
        <v/>
      </c>
      <c r="AY719" s="117" t="str">
        <f t="shared" si="369"/>
        <v/>
      </c>
      <c r="AZ719" s="118" t="str">
        <f t="shared" si="370"/>
        <v/>
      </c>
      <c r="BA719" s="99" t="str">
        <f t="shared" si="371"/>
        <v/>
      </c>
      <c r="BB719" s="99" t="str">
        <f t="shared" si="372"/>
        <v/>
      </c>
      <c r="BC719" s="99" t="str">
        <f t="shared" si="373"/>
        <v/>
      </c>
      <c r="BD719" s="99" t="str">
        <f t="shared" si="374"/>
        <v/>
      </c>
      <c r="BE719" s="84" t="str">
        <f t="shared" si="375"/>
        <v/>
      </c>
      <c r="BF719" s="84" t="str">
        <f t="shared" si="368"/>
        <v/>
      </c>
      <c r="BI719" s="117" t="str">
        <f t="shared" si="376"/>
        <v/>
      </c>
      <c r="BJ719" s="118" t="str">
        <f t="shared" si="377"/>
        <v/>
      </c>
      <c r="BK719" s="118" t="str">
        <f t="shared" si="378"/>
        <v/>
      </c>
      <c r="BL719" s="118" t="s">
        <v>152</v>
      </c>
      <c r="BM719" s="118" t="s">
        <v>152</v>
      </c>
      <c r="BN719" s="118" t="s">
        <v>152</v>
      </c>
      <c r="BO719" s="118"/>
      <c r="EX719" s="81" t="str">
        <f t="shared" si="379"/>
        <v/>
      </c>
      <c r="EY719" s="81" t="str">
        <f t="shared" si="356"/>
        <v/>
      </c>
      <c r="FA719" s="81" t="str">
        <f t="shared" si="355"/>
        <v/>
      </c>
    </row>
    <row r="720" spans="2:157" s="82" customFormat="1" x14ac:dyDescent="0.15">
      <c r="B720" s="30"/>
      <c r="C720" s="16"/>
      <c r="D720" s="13" t="s">
        <v>33</v>
      </c>
      <c r="E720" s="16">
        <v>152</v>
      </c>
      <c r="F720" s="10">
        <v>1</v>
      </c>
      <c r="G720" s="16">
        <v>1</v>
      </c>
      <c r="K720" s="16"/>
      <c r="L720" s="82">
        <v>1</v>
      </c>
      <c r="M720" s="16"/>
      <c r="N720" s="82">
        <v>1</v>
      </c>
      <c r="O720" s="20" t="s">
        <v>85</v>
      </c>
      <c r="P720" s="16">
        <v>94</v>
      </c>
      <c r="Q720" s="32"/>
      <c r="R720" s="10"/>
      <c r="S720" s="32"/>
      <c r="T720" s="10"/>
      <c r="U720" s="32"/>
      <c r="V720" s="10"/>
      <c r="W720" s="32"/>
      <c r="X720" s="10"/>
      <c r="Y720" s="32"/>
      <c r="Z720" s="10"/>
      <c r="AA720" s="57">
        <v>-0.98000001907348633</v>
      </c>
      <c r="AB720" s="58">
        <v>12.039999961853027</v>
      </c>
      <c r="AC720" s="57">
        <v>3.3599998950958252</v>
      </c>
      <c r="AD720" s="58">
        <v>-12.189999580383301</v>
      </c>
      <c r="AE720" s="16"/>
      <c r="AF720" s="112"/>
      <c r="AG720" s="117">
        <f t="shared" si="380"/>
        <v>2.6617731648778689</v>
      </c>
      <c r="AH720" s="118">
        <f t="shared" si="381"/>
        <v>0.93000006675720215</v>
      </c>
      <c r="AI720" s="118">
        <f t="shared" si="382"/>
        <v>0.48999977111816406</v>
      </c>
      <c r="AJ720" s="118">
        <f t="shared" si="383"/>
        <v>1.0511897544517135</v>
      </c>
      <c r="AK720" s="113">
        <f t="shared" si="384"/>
        <v>94</v>
      </c>
      <c r="AL720" s="118">
        <f t="shared" si="385"/>
        <v>5.8499999046325684</v>
      </c>
      <c r="AM720" s="99"/>
      <c r="AN720" s="117" t="str">
        <f t="shared" si="358"/>
        <v/>
      </c>
      <c r="AO720" s="118" t="str">
        <f t="shared" si="359"/>
        <v/>
      </c>
      <c r="AP720" s="99" t="str">
        <f t="shared" si="360"/>
        <v/>
      </c>
      <c r="AQ720" s="99" t="str">
        <f t="shared" si="361"/>
        <v/>
      </c>
      <c r="AR720" s="99" t="str">
        <f t="shared" si="362"/>
        <v/>
      </c>
      <c r="AS720" s="99" t="str">
        <f t="shared" si="363"/>
        <v/>
      </c>
      <c r="AT720" s="118" t="str">
        <f t="shared" si="364"/>
        <v/>
      </c>
      <c r="AU720" s="118" t="str">
        <f t="shared" si="365"/>
        <v/>
      </c>
      <c r="AV720" s="118" t="str">
        <f t="shared" si="366"/>
        <v/>
      </c>
      <c r="AW720" s="118" t="str">
        <f t="shared" si="367"/>
        <v/>
      </c>
      <c r="AX720" s="99"/>
      <c r="AY720" s="117" t="str">
        <f t="shared" si="369"/>
        <v/>
      </c>
      <c r="AZ720" s="118" t="str">
        <f t="shared" si="370"/>
        <v/>
      </c>
      <c r="BA720" s="99" t="str">
        <f t="shared" si="371"/>
        <v/>
      </c>
      <c r="BB720" s="99" t="str">
        <f t="shared" si="372"/>
        <v/>
      </c>
      <c r="BC720" s="99" t="str">
        <f t="shared" si="373"/>
        <v/>
      </c>
      <c r="BD720" s="99" t="str">
        <f t="shared" si="374"/>
        <v/>
      </c>
      <c r="BE720" s="84" t="str">
        <f t="shared" si="375"/>
        <v/>
      </c>
      <c r="BF720" s="84" t="str">
        <f t="shared" si="368"/>
        <v/>
      </c>
      <c r="BG720" s="89"/>
      <c r="BH720" s="89"/>
      <c r="BI720" s="117" t="str">
        <f t="shared" si="376"/>
        <v/>
      </c>
      <c r="BJ720" s="118" t="str">
        <f t="shared" si="377"/>
        <v/>
      </c>
      <c r="BK720" s="118" t="str">
        <f t="shared" si="378"/>
        <v/>
      </c>
      <c r="BL720" s="118" t="s">
        <v>152</v>
      </c>
      <c r="BM720" s="118" t="s">
        <v>152</v>
      </c>
      <c r="BN720" s="118" t="s">
        <v>152</v>
      </c>
      <c r="BO720" s="118"/>
      <c r="BP720" s="121"/>
      <c r="BX720" s="94"/>
      <c r="CE720" s="95"/>
      <c r="CF720" s="95"/>
      <c r="CG720" s="95"/>
      <c r="CH720" s="95"/>
      <c r="CI720" s="95"/>
      <c r="CJ720" s="95"/>
      <c r="CK720" s="95"/>
      <c r="CL720" s="95"/>
      <c r="CM720" s="95"/>
      <c r="CN720" s="95"/>
      <c r="CO720" s="95"/>
      <c r="CP720" s="95"/>
      <c r="CQ720" s="95"/>
      <c r="EX720" s="81" t="str">
        <f t="shared" si="379"/>
        <v/>
      </c>
      <c r="EY720" s="81" t="str">
        <f t="shared" si="356"/>
        <v/>
      </c>
      <c r="FA720" s="81">
        <f t="shared" si="355"/>
        <v>2.6617731648778689</v>
      </c>
    </row>
    <row r="721" spans="1:157" x14ac:dyDescent="0.15">
      <c r="E721" s="1" t="s">
        <v>152</v>
      </c>
      <c r="F721" s="6">
        <v>2</v>
      </c>
      <c r="H721" s="81">
        <v>1</v>
      </c>
      <c r="O721" s="31"/>
      <c r="Q721" s="31">
        <v>3.0899999141693115</v>
      </c>
      <c r="R721" s="40">
        <v>-5.8499999046325684</v>
      </c>
      <c r="S721" s="31"/>
      <c r="T721" s="40"/>
      <c r="U721" s="31"/>
      <c r="V721" s="40"/>
      <c r="W721" s="31"/>
      <c r="X721" s="40"/>
      <c r="Y721" s="31"/>
      <c r="Z721" s="40"/>
      <c r="AA721" s="59">
        <v>4.2899999618530273</v>
      </c>
      <c r="AB721" s="60">
        <v>-11.699999809265137</v>
      </c>
      <c r="AC721" s="59">
        <v>-0.93000000715255737</v>
      </c>
      <c r="AD721" s="60">
        <v>11.510000228881836</v>
      </c>
      <c r="AE721" s="19" t="s">
        <v>78</v>
      </c>
      <c r="AF721" s="114"/>
      <c r="AG721" s="117" t="str">
        <f t="shared" si="380"/>
        <v/>
      </c>
      <c r="AH721" s="118" t="str">
        <f t="shared" si="381"/>
        <v/>
      </c>
      <c r="AI721" s="118" t="str">
        <f t="shared" si="382"/>
        <v/>
      </c>
      <c r="AJ721" s="118" t="str">
        <f t="shared" si="383"/>
        <v/>
      </c>
      <c r="AK721" s="113" t="str">
        <f t="shared" si="384"/>
        <v/>
      </c>
      <c r="AL721" s="118" t="str">
        <f t="shared" si="385"/>
        <v/>
      </c>
      <c r="AM721" s="118"/>
      <c r="AN721" s="117">
        <f t="shared" si="358"/>
        <v>4.5985699502545101</v>
      </c>
      <c r="AO721" s="118">
        <f t="shared" si="359"/>
        <v>4.4395032867395336</v>
      </c>
      <c r="AP721" s="99">
        <f t="shared" si="360"/>
        <v>24.214799313735966</v>
      </c>
      <c r="AQ721" s="99">
        <f t="shared" si="361"/>
        <v>16.304119850541635</v>
      </c>
      <c r="AR721" s="99">
        <f t="shared" si="362"/>
        <v>22.871150440669055</v>
      </c>
      <c r="AS721" s="99">
        <f t="shared" si="363"/>
        <v>15.399424668901156</v>
      </c>
      <c r="AT721" s="118">
        <f t="shared" si="364"/>
        <v>0.93000006675720215</v>
      </c>
      <c r="AU721" s="118">
        <f t="shared" si="365"/>
        <v>0.48999977111816406</v>
      </c>
      <c r="AV721" s="118">
        <f t="shared" si="366"/>
        <v>1.0511897544517135</v>
      </c>
      <c r="AW721" s="118">
        <f t="shared" si="367"/>
        <v>7.7800002098083496</v>
      </c>
      <c r="AX721" s="118"/>
      <c r="AY721" s="117" t="str">
        <f t="shared" si="369"/>
        <v/>
      </c>
      <c r="AZ721" s="118" t="str">
        <f t="shared" si="370"/>
        <v/>
      </c>
      <c r="BA721" s="99" t="str">
        <f t="shared" si="371"/>
        <v/>
      </c>
      <c r="BB721" s="99" t="str">
        <f t="shared" si="372"/>
        <v/>
      </c>
      <c r="BC721" s="99" t="str">
        <f t="shared" si="373"/>
        <v/>
      </c>
      <c r="BD721" s="99" t="str">
        <f t="shared" si="374"/>
        <v/>
      </c>
      <c r="BE721" s="84" t="str">
        <f t="shared" si="375"/>
        <v/>
      </c>
      <c r="BF721" s="84" t="str">
        <f t="shared" si="368"/>
        <v/>
      </c>
      <c r="BI721" s="117">
        <f t="shared" si="376"/>
        <v>0.93000006675720215</v>
      </c>
      <c r="BJ721" s="118">
        <f t="shared" si="377"/>
        <v>0.48999977111816406</v>
      </c>
      <c r="BK721" s="118">
        <f t="shared" si="378"/>
        <v>1.0511897544517135</v>
      </c>
      <c r="BL721" s="118">
        <v>0.93000006675720215</v>
      </c>
      <c r="BM721" s="118">
        <v>0.48999977111816406</v>
      </c>
      <c r="BN721" s="118">
        <v>1.0511897544517135</v>
      </c>
      <c r="BO721" s="118"/>
      <c r="BP721" s="119"/>
      <c r="BX721" s="117"/>
      <c r="EX721" s="81">
        <f t="shared" si="379"/>
        <v>4.5985699502545101</v>
      </c>
      <c r="EY721" s="81">
        <f t="shared" si="356"/>
        <v>4.5985699502545101</v>
      </c>
      <c r="FA721" s="81" t="str">
        <f t="shared" si="355"/>
        <v/>
      </c>
    </row>
    <row r="722" spans="1:157" x14ac:dyDescent="0.15">
      <c r="E722" s="1" t="s">
        <v>152</v>
      </c>
      <c r="F722" s="6">
        <v>3</v>
      </c>
      <c r="I722" s="81">
        <v>1</v>
      </c>
      <c r="O722" s="31"/>
      <c r="Q722" s="31">
        <v>-2.2200000286102295</v>
      </c>
      <c r="R722" s="40">
        <v>7.7800002098083496</v>
      </c>
      <c r="S722" s="31"/>
      <c r="T722" s="40"/>
      <c r="U722" s="31"/>
      <c r="V722" s="40"/>
      <c r="W722" s="31"/>
      <c r="X722" s="40"/>
      <c r="Y722" s="31"/>
      <c r="Z722" s="40"/>
      <c r="AA722" s="59">
        <v>-3.0199999809265137</v>
      </c>
      <c r="AB722" s="60">
        <v>12.039999961853027</v>
      </c>
      <c r="AC722" s="59">
        <v>1.4099999666213989</v>
      </c>
      <c r="AD722" s="60">
        <v>-12.430000305175781</v>
      </c>
      <c r="AE722" s="19" t="s">
        <v>78</v>
      </c>
      <c r="AF722" s="114"/>
      <c r="AG722" s="117" t="str">
        <f t="shared" si="380"/>
        <v/>
      </c>
      <c r="AH722" s="118" t="str">
        <f t="shared" si="381"/>
        <v/>
      </c>
      <c r="AI722" s="118" t="str">
        <f t="shared" si="382"/>
        <v/>
      </c>
      <c r="AJ722" s="118" t="str">
        <f t="shared" si="383"/>
        <v/>
      </c>
      <c r="AK722" s="113" t="str">
        <f t="shared" si="384"/>
        <v/>
      </c>
      <c r="AL722" s="118" t="str">
        <f t="shared" si="385"/>
        <v/>
      </c>
      <c r="AM722" s="118"/>
      <c r="AN722" s="117" t="str">
        <f t="shared" si="358"/>
        <v/>
      </c>
      <c r="AO722" s="118" t="str">
        <f t="shared" si="359"/>
        <v/>
      </c>
      <c r="AP722" s="99" t="str">
        <f t="shared" si="360"/>
        <v/>
      </c>
      <c r="AQ722" s="99" t="str">
        <f t="shared" si="361"/>
        <v/>
      </c>
      <c r="AR722" s="99" t="str">
        <f t="shared" si="362"/>
        <v/>
      </c>
      <c r="AS722" s="99" t="str">
        <f t="shared" si="363"/>
        <v/>
      </c>
      <c r="AT722" s="118" t="str">
        <f t="shared" si="364"/>
        <v/>
      </c>
      <c r="AU722" s="118" t="str">
        <f t="shared" si="365"/>
        <v/>
      </c>
      <c r="AV722" s="118" t="str">
        <f t="shared" si="366"/>
        <v/>
      </c>
      <c r="AW722" s="118" t="str">
        <f t="shared" si="367"/>
        <v/>
      </c>
      <c r="AX722" s="118"/>
      <c r="AY722" s="117">
        <f t="shared" si="369"/>
        <v>4.5985699502545101</v>
      </c>
      <c r="AZ722" s="118">
        <f t="shared" si="370"/>
        <v>4.4395032867395336</v>
      </c>
      <c r="BA722" s="99">
        <f t="shared" si="371"/>
        <v>24.214799313735966</v>
      </c>
      <c r="BB722" s="99">
        <f t="shared" si="372"/>
        <v>16.304119850541635</v>
      </c>
      <c r="BC722" s="99">
        <f t="shared" si="373"/>
        <v>22.871150440669055</v>
      </c>
      <c r="BD722" s="99">
        <f t="shared" si="374"/>
        <v>15.399424668901156</v>
      </c>
      <c r="BE722" s="84">
        <f t="shared" si="375"/>
        <v>7.7800002098083496</v>
      </c>
      <c r="BF722" s="84" t="str">
        <f t="shared" si="368"/>
        <v/>
      </c>
      <c r="BI722" s="117">
        <f t="shared" si="376"/>
        <v>2.0899999737739563</v>
      </c>
      <c r="BJ722" s="118">
        <f t="shared" si="377"/>
        <v>0.52999973297119141</v>
      </c>
      <c r="BK722" s="118">
        <f t="shared" si="378"/>
        <v>2.156153892310257</v>
      </c>
      <c r="BL722" s="118">
        <v>2.0899999737739563</v>
      </c>
      <c r="BM722" s="118">
        <v>0.52999973297119141</v>
      </c>
      <c r="BN722" s="118">
        <v>2.156153892310257</v>
      </c>
      <c r="BO722" s="118"/>
      <c r="BP722" s="119"/>
      <c r="BX722" s="117"/>
      <c r="EX722" s="81" t="str">
        <f t="shared" si="379"/>
        <v/>
      </c>
      <c r="EY722" s="81">
        <f t="shared" si="356"/>
        <v>0.57199180807435523</v>
      </c>
      <c r="FA722" s="81" t="str">
        <f t="shared" si="355"/>
        <v/>
      </c>
    </row>
    <row r="723" spans="1:157" x14ac:dyDescent="0.15">
      <c r="E723" s="1" t="s">
        <v>152</v>
      </c>
      <c r="F723" s="6">
        <v>4</v>
      </c>
      <c r="I723" s="81">
        <v>1</v>
      </c>
      <c r="O723" s="31"/>
      <c r="Q723" s="31">
        <v>2.3199999332427979</v>
      </c>
      <c r="R723" s="40">
        <v>-5.0300002098083496</v>
      </c>
      <c r="S723" s="31"/>
      <c r="T723" s="40"/>
      <c r="U723" s="31"/>
      <c r="V723" s="40"/>
      <c r="W723" s="31"/>
      <c r="X723" s="40"/>
      <c r="Y723" s="31"/>
      <c r="Z723" s="40"/>
      <c r="AA723" s="59">
        <v>4.630000114440918</v>
      </c>
      <c r="AB723" s="60">
        <v>-11.949999809265137</v>
      </c>
      <c r="AC723" s="59">
        <v>-1.6599999666213989</v>
      </c>
      <c r="AD723" s="60">
        <v>12.529999732971191</v>
      </c>
      <c r="AE723" s="19" t="s">
        <v>78</v>
      </c>
      <c r="AF723" s="114"/>
      <c r="AG723" s="117" t="str">
        <f t="shared" si="380"/>
        <v/>
      </c>
      <c r="AH723" s="118" t="str">
        <f t="shared" si="381"/>
        <v/>
      </c>
      <c r="AI723" s="118" t="str">
        <f t="shared" si="382"/>
        <v/>
      </c>
      <c r="AJ723" s="118" t="str">
        <f t="shared" si="383"/>
        <v/>
      </c>
      <c r="AK723" s="113" t="str">
        <f t="shared" si="384"/>
        <v/>
      </c>
      <c r="AL723" s="118" t="str">
        <f t="shared" si="385"/>
        <v/>
      </c>
      <c r="AM723" s="118"/>
      <c r="AN723" s="117" t="str">
        <f t="shared" si="358"/>
        <v/>
      </c>
      <c r="AO723" s="118" t="str">
        <f t="shared" si="359"/>
        <v/>
      </c>
      <c r="AP723" s="99" t="str">
        <f t="shared" si="360"/>
        <v/>
      </c>
      <c r="AQ723" s="99" t="str">
        <f t="shared" si="361"/>
        <v/>
      </c>
      <c r="AR723" s="99" t="str">
        <f t="shared" si="362"/>
        <v/>
      </c>
      <c r="AS723" s="99" t="str">
        <f t="shared" si="363"/>
        <v/>
      </c>
      <c r="AT723" s="118" t="str">
        <f t="shared" si="364"/>
        <v/>
      </c>
      <c r="AU723" s="118" t="str">
        <f t="shared" si="365"/>
        <v/>
      </c>
      <c r="AV723" s="118" t="str">
        <f t="shared" si="366"/>
        <v/>
      </c>
      <c r="AW723" s="118" t="str">
        <f t="shared" si="367"/>
        <v/>
      </c>
      <c r="AX723" s="118"/>
      <c r="AY723" s="117">
        <f t="shared" si="369"/>
        <v>0.57199180807435523</v>
      </c>
      <c r="AZ723" s="118">
        <f t="shared" si="370"/>
        <v>7.4250217789044477</v>
      </c>
      <c r="BA723" s="99">
        <f t="shared" si="371"/>
        <v>3.1220517794608895</v>
      </c>
      <c r="BB723" s="99">
        <f t="shared" si="372"/>
        <v>1.6141568433929712</v>
      </c>
      <c r="BC723" s="99">
        <f t="shared" si="373"/>
        <v>40.459903324341781</v>
      </c>
      <c r="BD723" s="99">
        <f t="shared" si="374"/>
        <v>20.918496696195632</v>
      </c>
      <c r="BE723" s="84">
        <f t="shared" si="375"/>
        <v>5.0300002098083496</v>
      </c>
      <c r="BF723" s="84" t="str">
        <f t="shared" si="368"/>
        <v/>
      </c>
      <c r="BI723" s="117">
        <f t="shared" si="376"/>
        <v>3.220000147819519</v>
      </c>
      <c r="BJ723" s="118">
        <f t="shared" si="377"/>
        <v>0.48000049591064453</v>
      </c>
      <c r="BK723" s="118">
        <f t="shared" si="378"/>
        <v>3.25558004478959</v>
      </c>
      <c r="BL723" s="118">
        <v>3.220000147819519</v>
      </c>
      <c r="BM723" s="118">
        <v>0.48000049591064453</v>
      </c>
      <c r="BN723" s="118">
        <v>3.25558004478959</v>
      </c>
      <c r="BO723" s="118"/>
      <c r="BP723" s="119"/>
      <c r="BX723" s="117"/>
      <c r="EX723" s="81" t="str">
        <f t="shared" si="379"/>
        <v/>
      </c>
      <c r="EY723" s="81">
        <f t="shared" si="356"/>
        <v>2.5026350390303134</v>
      </c>
      <c r="FA723" s="81" t="str">
        <f t="shared" si="355"/>
        <v/>
      </c>
    </row>
    <row r="724" spans="1:157" x14ac:dyDescent="0.15">
      <c r="E724" s="1" t="s">
        <v>152</v>
      </c>
      <c r="F724" s="6">
        <v>5</v>
      </c>
      <c r="I724" s="81">
        <v>1</v>
      </c>
      <c r="O724" s="31"/>
      <c r="Q724" s="31">
        <v>-2.2699999809265137</v>
      </c>
      <c r="R724" s="40">
        <v>6.9600000381469727</v>
      </c>
      <c r="S724" s="31"/>
      <c r="T724" s="40"/>
      <c r="U724" s="31"/>
      <c r="V724" s="40"/>
      <c r="W724" s="31"/>
      <c r="X724" s="40"/>
      <c r="Y724" s="31"/>
      <c r="Z724" s="40"/>
      <c r="AA724" s="59">
        <v>-4.1399998664855957</v>
      </c>
      <c r="AB724" s="60">
        <v>11.899999618530273</v>
      </c>
      <c r="AC724" s="59">
        <v>2.5399999618530273</v>
      </c>
      <c r="AD724" s="60">
        <v>-12.380000114440918</v>
      </c>
      <c r="AE724" s="19" t="s">
        <v>88</v>
      </c>
      <c r="AF724" s="114"/>
      <c r="AG724" s="117" t="str">
        <f t="shared" si="380"/>
        <v/>
      </c>
      <c r="AH724" s="118" t="str">
        <f t="shared" si="381"/>
        <v/>
      </c>
      <c r="AI724" s="118" t="str">
        <f t="shared" si="382"/>
        <v/>
      </c>
      <c r="AJ724" s="118" t="str">
        <f t="shared" si="383"/>
        <v/>
      </c>
      <c r="AK724" s="113" t="str">
        <f t="shared" si="384"/>
        <v/>
      </c>
      <c r="AL724" s="118" t="str">
        <f t="shared" si="385"/>
        <v/>
      </c>
      <c r="AM724" s="118"/>
      <c r="AN724" s="117" t="str">
        <f t="shared" si="358"/>
        <v/>
      </c>
      <c r="AO724" s="118" t="str">
        <f t="shared" si="359"/>
        <v/>
      </c>
      <c r="AP724" s="99" t="str">
        <f t="shared" si="360"/>
        <v/>
      </c>
      <c r="AQ724" s="99" t="str">
        <f t="shared" si="361"/>
        <v/>
      </c>
      <c r="AR724" s="99" t="str">
        <f t="shared" si="362"/>
        <v/>
      </c>
      <c r="AS724" s="99" t="str">
        <f t="shared" si="363"/>
        <v/>
      </c>
      <c r="AT724" s="118" t="str">
        <f t="shared" si="364"/>
        <v/>
      </c>
      <c r="AU724" s="118" t="str">
        <f t="shared" si="365"/>
        <v/>
      </c>
      <c r="AV724" s="118" t="str">
        <f t="shared" si="366"/>
        <v/>
      </c>
      <c r="AW724" s="118" t="str">
        <f t="shared" si="367"/>
        <v/>
      </c>
      <c r="AX724" s="118"/>
      <c r="AY724" s="117">
        <f t="shared" si="369"/>
        <v>2.5026350390303134</v>
      </c>
      <c r="AZ724" s="118">
        <f t="shared" si="370"/>
        <v>5.7791168359196279</v>
      </c>
      <c r="BA724" s="99">
        <f t="shared" si="371"/>
        <v>13.969899818992644</v>
      </c>
      <c r="BB724" s="99">
        <f t="shared" si="372"/>
        <v>8.6799226441720041</v>
      </c>
      <c r="BC724" s="99">
        <f t="shared" si="373"/>
        <v>32.33654859216216</v>
      </c>
      <c r="BD724" s="99">
        <f t="shared" si="374"/>
        <v>20.091678823486092</v>
      </c>
      <c r="BE724" s="84">
        <f t="shared" si="375"/>
        <v>6.9600000381469727</v>
      </c>
      <c r="BF724" s="84">
        <f t="shared" si="368"/>
        <v>0.82000017166137695</v>
      </c>
      <c r="BI724" s="117">
        <f t="shared" si="376"/>
        <v>2.4799998998641968</v>
      </c>
      <c r="BJ724" s="118">
        <f t="shared" si="377"/>
        <v>0.63000011444091797</v>
      </c>
      <c r="BK724" s="118">
        <f t="shared" si="378"/>
        <v>2.5587691665177608</v>
      </c>
      <c r="BL724" s="118">
        <v>2.4799998998641968</v>
      </c>
      <c r="BM724" s="118">
        <v>0.63000011444091797</v>
      </c>
      <c r="BN724" s="118">
        <v>2.5587691665177608</v>
      </c>
      <c r="BO724" s="118"/>
      <c r="BP724" s="119"/>
      <c r="BX724" s="117"/>
      <c r="EX724" s="81" t="str">
        <f t="shared" si="379"/>
        <v/>
      </c>
      <c r="EY724" s="81">
        <f t="shared" si="356"/>
        <v>9.3318726229591924</v>
      </c>
      <c r="FA724" s="81" t="str">
        <f t="shared" si="355"/>
        <v/>
      </c>
    </row>
    <row r="725" spans="1:157" x14ac:dyDescent="0.15">
      <c r="E725" s="1" t="s">
        <v>152</v>
      </c>
      <c r="F725" s="6">
        <v>6</v>
      </c>
      <c r="I725" s="81">
        <v>1</v>
      </c>
      <c r="O725" s="31"/>
      <c r="Q725" s="31">
        <v>-1.1100000143051147</v>
      </c>
      <c r="R725" s="40">
        <v>-6.6700000762939453</v>
      </c>
      <c r="S725" s="31"/>
      <c r="T725" s="40"/>
      <c r="U725" s="31"/>
      <c r="V725" s="40"/>
      <c r="W725" s="31"/>
      <c r="X725" s="40"/>
      <c r="Y725" s="31"/>
      <c r="Z725" s="40"/>
      <c r="AA725" s="59">
        <v>0.49000000953674316</v>
      </c>
      <c r="AB725" s="60">
        <v>-12.239999771118164</v>
      </c>
      <c r="AC725" s="59">
        <v>-2.9700000286102295</v>
      </c>
      <c r="AD725" s="60">
        <v>12.340000152587891</v>
      </c>
      <c r="AE725" s="19" t="s">
        <v>93</v>
      </c>
      <c r="AF725" s="114"/>
      <c r="AG725" s="117" t="str">
        <f t="shared" si="380"/>
        <v/>
      </c>
      <c r="AH725" s="118" t="str">
        <f t="shared" si="381"/>
        <v/>
      </c>
      <c r="AI725" s="118" t="str">
        <f t="shared" si="382"/>
        <v/>
      </c>
      <c r="AJ725" s="118" t="str">
        <f t="shared" si="383"/>
        <v/>
      </c>
      <c r="AK725" s="113" t="str">
        <f t="shared" si="384"/>
        <v/>
      </c>
      <c r="AL725" s="118" t="str">
        <f t="shared" si="385"/>
        <v/>
      </c>
      <c r="AM725" s="118"/>
      <c r="AN725" s="117" t="str">
        <f t="shared" si="358"/>
        <v/>
      </c>
      <c r="AO725" s="118" t="str">
        <f t="shared" si="359"/>
        <v/>
      </c>
      <c r="AP725" s="99" t="str">
        <f t="shared" si="360"/>
        <v/>
      </c>
      <c r="AQ725" s="99" t="str">
        <f t="shared" si="361"/>
        <v/>
      </c>
      <c r="AR725" s="99" t="str">
        <f t="shared" si="362"/>
        <v/>
      </c>
      <c r="AS725" s="99" t="str">
        <f t="shared" si="363"/>
        <v/>
      </c>
      <c r="AT725" s="118" t="str">
        <f t="shared" si="364"/>
        <v/>
      </c>
      <c r="AU725" s="118" t="str">
        <f t="shared" si="365"/>
        <v/>
      </c>
      <c r="AV725" s="118" t="str">
        <f t="shared" si="366"/>
        <v/>
      </c>
      <c r="AW725" s="118" t="str">
        <f t="shared" si="367"/>
        <v/>
      </c>
      <c r="AX725" s="118"/>
      <c r="AY725" s="117">
        <f t="shared" si="369"/>
        <v>9.3318726229591924</v>
      </c>
      <c r="AZ725" s="118">
        <f t="shared" si="370"/>
        <v>4.5254783393712072</v>
      </c>
      <c r="BA725" s="99">
        <f t="shared" si="371"/>
        <v>50.641149896478623</v>
      </c>
      <c r="BB725" s="99">
        <f t="shared" si="372"/>
        <v>30.700864568318043</v>
      </c>
      <c r="BC725" s="99">
        <f t="shared" si="373"/>
        <v>24.419398012733495</v>
      </c>
      <c r="BD725" s="99">
        <f t="shared" si="374"/>
        <v>14.804099684966209</v>
      </c>
      <c r="BE725" s="84">
        <f t="shared" si="375"/>
        <v>6.6700000762939453</v>
      </c>
      <c r="BF725" s="84">
        <f t="shared" si="368"/>
        <v>1.6399998664855957</v>
      </c>
      <c r="BI725" s="117">
        <f t="shared" si="376"/>
        <v>2.0499999523162842</v>
      </c>
      <c r="BJ725" s="118">
        <f t="shared" si="377"/>
        <v>0.14000034332275391</v>
      </c>
      <c r="BK725" s="118">
        <f t="shared" si="378"/>
        <v>2.0547749026662889</v>
      </c>
      <c r="BL725" s="118">
        <v>2.0499999523162842</v>
      </c>
      <c r="BM725" s="118">
        <v>0.14000034332275391</v>
      </c>
      <c r="BN725" s="118">
        <v>2.0547749026662889</v>
      </c>
      <c r="BO725" s="118"/>
      <c r="BP725" s="119"/>
      <c r="BX725" s="117"/>
      <c r="EX725" s="81" t="str">
        <f t="shared" si="379"/>
        <v/>
      </c>
      <c r="EY725" s="81">
        <f t="shared" si="356"/>
        <v>0.66761960629522998</v>
      </c>
      <c r="FA725" s="81" t="str">
        <f t="shared" si="355"/>
        <v/>
      </c>
    </row>
    <row r="726" spans="1:157" x14ac:dyDescent="0.15">
      <c r="E726" s="1" t="s">
        <v>152</v>
      </c>
      <c r="F726" s="6">
        <v>7</v>
      </c>
      <c r="I726" s="81">
        <v>1</v>
      </c>
      <c r="O726" s="31"/>
      <c r="Q726" s="31">
        <v>-3.6700000762939453</v>
      </c>
      <c r="R726" s="40">
        <v>6.380000114440918</v>
      </c>
      <c r="S726" s="31"/>
      <c r="T726" s="40"/>
      <c r="U726" s="31"/>
      <c r="V726" s="40"/>
      <c r="W726" s="31"/>
      <c r="X726" s="40"/>
      <c r="Y726" s="31"/>
      <c r="Z726" s="40"/>
      <c r="AA726" s="59">
        <v>-4.7300000190734863</v>
      </c>
      <c r="AB726" s="60">
        <v>13.359999656677246</v>
      </c>
      <c r="AC726" s="59">
        <v>0.73000001907348633</v>
      </c>
      <c r="AD726" s="60">
        <v>-12.340000152587891</v>
      </c>
      <c r="AE726" s="19" t="s">
        <v>83</v>
      </c>
      <c r="AF726" s="114"/>
      <c r="AG726" s="117" t="str">
        <f t="shared" si="380"/>
        <v/>
      </c>
      <c r="AH726" s="118" t="str">
        <f t="shared" si="381"/>
        <v/>
      </c>
      <c r="AI726" s="118" t="str">
        <f t="shared" si="382"/>
        <v/>
      </c>
      <c r="AJ726" s="118" t="str">
        <f t="shared" si="383"/>
        <v/>
      </c>
      <c r="AK726" s="113" t="str">
        <f t="shared" si="384"/>
        <v/>
      </c>
      <c r="AL726" s="118" t="str">
        <f t="shared" si="385"/>
        <v/>
      </c>
      <c r="AM726" s="118"/>
      <c r="AN726" s="117" t="str">
        <f t="shared" si="358"/>
        <v/>
      </c>
      <c r="AO726" s="118" t="str">
        <f t="shared" si="359"/>
        <v/>
      </c>
      <c r="AP726" s="99" t="str">
        <f t="shared" si="360"/>
        <v/>
      </c>
      <c r="AQ726" s="99" t="str">
        <f t="shared" si="361"/>
        <v/>
      </c>
      <c r="AR726" s="99" t="str">
        <f t="shared" si="362"/>
        <v/>
      </c>
      <c r="AS726" s="99" t="str">
        <f t="shared" si="363"/>
        <v/>
      </c>
      <c r="AT726" s="118" t="str">
        <f t="shared" si="364"/>
        <v/>
      </c>
      <c r="AU726" s="118" t="str">
        <f t="shared" si="365"/>
        <v/>
      </c>
      <c r="AV726" s="118" t="str">
        <f t="shared" si="366"/>
        <v/>
      </c>
      <c r="AW726" s="118" t="str">
        <f t="shared" si="367"/>
        <v/>
      </c>
      <c r="AX726" s="118"/>
      <c r="AY726" s="117">
        <f t="shared" si="369"/>
        <v>0.66761960629522998</v>
      </c>
      <c r="AZ726" s="118">
        <f t="shared" si="370"/>
        <v>3.5123875165913745</v>
      </c>
      <c r="BA726" s="99">
        <f t="shared" si="371"/>
        <v>3.7414016638755356</v>
      </c>
      <c r="BB726" s="99">
        <f t="shared" si="372"/>
        <v>2.2259693157669362</v>
      </c>
      <c r="BC726" s="99">
        <f t="shared" si="373"/>
        <v>19.865800654125223</v>
      </c>
      <c r="BD726" s="99">
        <f t="shared" si="374"/>
        <v>11.819277014865987</v>
      </c>
      <c r="BE726" s="84">
        <f t="shared" si="375"/>
        <v>6.380000114440918</v>
      </c>
      <c r="BF726" s="84">
        <f t="shared" si="368"/>
        <v>0.57999992370605469</v>
      </c>
      <c r="BI726" s="117">
        <f t="shared" si="376"/>
        <v>1.7599999904632568</v>
      </c>
      <c r="BJ726" s="118">
        <f t="shared" si="377"/>
        <v>1.0199995040893555</v>
      </c>
      <c r="BK726" s="118">
        <f t="shared" si="378"/>
        <v>2.0342072054668363</v>
      </c>
      <c r="BL726" s="118">
        <v>1.7599999904632568</v>
      </c>
      <c r="BM726" s="118">
        <v>1.0199995040893555</v>
      </c>
      <c r="BN726" s="118">
        <v>2.0342072054668363</v>
      </c>
      <c r="BO726" s="118"/>
      <c r="BP726" s="119"/>
      <c r="BX726" s="117"/>
      <c r="EX726" s="81" t="str">
        <f t="shared" si="379"/>
        <v/>
      </c>
      <c r="EY726" s="81">
        <f t="shared" si="356"/>
        <v>9.6213290686298567</v>
      </c>
      <c r="FA726" s="81" t="str">
        <f t="shared" si="355"/>
        <v/>
      </c>
    </row>
    <row r="727" spans="1:157" x14ac:dyDescent="0.15">
      <c r="E727" s="1" t="s">
        <v>152</v>
      </c>
      <c r="F727" s="6">
        <v>8</v>
      </c>
      <c r="I727" s="81">
        <v>1</v>
      </c>
      <c r="O727" s="31"/>
      <c r="Q727" s="31">
        <v>2.0799999237060547</v>
      </c>
      <c r="R727" s="40">
        <v>-6.619999885559082</v>
      </c>
      <c r="S727" s="31"/>
      <c r="T727" s="40"/>
      <c r="U727" s="31"/>
      <c r="V727" s="40"/>
      <c r="W727" s="31"/>
      <c r="X727" s="40"/>
      <c r="Y727" s="31"/>
      <c r="Z727" s="40"/>
      <c r="AA727" s="59">
        <v>4</v>
      </c>
      <c r="AB727" s="60">
        <v>-9.2100000381469727</v>
      </c>
      <c r="AC727" s="59">
        <v>-1.8500000238418579</v>
      </c>
      <c r="AD727" s="60">
        <v>13.649999618530273</v>
      </c>
      <c r="AE727" s="19" t="s">
        <v>80</v>
      </c>
      <c r="AF727" s="114"/>
      <c r="AG727" s="117" t="str">
        <f t="shared" si="380"/>
        <v/>
      </c>
      <c r="AH727" s="118" t="str">
        <f t="shared" si="381"/>
        <v/>
      </c>
      <c r="AI727" s="118" t="str">
        <f t="shared" si="382"/>
        <v/>
      </c>
      <c r="AJ727" s="118" t="str">
        <f t="shared" si="383"/>
        <v/>
      </c>
      <c r="AK727" s="113" t="str">
        <f t="shared" si="384"/>
        <v/>
      </c>
      <c r="AL727" s="118" t="str">
        <f t="shared" si="385"/>
        <v/>
      </c>
      <c r="AM727" s="118"/>
      <c r="AN727" s="117" t="str">
        <f t="shared" si="358"/>
        <v/>
      </c>
      <c r="AO727" s="118" t="str">
        <f t="shared" si="359"/>
        <v/>
      </c>
      <c r="AP727" s="99" t="str">
        <f t="shared" si="360"/>
        <v/>
      </c>
      <c r="AQ727" s="99" t="str">
        <f t="shared" si="361"/>
        <v/>
      </c>
      <c r="AR727" s="99" t="str">
        <f t="shared" si="362"/>
        <v/>
      </c>
      <c r="AS727" s="99" t="str">
        <f t="shared" si="363"/>
        <v/>
      </c>
      <c r="AT727" s="118" t="str">
        <f t="shared" si="364"/>
        <v/>
      </c>
      <c r="AU727" s="118" t="str">
        <f t="shared" si="365"/>
        <v/>
      </c>
      <c r="AV727" s="118" t="str">
        <f t="shared" si="366"/>
        <v/>
      </c>
      <c r="AW727" s="118" t="str">
        <f t="shared" si="367"/>
        <v/>
      </c>
      <c r="AX727" s="118"/>
      <c r="AY727" s="117">
        <f t="shared" si="369"/>
        <v>9.6213290686298567</v>
      </c>
      <c r="AZ727" s="118">
        <f t="shared" si="370"/>
        <v>9.1520697116118885</v>
      </c>
      <c r="BA727" s="99">
        <f t="shared" si="371"/>
        <v>52.836298220109938</v>
      </c>
      <c r="BB727" s="99">
        <f t="shared" si="372"/>
        <v>32.184251953721819</v>
      </c>
      <c r="BC727" s="99">
        <f t="shared" si="373"/>
        <v>50.564399815177921</v>
      </c>
      <c r="BD727" s="99">
        <f t="shared" si="374"/>
        <v>30.800367140804308</v>
      </c>
      <c r="BE727" s="84">
        <f t="shared" si="375"/>
        <v>6.619999885559082</v>
      </c>
      <c r="BF727" s="84">
        <f t="shared" si="368"/>
        <v>5.0000190734863281E-2</v>
      </c>
      <c r="BI727" s="117">
        <f t="shared" si="376"/>
        <v>3.2699999809265137</v>
      </c>
      <c r="BJ727" s="118">
        <f t="shared" si="377"/>
        <v>3.130000114440918</v>
      </c>
      <c r="BK727" s="118">
        <f t="shared" si="378"/>
        <v>4.5265660927086397</v>
      </c>
      <c r="BL727" s="118">
        <v>3.2699999809265137</v>
      </c>
      <c r="BM727" s="118">
        <v>3.130000114440918</v>
      </c>
      <c r="BN727" s="118">
        <v>4.5265660927086397</v>
      </c>
      <c r="BO727" s="118"/>
      <c r="BP727" s="119"/>
      <c r="BX727" s="117"/>
      <c r="EX727" s="81" t="str">
        <f t="shared" si="379"/>
        <v/>
      </c>
      <c r="EY727" s="81">
        <f t="shared" si="356"/>
        <v>19.505591591508178</v>
      </c>
      <c r="FA727" s="81" t="str">
        <f t="shared" si="355"/>
        <v/>
      </c>
    </row>
    <row r="728" spans="1:157" x14ac:dyDescent="0.15">
      <c r="B728" s="26"/>
      <c r="C728" s="22"/>
      <c r="D728" s="12"/>
      <c r="E728" s="1" t="s">
        <v>152</v>
      </c>
      <c r="F728" s="6">
        <v>9</v>
      </c>
      <c r="I728" s="6">
        <v>1</v>
      </c>
      <c r="J728" s="81">
        <v>1</v>
      </c>
      <c r="O728" s="31"/>
      <c r="Q728" s="31">
        <v>2.9500000476837158</v>
      </c>
      <c r="R728" s="40">
        <v>9.9600000381469727</v>
      </c>
      <c r="S728" s="31"/>
      <c r="T728" s="40"/>
      <c r="U728" s="31"/>
      <c r="V728" s="40"/>
      <c r="W728" s="31"/>
      <c r="X728" s="40" t="s">
        <v>60</v>
      </c>
      <c r="Y728" s="31">
        <v>1</v>
      </c>
      <c r="Z728" s="40"/>
      <c r="AA728" s="69">
        <v>3.3199999332427979</v>
      </c>
      <c r="AB728" s="70">
        <v>14.529999732971191</v>
      </c>
      <c r="AC728" s="69">
        <v>0.54000002145767212</v>
      </c>
      <c r="AD728" s="70">
        <v>-6.1399998664855957</v>
      </c>
      <c r="AE728" s="31" t="s">
        <v>123</v>
      </c>
      <c r="AF728" s="114">
        <v>1</v>
      </c>
      <c r="AG728" s="117" t="str">
        <f t="shared" si="380"/>
        <v/>
      </c>
      <c r="AH728" s="118" t="str">
        <f t="shared" si="381"/>
        <v/>
      </c>
      <c r="AI728" s="118" t="str">
        <f t="shared" si="382"/>
        <v/>
      </c>
      <c r="AJ728" s="118" t="str">
        <f t="shared" si="383"/>
        <v/>
      </c>
      <c r="AK728" s="113" t="str">
        <f t="shared" si="384"/>
        <v/>
      </c>
      <c r="AL728" s="118" t="str">
        <f t="shared" si="385"/>
        <v/>
      </c>
      <c r="AM728" s="124"/>
      <c r="AN728" s="117" t="str">
        <f t="shared" si="358"/>
        <v/>
      </c>
      <c r="AO728" s="118" t="str">
        <f t="shared" si="359"/>
        <v/>
      </c>
      <c r="AP728" s="99" t="str">
        <f t="shared" si="360"/>
        <v/>
      </c>
      <c r="AQ728" s="99" t="str">
        <f t="shared" si="361"/>
        <v/>
      </c>
      <c r="AR728" s="99" t="str">
        <f t="shared" si="362"/>
        <v/>
      </c>
      <c r="AS728" s="99" t="str">
        <f t="shared" si="363"/>
        <v/>
      </c>
      <c r="AT728" s="118" t="str">
        <f t="shared" si="364"/>
        <v/>
      </c>
      <c r="AU728" s="118" t="str">
        <f t="shared" si="365"/>
        <v/>
      </c>
      <c r="AV728" s="118" t="str">
        <f t="shared" si="366"/>
        <v/>
      </c>
      <c r="AW728" s="118" t="str">
        <f t="shared" si="367"/>
        <v/>
      </c>
      <c r="AX728" s="124"/>
      <c r="AY728" s="117">
        <f t="shared" si="369"/>
        <v>19.505591591508178</v>
      </c>
      <c r="AZ728" s="118">
        <f t="shared" si="370"/>
        <v>12.713544680031271</v>
      </c>
      <c r="BA728" s="99">
        <f t="shared" si="371"/>
        <v>95.951298577737816</v>
      </c>
      <c r="BB728" s="99">
        <f t="shared" si="372"/>
        <v>69.220061295293405</v>
      </c>
      <c r="BC728" s="99">
        <f t="shared" si="373"/>
        <v>61.667098967218408</v>
      </c>
      <c r="BD728" s="99">
        <f t="shared" si="374"/>
        <v>44.487155814316033</v>
      </c>
      <c r="BE728" s="84">
        <f t="shared" si="375"/>
        <v>9.9600000381469727</v>
      </c>
      <c r="BF728" s="84">
        <f t="shared" si="368"/>
        <v>3.5799999237060547</v>
      </c>
      <c r="BI728" s="117">
        <f t="shared" si="376"/>
        <v>5.1699999570846558</v>
      </c>
      <c r="BJ728" s="118">
        <f t="shared" si="377"/>
        <v>0.88000011444091797</v>
      </c>
      <c r="BK728" s="118">
        <f t="shared" si="378"/>
        <v>5.2443588509627537</v>
      </c>
      <c r="BL728" s="118"/>
      <c r="BM728" s="118"/>
      <c r="BN728" s="118"/>
      <c r="BO728" s="118"/>
      <c r="BP728" s="125" t="s">
        <v>184</v>
      </c>
      <c r="BX728" s="123"/>
      <c r="EX728" s="81" t="str">
        <f t="shared" si="379"/>
        <v/>
      </c>
      <c r="EY728" s="81" t="str">
        <f t="shared" si="356"/>
        <v/>
      </c>
      <c r="FA728" s="81" t="str">
        <f t="shared" si="355"/>
        <v/>
      </c>
    </row>
    <row r="729" spans="1:157" x14ac:dyDescent="0.15">
      <c r="B729" s="26"/>
      <c r="C729" s="22"/>
      <c r="D729" s="12"/>
      <c r="E729" s="1" t="s">
        <v>152</v>
      </c>
      <c r="O729" s="31"/>
      <c r="Q729" s="31"/>
      <c r="R729" s="40"/>
      <c r="S729" s="31"/>
      <c r="T729" s="40"/>
      <c r="U729" s="31">
        <v>5.4099998474121094</v>
      </c>
      <c r="V729" s="40">
        <v>-11.359999656677246</v>
      </c>
      <c r="W729" s="31"/>
      <c r="X729" s="40"/>
      <c r="Y729" s="31"/>
      <c r="Z729" s="40"/>
      <c r="AA729" s="69"/>
      <c r="AB729" s="70"/>
      <c r="AC729" s="69"/>
      <c r="AD729" s="70"/>
      <c r="AE729" s="31"/>
      <c r="AF729" s="114"/>
      <c r="AG729" s="117" t="str">
        <f t="shared" si="380"/>
        <v/>
      </c>
      <c r="AH729" s="118" t="str">
        <f t="shared" si="381"/>
        <v/>
      </c>
      <c r="AI729" s="118" t="str">
        <f t="shared" si="382"/>
        <v/>
      </c>
      <c r="AJ729" s="118" t="str">
        <f t="shared" si="383"/>
        <v/>
      </c>
      <c r="AK729" s="113" t="str">
        <f t="shared" si="384"/>
        <v/>
      </c>
      <c r="AL729" s="118" t="str">
        <f t="shared" si="385"/>
        <v/>
      </c>
      <c r="AM729" s="124"/>
      <c r="AN729" s="117" t="str">
        <f t="shared" si="358"/>
        <v/>
      </c>
      <c r="AO729" s="118" t="str">
        <f t="shared" si="359"/>
        <v/>
      </c>
      <c r="AP729" s="99" t="str">
        <f t="shared" si="360"/>
        <v/>
      </c>
      <c r="AQ729" s="99" t="str">
        <f t="shared" si="361"/>
        <v/>
      </c>
      <c r="AR729" s="99" t="str">
        <f t="shared" si="362"/>
        <v/>
      </c>
      <c r="AS729" s="99" t="str">
        <f t="shared" si="363"/>
        <v/>
      </c>
      <c r="AT729" s="118" t="str">
        <f t="shared" si="364"/>
        <v/>
      </c>
      <c r="AU729" s="118" t="str">
        <f t="shared" si="365"/>
        <v/>
      </c>
      <c r="AV729" s="118" t="str">
        <f t="shared" si="366"/>
        <v/>
      </c>
      <c r="AW729" s="118" t="str">
        <f t="shared" si="367"/>
        <v/>
      </c>
      <c r="AX729" s="124"/>
      <c r="AY729" s="117" t="str">
        <f t="shared" si="369"/>
        <v/>
      </c>
      <c r="AZ729" s="118" t="str">
        <f t="shared" si="370"/>
        <v/>
      </c>
      <c r="BA729" s="99" t="str">
        <f t="shared" si="371"/>
        <v/>
      </c>
      <c r="BB729" s="99" t="str">
        <f t="shared" si="372"/>
        <v/>
      </c>
      <c r="BC729" s="99" t="str">
        <f t="shared" si="373"/>
        <v/>
      </c>
      <c r="BD729" s="99" t="str">
        <f t="shared" si="374"/>
        <v/>
      </c>
      <c r="BE729" s="84" t="str">
        <f t="shared" si="375"/>
        <v/>
      </c>
      <c r="BF729" s="84" t="str">
        <f t="shared" si="368"/>
        <v/>
      </c>
      <c r="BI729" s="117" t="str">
        <f t="shared" si="376"/>
        <v/>
      </c>
      <c r="BJ729" s="118" t="str">
        <f t="shared" si="377"/>
        <v/>
      </c>
      <c r="BK729" s="118" t="str">
        <f t="shared" si="378"/>
        <v/>
      </c>
      <c r="BL729" s="118" t="s">
        <v>152</v>
      </c>
      <c r="BM729" s="118" t="s">
        <v>152</v>
      </c>
      <c r="BN729" s="118" t="s">
        <v>152</v>
      </c>
      <c r="BO729" s="118"/>
      <c r="BP729" s="125"/>
      <c r="BX729" s="123"/>
      <c r="EX729" s="81" t="str">
        <f t="shared" si="379"/>
        <v/>
      </c>
      <c r="EY729" s="81" t="str">
        <f t="shared" si="356"/>
        <v/>
      </c>
      <c r="FA729" s="81" t="str">
        <f t="shared" ref="FA729:FA765" si="386">IF(OR(ISNUMBER(K729),ISNUMBER(L729),ISNUMBER(G729)),DEGREES(ACOS((((AC729-AA729)*(Q730-AA729))+((AD729-AB729)*(R730-AB729)))/(SQRT((AC729-AA729)^2+(AD729-AB729)^2)*SQRT((Q730-AA729)^2+(R730-AB729)^2)))),"")</f>
        <v/>
      </c>
    </row>
    <row r="730" spans="1:157" s="82" customFormat="1" x14ac:dyDescent="0.15">
      <c r="A730" s="15">
        <v>0.25253472222222223</v>
      </c>
      <c r="B730" s="30"/>
      <c r="C730" s="24" t="s">
        <v>39</v>
      </c>
      <c r="D730" s="13" t="s">
        <v>11</v>
      </c>
      <c r="E730" s="16">
        <v>153</v>
      </c>
      <c r="F730" s="82">
        <v>1</v>
      </c>
      <c r="G730" s="16">
        <v>1</v>
      </c>
      <c r="K730" s="16">
        <v>1</v>
      </c>
      <c r="M730" s="16">
        <v>1</v>
      </c>
      <c r="O730" s="20" t="s">
        <v>87</v>
      </c>
      <c r="P730" s="16">
        <v>127</v>
      </c>
      <c r="Q730" s="32"/>
      <c r="R730" s="10"/>
      <c r="S730" s="32"/>
      <c r="T730" s="10"/>
      <c r="U730" s="32"/>
      <c r="V730" s="10"/>
      <c r="W730" s="32"/>
      <c r="X730" s="10"/>
      <c r="Y730" s="32"/>
      <c r="Z730" s="10"/>
      <c r="AA730" s="57">
        <v>1.1699999570846558</v>
      </c>
      <c r="AB730" s="58">
        <v>12.039999961853027</v>
      </c>
      <c r="AC730" s="57">
        <v>-3.5099999904632568</v>
      </c>
      <c r="AD730" s="58">
        <v>-12.140000343322754</v>
      </c>
      <c r="AE730" s="16"/>
      <c r="AF730" s="112">
        <v>1</v>
      </c>
      <c r="AG730" s="117">
        <f t="shared" si="380"/>
        <v>3.2866219116788216</v>
      </c>
      <c r="AH730" s="118">
        <f t="shared" si="381"/>
        <v>1.1700000762939453</v>
      </c>
      <c r="AI730" s="118">
        <f t="shared" si="382"/>
        <v>5.0000190734863281E-2</v>
      </c>
      <c r="AJ730" s="118">
        <f t="shared" si="383"/>
        <v>1.1710679730918101</v>
      </c>
      <c r="AK730" s="113">
        <f t="shared" si="384"/>
        <v>127</v>
      </c>
      <c r="AL730" s="118">
        <f t="shared" si="385"/>
        <v>4.9699997901916504</v>
      </c>
      <c r="AM730" s="99"/>
      <c r="AN730" s="117" t="str">
        <f t="shared" si="358"/>
        <v/>
      </c>
      <c r="AO730" s="118" t="str">
        <f t="shared" si="359"/>
        <v/>
      </c>
      <c r="AP730" s="99" t="str">
        <f t="shared" si="360"/>
        <v/>
      </c>
      <c r="AQ730" s="99" t="str">
        <f t="shared" si="361"/>
        <v/>
      </c>
      <c r="AR730" s="99" t="str">
        <f t="shared" si="362"/>
        <v/>
      </c>
      <c r="AS730" s="99" t="str">
        <f t="shared" si="363"/>
        <v/>
      </c>
      <c r="AT730" s="118" t="str">
        <f t="shared" si="364"/>
        <v/>
      </c>
      <c r="AU730" s="118" t="str">
        <f t="shared" si="365"/>
        <v/>
      </c>
      <c r="AV730" s="118" t="str">
        <f t="shared" si="366"/>
        <v/>
      </c>
      <c r="AW730" s="118" t="str">
        <f t="shared" si="367"/>
        <v/>
      </c>
      <c r="AX730" s="99"/>
      <c r="AY730" s="117" t="str">
        <f t="shared" si="369"/>
        <v/>
      </c>
      <c r="AZ730" s="118" t="str">
        <f t="shared" si="370"/>
        <v/>
      </c>
      <c r="BA730" s="99" t="str">
        <f t="shared" si="371"/>
        <v/>
      </c>
      <c r="BB730" s="99" t="str">
        <f t="shared" si="372"/>
        <v/>
      </c>
      <c r="BC730" s="99" t="str">
        <f t="shared" si="373"/>
        <v/>
      </c>
      <c r="BD730" s="99" t="str">
        <f t="shared" si="374"/>
        <v/>
      </c>
      <c r="BE730" s="84" t="str">
        <f t="shared" si="375"/>
        <v/>
      </c>
      <c r="BF730" s="84" t="str">
        <f t="shared" si="368"/>
        <v/>
      </c>
      <c r="BG730" s="89"/>
      <c r="BH730" s="89"/>
      <c r="BI730" s="117" t="str">
        <f t="shared" si="376"/>
        <v/>
      </c>
      <c r="BJ730" s="118" t="str">
        <f t="shared" si="377"/>
        <v/>
      </c>
      <c r="BK730" s="118" t="str">
        <f t="shared" si="378"/>
        <v/>
      </c>
      <c r="BL730" s="118" t="s">
        <v>152</v>
      </c>
      <c r="BM730" s="118" t="s">
        <v>152</v>
      </c>
      <c r="BN730" s="118" t="s">
        <v>152</v>
      </c>
      <c r="BO730" s="118"/>
      <c r="BP730" s="121"/>
      <c r="BX730" s="94"/>
      <c r="CE730" s="95"/>
      <c r="CF730" s="95"/>
      <c r="CG730" s="95"/>
      <c r="CH730" s="95"/>
      <c r="CI730" s="95"/>
      <c r="CJ730" s="95"/>
      <c r="CK730" s="95"/>
      <c r="CL730" s="95"/>
      <c r="CM730" s="95"/>
      <c r="CN730" s="95"/>
      <c r="CO730" s="95"/>
      <c r="CP730" s="95"/>
      <c r="CQ730" s="95"/>
      <c r="EX730" s="81" t="s">
        <v>139</v>
      </c>
      <c r="EY730" s="81" t="str">
        <f t="shared" ref="EY730:EY765" si="387">IF(AND(ISNUMBER(AA729),ISNUMBER(AA730),ISNUMBER(AA731)),DEGREES(ACOS(((AA729-AA730)*(AA731-AA730)+(AB729-AB730)*(AB731-AB730))/(SQRT((AA729-AA730)^2+(AB729-AB730)^2)*SQRT((AA731-AA730)^2+(AB731-AB730)^2)))),"")</f>
        <v/>
      </c>
      <c r="FA730" s="81">
        <f t="shared" si="386"/>
        <v>3.2866219116788216</v>
      </c>
    </row>
    <row r="731" spans="1:157" x14ac:dyDescent="0.15">
      <c r="E731" s="1" t="s">
        <v>152</v>
      </c>
      <c r="F731" s="6">
        <v>2</v>
      </c>
      <c r="H731" s="81">
        <v>1</v>
      </c>
      <c r="J731" s="81">
        <v>1</v>
      </c>
      <c r="O731" s="1"/>
      <c r="Q731" s="31">
        <v>-1.1200000047683716</v>
      </c>
      <c r="R731" s="40">
        <v>-4.9699997901916504</v>
      </c>
      <c r="S731" s="31"/>
      <c r="T731" s="40"/>
      <c r="U731" s="31"/>
      <c r="V731" s="40"/>
      <c r="W731" s="31" t="s">
        <v>62</v>
      </c>
      <c r="X731" s="40"/>
      <c r="Y731" s="31">
        <v>1</v>
      </c>
      <c r="Z731" s="40"/>
      <c r="AA731" s="59">
        <v>-2.3399999141693115</v>
      </c>
      <c r="AB731" s="60">
        <v>-12.090000152587891</v>
      </c>
      <c r="AC731" s="59">
        <v>0.34000000357627869</v>
      </c>
      <c r="AD731" s="60">
        <v>11.600000381469727</v>
      </c>
      <c r="AE731" s="19" t="s">
        <v>106</v>
      </c>
      <c r="AF731" s="114"/>
      <c r="AG731" s="117" t="str">
        <f t="shared" si="380"/>
        <v/>
      </c>
      <c r="AH731" s="118" t="str">
        <f t="shared" si="381"/>
        <v/>
      </c>
      <c r="AI731" s="118" t="str">
        <f t="shared" si="382"/>
        <v/>
      </c>
      <c r="AJ731" s="118" t="str">
        <f t="shared" si="383"/>
        <v/>
      </c>
      <c r="AK731" s="113" t="str">
        <f t="shared" si="384"/>
        <v/>
      </c>
      <c r="AL731" s="118" t="str">
        <f t="shared" si="385"/>
        <v/>
      </c>
      <c r="AM731" s="118"/>
      <c r="AN731" s="117"/>
      <c r="AO731" s="118"/>
      <c r="AT731" s="118"/>
      <c r="AU731" s="118"/>
      <c r="AV731" s="118"/>
      <c r="AW731" s="118"/>
      <c r="AX731" s="118"/>
      <c r="AY731" s="117" t="str">
        <f t="shared" si="369"/>
        <v/>
      </c>
      <c r="AZ731" s="118" t="str">
        <f t="shared" si="370"/>
        <v/>
      </c>
      <c r="BA731" s="99" t="str">
        <f t="shared" si="371"/>
        <v/>
      </c>
      <c r="BB731" s="99" t="str">
        <f t="shared" si="372"/>
        <v/>
      </c>
      <c r="BC731" s="99" t="str">
        <f t="shared" si="373"/>
        <v/>
      </c>
      <c r="BD731" s="99" t="str">
        <f t="shared" si="374"/>
        <v/>
      </c>
      <c r="BE731" s="84" t="str">
        <f t="shared" si="375"/>
        <v/>
      </c>
      <c r="BF731" s="84" t="str">
        <f t="shared" si="368"/>
        <v/>
      </c>
      <c r="BI731" s="142"/>
      <c r="BJ731" s="148"/>
      <c r="BK731" s="148"/>
      <c r="BL731" s="148"/>
      <c r="BM731" s="148"/>
      <c r="BN731" s="148"/>
      <c r="BO731" s="148"/>
      <c r="BP731" s="119"/>
      <c r="BX731" s="117"/>
      <c r="EX731" s="81" t="str">
        <f>IF(AND(ISNUMBER(AA730),ISNUMBER(AA731),ISNUMBER(AA732),F731=2,F732=3),DEGREES(ACOS(((AA730-AA731)*(AA732-AA731)+(AB730-AB731)*(AB732-AB731))/(SQRT((AA730-AA731)^2+(AB730-AB731)^2)*SQRT((AA732-AA731)^2+(AB732-AB731)^2)))),"")</f>
        <v/>
      </c>
      <c r="EY731" s="81">
        <f t="shared" si="387"/>
        <v>4.4338623888536439</v>
      </c>
      <c r="FA731" s="81" t="str">
        <f t="shared" si="386"/>
        <v/>
      </c>
    </row>
    <row r="732" spans="1:157" s="82" customFormat="1" x14ac:dyDescent="0.15">
      <c r="B732" s="30"/>
      <c r="C732" s="16"/>
      <c r="D732" s="13" t="s">
        <v>17</v>
      </c>
      <c r="E732" s="16">
        <v>154</v>
      </c>
      <c r="F732" s="82">
        <v>1</v>
      </c>
      <c r="G732" s="16">
        <v>1</v>
      </c>
      <c r="K732" s="16">
        <v>1</v>
      </c>
      <c r="M732" s="16">
        <v>1</v>
      </c>
      <c r="O732" s="20" t="s">
        <v>87</v>
      </c>
      <c r="P732" s="16">
        <v>121</v>
      </c>
      <c r="Q732" s="33"/>
      <c r="R732" s="34"/>
      <c r="S732" s="33"/>
      <c r="T732" s="34"/>
      <c r="U732" s="33"/>
      <c r="V732" s="34"/>
      <c r="W732" s="33"/>
      <c r="X732" s="34"/>
      <c r="Y732" s="33"/>
      <c r="Z732" s="34"/>
      <c r="AA732" s="57">
        <v>-0.72000002861022949</v>
      </c>
      <c r="AB732" s="58">
        <v>12.029999732971191</v>
      </c>
      <c r="AC732" s="57">
        <v>3.3299999237060547</v>
      </c>
      <c r="AD732" s="58">
        <v>-12.319999694824219</v>
      </c>
      <c r="AE732" s="16"/>
      <c r="AF732" s="112"/>
      <c r="AG732" s="117">
        <f t="shared" si="380"/>
        <v>4.7294622017942318</v>
      </c>
      <c r="AH732" s="118">
        <f t="shared" si="381"/>
        <v>1.4899998903274536</v>
      </c>
      <c r="AI732" s="118">
        <f t="shared" si="382"/>
        <v>0.1399993896484375</v>
      </c>
      <c r="AJ732" s="118">
        <f t="shared" si="383"/>
        <v>1.4965625620994796</v>
      </c>
      <c r="AK732" s="113">
        <f t="shared" si="384"/>
        <v>121</v>
      </c>
      <c r="AL732" s="118">
        <f t="shared" si="385"/>
        <v>6.0399999618530273</v>
      </c>
      <c r="AM732" s="99"/>
      <c r="AN732" s="117" t="str">
        <f t="shared" si="358"/>
        <v/>
      </c>
      <c r="AO732" s="118" t="str">
        <f t="shared" si="359"/>
        <v/>
      </c>
      <c r="AP732" s="99" t="str">
        <f t="shared" si="360"/>
        <v/>
      </c>
      <c r="AQ732" s="99" t="str">
        <f t="shared" si="361"/>
        <v/>
      </c>
      <c r="AR732" s="99" t="str">
        <f t="shared" si="362"/>
        <v/>
      </c>
      <c r="AS732" s="99" t="str">
        <f t="shared" si="363"/>
        <v/>
      </c>
      <c r="AT732" s="118" t="str">
        <f t="shared" si="364"/>
        <v/>
      </c>
      <c r="AU732" s="118" t="str">
        <f t="shared" si="365"/>
        <v/>
      </c>
      <c r="AV732" s="118" t="str">
        <f t="shared" si="366"/>
        <v/>
      </c>
      <c r="AW732" s="118" t="str">
        <f t="shared" si="367"/>
        <v/>
      </c>
      <c r="AX732" s="99"/>
      <c r="AY732" s="117" t="str">
        <f t="shared" si="369"/>
        <v/>
      </c>
      <c r="AZ732" s="118" t="str">
        <f t="shared" si="370"/>
        <v/>
      </c>
      <c r="BA732" s="99" t="str">
        <f t="shared" si="371"/>
        <v/>
      </c>
      <c r="BB732" s="99" t="str">
        <f t="shared" si="372"/>
        <v/>
      </c>
      <c r="BC732" s="99" t="str">
        <f t="shared" si="373"/>
        <v/>
      </c>
      <c r="BD732" s="99" t="str">
        <f t="shared" si="374"/>
        <v/>
      </c>
      <c r="BE732" s="84" t="str">
        <f t="shared" si="375"/>
        <v/>
      </c>
      <c r="BF732" s="84" t="str">
        <f t="shared" si="368"/>
        <v/>
      </c>
      <c r="BG732" s="89"/>
      <c r="BH732" s="89"/>
      <c r="BI732" s="117" t="str">
        <f t="shared" si="376"/>
        <v/>
      </c>
      <c r="BJ732" s="118" t="str">
        <f t="shared" si="377"/>
        <v/>
      </c>
      <c r="BK732" s="118" t="str">
        <f t="shared" si="378"/>
        <v/>
      </c>
      <c r="BL732" s="118" t="s">
        <v>152</v>
      </c>
      <c r="BM732" s="118" t="s">
        <v>152</v>
      </c>
      <c r="BN732" s="118" t="s">
        <v>152</v>
      </c>
      <c r="BO732" s="118"/>
      <c r="BP732" s="121"/>
      <c r="BX732" s="94"/>
      <c r="CE732" s="95"/>
      <c r="CF732" s="95"/>
      <c r="CG732" s="95"/>
      <c r="CH732" s="95"/>
      <c r="CI732" s="95"/>
      <c r="CJ732" s="95"/>
      <c r="CK732" s="95"/>
      <c r="CL732" s="95"/>
      <c r="CM732" s="95"/>
      <c r="CN732" s="95"/>
      <c r="CO732" s="95"/>
      <c r="CP732" s="95"/>
      <c r="CQ732" s="95"/>
      <c r="EX732" s="81" t="str">
        <f>IF(AND(ISNUMBER(AA731),ISNUMBER(AA732),ISNUMBER(AA733),F732=2,F733=3),DEGREES(ACOS(((AA731-AA732)*(AA733-AA732)+(AB731-AB732)*(AB733-AB732))/(SQRT((AA731-AA732)^2+(AB731-AB732)^2)*SQRT((AA733-AA732)^2+(AB733-AB732)^2)))),"")</f>
        <v/>
      </c>
      <c r="EY732" s="81">
        <f t="shared" si="387"/>
        <v>9.8785602361548506</v>
      </c>
      <c r="FA732" s="81">
        <f t="shared" si="386"/>
        <v>4.7294622017942318</v>
      </c>
    </row>
    <row r="733" spans="1:157" x14ac:dyDescent="0.15">
      <c r="E733" s="1" t="s">
        <v>152</v>
      </c>
      <c r="F733" s="6">
        <v>2</v>
      </c>
      <c r="H733" s="81">
        <v>1</v>
      </c>
      <c r="O733" s="31"/>
      <c r="Q733" s="31">
        <v>0.76999998092651367</v>
      </c>
      <c r="R733" s="40">
        <v>-6.0399999618530273</v>
      </c>
      <c r="S733" s="31"/>
      <c r="T733" s="40"/>
      <c r="U733" s="31"/>
      <c r="V733" s="40"/>
      <c r="W733" s="31"/>
      <c r="X733" s="40"/>
      <c r="Y733" s="31"/>
      <c r="Z733" s="40"/>
      <c r="AA733" s="59">
        <v>1.8400000333786011</v>
      </c>
      <c r="AB733" s="60">
        <v>-12.180000305175781</v>
      </c>
      <c r="AC733" s="59">
        <v>-0.87000000476837158</v>
      </c>
      <c r="AD733" s="60">
        <v>11.689999580383301</v>
      </c>
      <c r="AE733" s="19" t="s">
        <v>95</v>
      </c>
      <c r="AF733" s="138">
        <v>1</v>
      </c>
      <c r="AG733" s="117" t="str">
        <f t="shared" si="380"/>
        <v/>
      </c>
      <c r="AH733" s="118" t="str">
        <f t="shared" si="381"/>
        <v/>
      </c>
      <c r="AI733" s="118" t="str">
        <f t="shared" si="382"/>
        <v/>
      </c>
      <c r="AJ733" s="118" t="str">
        <f t="shared" si="383"/>
        <v/>
      </c>
      <c r="AK733" s="113" t="str">
        <f t="shared" si="384"/>
        <v/>
      </c>
      <c r="AL733" s="118" t="str">
        <f t="shared" si="385"/>
        <v/>
      </c>
      <c r="AM733" s="118"/>
      <c r="AN733" s="117">
        <f t="shared" si="358"/>
        <v>1.8736929666158628</v>
      </c>
      <c r="AO733" s="118">
        <f t="shared" si="359"/>
        <v>1.4326508956160264</v>
      </c>
      <c r="AP733" s="99">
        <f t="shared" si="360"/>
        <v>9.5150499194383542</v>
      </c>
      <c r="AQ733" s="99">
        <f t="shared" si="361"/>
        <v>7.6796249946546338</v>
      </c>
      <c r="AR733" s="99">
        <f t="shared" si="362"/>
        <v>7.1797499140500918</v>
      </c>
      <c r="AS733" s="99">
        <f t="shared" si="363"/>
        <v>5.7947974379690033</v>
      </c>
      <c r="AT733" s="118">
        <f t="shared" si="364"/>
        <v>1.4899998903274536</v>
      </c>
      <c r="AU733" s="118">
        <f t="shared" si="365"/>
        <v>0.1399993896484375</v>
      </c>
      <c r="AV733" s="118">
        <f t="shared" si="366"/>
        <v>1.4965625620994796</v>
      </c>
      <c r="AW733" s="118">
        <f t="shared" si="367"/>
        <v>9.5699996948242187</v>
      </c>
      <c r="AX733" s="118"/>
      <c r="AY733" s="117"/>
      <c r="AZ733" s="118" t="str">
        <f t="shared" si="370"/>
        <v/>
      </c>
      <c r="BA733" s="99" t="str">
        <f t="shared" si="371"/>
        <v/>
      </c>
      <c r="BB733" s="99" t="str">
        <f t="shared" si="372"/>
        <v/>
      </c>
      <c r="BC733" s="99" t="str">
        <f t="shared" si="373"/>
        <v/>
      </c>
      <c r="BD733" s="99" t="str">
        <f t="shared" si="374"/>
        <v/>
      </c>
      <c r="BE733" s="84" t="str">
        <f t="shared" si="375"/>
        <v/>
      </c>
      <c r="BF733" s="84" t="str">
        <f t="shared" si="368"/>
        <v/>
      </c>
      <c r="BI733" s="117">
        <f t="shared" si="376"/>
        <v>1.4899998903274536</v>
      </c>
      <c r="BJ733" s="118">
        <f t="shared" si="377"/>
        <v>0.1399993896484375</v>
      </c>
      <c r="BK733" s="118">
        <f t="shared" si="378"/>
        <v>1.4965625620994796</v>
      </c>
      <c r="BL733" s="118">
        <v>1.4899998903274536</v>
      </c>
      <c r="BM733" s="118">
        <v>0.1399993896484375</v>
      </c>
      <c r="BN733" s="118">
        <v>1.4965625620994796</v>
      </c>
      <c r="BO733" s="118"/>
      <c r="BP733" s="119"/>
      <c r="BX733" s="117"/>
      <c r="EX733" s="81">
        <f>IF(AND(ISNUMBER(AA732),ISNUMBER(AA733),ISNUMBER(AA734),F733=2,F734=3),DEGREES(ACOS(((AA732-AA733)*(AA734-AA733)+(AB732-AB733)*(AB734-AB733))/(SQRT((AA732-AA733)^2+(AB732-AB733)^2)*SQRT((AA734-AA733)^2+(AB734-AB733)^2)))),"")</f>
        <v>1.8736929666158628</v>
      </c>
      <c r="EY733" s="81">
        <f t="shared" si="387"/>
        <v>1.8736929666158628</v>
      </c>
      <c r="FA733" s="81" t="str">
        <f t="shared" si="386"/>
        <v/>
      </c>
    </row>
    <row r="734" spans="1:157" x14ac:dyDescent="0.15">
      <c r="E734" s="1" t="s">
        <v>152</v>
      </c>
      <c r="F734" s="81">
        <v>3</v>
      </c>
      <c r="I734" s="81">
        <v>1</v>
      </c>
      <c r="J734" s="81">
        <v>1</v>
      </c>
      <c r="O734" s="31"/>
      <c r="Q734" s="31">
        <v>-1.4500000476837158</v>
      </c>
      <c r="R734" s="40">
        <v>9.5699996948242187</v>
      </c>
      <c r="S734" s="31"/>
      <c r="T734" s="40"/>
      <c r="U734" s="31"/>
      <c r="V734" s="40"/>
      <c r="W734" s="31" t="s">
        <v>90</v>
      </c>
      <c r="X734" s="40"/>
      <c r="Y734" s="31"/>
      <c r="Z734" s="40">
        <v>1</v>
      </c>
      <c r="AA734" s="59">
        <v>-1.4500000476837158</v>
      </c>
      <c r="AB734" s="60">
        <v>11.5</v>
      </c>
      <c r="AC734" s="59">
        <v>0.18999999761581421</v>
      </c>
      <c r="AD734" s="60">
        <v>-12.029999732971191</v>
      </c>
      <c r="AE734" s="19" t="s">
        <v>88</v>
      </c>
      <c r="AF734" s="114"/>
      <c r="AG734" s="117" t="str">
        <f t="shared" si="380"/>
        <v/>
      </c>
      <c r="AH734" s="118" t="str">
        <f t="shared" si="381"/>
        <v/>
      </c>
      <c r="AI734" s="118" t="str">
        <f t="shared" si="382"/>
        <v/>
      </c>
      <c r="AJ734" s="118" t="str">
        <f t="shared" si="383"/>
        <v/>
      </c>
      <c r="AK734" s="113" t="str">
        <f t="shared" si="384"/>
        <v/>
      </c>
      <c r="AL734" s="118" t="str">
        <f t="shared" si="385"/>
        <v/>
      </c>
      <c r="AM734" s="118"/>
      <c r="AN734" s="117" t="str">
        <f t="shared" si="358"/>
        <v/>
      </c>
      <c r="AO734" s="118" t="str">
        <f t="shared" si="359"/>
        <v/>
      </c>
      <c r="AP734" s="99" t="str">
        <f t="shared" si="360"/>
        <v/>
      </c>
      <c r="AQ734" s="99" t="str">
        <f t="shared" si="361"/>
        <v/>
      </c>
      <c r="AR734" s="99" t="str">
        <f t="shared" si="362"/>
        <v/>
      </c>
      <c r="AS734" s="99" t="str">
        <f t="shared" si="363"/>
        <v/>
      </c>
      <c r="AT734" s="118" t="str">
        <f t="shared" si="364"/>
        <v/>
      </c>
      <c r="AU734" s="118" t="str">
        <f t="shared" si="365"/>
        <v/>
      </c>
      <c r="AV734" s="118" t="str">
        <f t="shared" si="366"/>
        <v/>
      </c>
      <c r="AW734" s="118" t="str">
        <f t="shared" si="367"/>
        <v/>
      </c>
      <c r="AX734" s="118"/>
      <c r="AY734" s="117">
        <f t="shared" si="369"/>
        <v>1.8736929666158628</v>
      </c>
      <c r="AZ734" s="118">
        <f t="shared" si="370"/>
        <v>1.4326508956160264</v>
      </c>
      <c r="BA734" s="99">
        <f t="shared" si="371"/>
        <v>9.5150499194383542</v>
      </c>
      <c r="BB734" s="99">
        <f t="shared" si="372"/>
        <v>7.6796249946546338</v>
      </c>
      <c r="BC734" s="99">
        <f t="shared" si="373"/>
        <v>7.1797499140500918</v>
      </c>
      <c r="BD734" s="99">
        <f t="shared" si="374"/>
        <v>5.7947974379690033</v>
      </c>
      <c r="BE734" s="84">
        <f t="shared" si="375"/>
        <v>9.5699996948242187</v>
      </c>
      <c r="BF734" s="84" t="str">
        <f t="shared" si="368"/>
        <v/>
      </c>
      <c r="BI734" s="117">
        <f t="shared" si="376"/>
        <v>0.58000004291534424</v>
      </c>
      <c r="BJ734" s="118">
        <f t="shared" si="377"/>
        <v>0.18999958038330078</v>
      </c>
      <c r="BK734" s="118">
        <f t="shared" si="378"/>
        <v>0.61032769093957351</v>
      </c>
      <c r="BL734" s="118"/>
      <c r="BM734" s="118"/>
      <c r="BN734" s="118"/>
      <c r="BO734" s="118"/>
      <c r="BP734" s="119" t="s">
        <v>184</v>
      </c>
      <c r="BX734" s="117"/>
      <c r="EX734" s="81" t="str">
        <f>IF(AND(ISNUMBER(AA733),ISNUMBER(AA734),ISNUMBER(AA735),F734=2,F735=3),DEGREES(ACOS(((AA733-AA734)*(AA735-AA734)+(AB733-AB734)*(AB735-AB734))/(SQRT((AA733-AA734)^2+(AB733-AB734)^2)*SQRT((AA735-AA734)^2+(AB735-AB734)^2)))),"")</f>
        <v/>
      </c>
      <c r="EY734" s="81">
        <f t="shared" si="387"/>
        <v>93.319090606040362</v>
      </c>
      <c r="FA734" s="81" t="str">
        <f t="shared" si="386"/>
        <v/>
      </c>
    </row>
    <row r="735" spans="1:157" s="82" customFormat="1" x14ac:dyDescent="0.15">
      <c r="B735" s="30"/>
      <c r="C735" s="16"/>
      <c r="D735" s="13" t="s">
        <v>71</v>
      </c>
      <c r="E735" s="16">
        <v>155</v>
      </c>
      <c r="F735" s="82">
        <v>1</v>
      </c>
      <c r="G735" s="16">
        <v>1</v>
      </c>
      <c r="K735" s="16">
        <v>1</v>
      </c>
      <c r="M735" s="16">
        <v>1</v>
      </c>
      <c r="O735" s="16" t="s">
        <v>87</v>
      </c>
      <c r="P735" s="16">
        <v>131</v>
      </c>
      <c r="Q735" s="32"/>
      <c r="R735" s="10"/>
      <c r="S735" s="32"/>
      <c r="T735" s="10"/>
      <c r="U735" s="32"/>
      <c r="V735" s="10"/>
      <c r="W735" s="32"/>
      <c r="X735" s="10"/>
      <c r="Y735" s="32"/>
      <c r="Z735" s="10"/>
      <c r="AA735" s="57">
        <v>1.2699999809265137</v>
      </c>
      <c r="AB735" s="58">
        <v>12.039999961853027</v>
      </c>
      <c r="AC735" s="57">
        <v>-3.8499999046325684</v>
      </c>
      <c r="AD735" s="58">
        <v>-13.020000457763672</v>
      </c>
      <c r="AE735" s="16"/>
      <c r="AF735" s="112">
        <v>1</v>
      </c>
      <c r="AG735" s="117">
        <f t="shared" si="380"/>
        <v>4.6368995039683618</v>
      </c>
      <c r="AH735" s="118">
        <f t="shared" si="381"/>
        <v>1.119999885559082</v>
      </c>
      <c r="AI735" s="118">
        <f t="shared" si="382"/>
        <v>0.18999958038330078</v>
      </c>
      <c r="AJ735" s="118">
        <f t="shared" si="383"/>
        <v>1.1360015775509236</v>
      </c>
      <c r="AK735" s="113">
        <f t="shared" si="384"/>
        <v>131</v>
      </c>
      <c r="AL735" s="118">
        <f t="shared" si="385"/>
        <v>5.6999998092651367</v>
      </c>
      <c r="AM735" s="99"/>
      <c r="AN735" s="117" t="str">
        <f t="shared" si="358"/>
        <v/>
      </c>
      <c r="AO735" s="118" t="str">
        <f t="shared" si="359"/>
        <v/>
      </c>
      <c r="AP735" s="99" t="str">
        <f t="shared" si="360"/>
        <v/>
      </c>
      <c r="AQ735" s="99" t="str">
        <f t="shared" si="361"/>
        <v/>
      </c>
      <c r="AR735" s="99" t="str">
        <f t="shared" si="362"/>
        <v/>
      </c>
      <c r="AS735" s="99" t="str">
        <f t="shared" si="363"/>
        <v/>
      </c>
      <c r="AT735" s="118" t="str">
        <f t="shared" si="364"/>
        <v/>
      </c>
      <c r="AU735" s="118" t="str">
        <f t="shared" si="365"/>
        <v/>
      </c>
      <c r="AV735" s="118" t="str">
        <f t="shared" si="366"/>
        <v/>
      </c>
      <c r="AW735" s="118" t="str">
        <f t="shared" si="367"/>
        <v/>
      </c>
      <c r="AX735" s="99"/>
      <c r="AY735" s="117" t="str">
        <f t="shared" si="369"/>
        <v/>
      </c>
      <c r="AZ735" s="118" t="str">
        <f t="shared" si="370"/>
        <v/>
      </c>
      <c r="BA735" s="99" t="str">
        <f t="shared" si="371"/>
        <v/>
      </c>
      <c r="BB735" s="99" t="str">
        <f t="shared" si="372"/>
        <v/>
      </c>
      <c r="BC735" s="99" t="str">
        <f t="shared" si="373"/>
        <v/>
      </c>
      <c r="BD735" s="99" t="str">
        <f t="shared" si="374"/>
        <v/>
      </c>
      <c r="BE735" s="84" t="str">
        <f t="shared" si="375"/>
        <v/>
      </c>
      <c r="BF735" s="84" t="str">
        <f t="shared" si="368"/>
        <v/>
      </c>
      <c r="BG735" s="89"/>
      <c r="BH735" s="89"/>
      <c r="BI735" s="117" t="str">
        <f t="shared" si="376"/>
        <v/>
      </c>
      <c r="BJ735" s="118" t="str">
        <f t="shared" si="377"/>
        <v/>
      </c>
      <c r="BK735" s="118" t="str">
        <f t="shared" si="378"/>
        <v/>
      </c>
      <c r="BL735" s="118" t="s">
        <v>152</v>
      </c>
      <c r="BM735" s="118" t="s">
        <v>152</v>
      </c>
      <c r="BN735" s="118" t="s">
        <v>152</v>
      </c>
      <c r="BO735" s="118"/>
      <c r="BP735" s="121"/>
      <c r="BX735" s="94"/>
      <c r="CE735" s="95"/>
      <c r="CF735" s="95"/>
      <c r="CG735" s="95"/>
      <c r="CH735" s="95"/>
      <c r="CI735" s="95"/>
      <c r="CJ735" s="95"/>
      <c r="CK735" s="95"/>
      <c r="CL735" s="95"/>
      <c r="CM735" s="95"/>
      <c r="CN735" s="95"/>
      <c r="CO735" s="95"/>
      <c r="CP735" s="95"/>
      <c r="CQ735" s="95"/>
      <c r="EX735" s="81" t="s">
        <v>139</v>
      </c>
      <c r="EY735" s="81">
        <f t="shared" si="387"/>
        <v>69.769353944090994</v>
      </c>
      <c r="FA735" s="81">
        <f t="shared" si="386"/>
        <v>4.6368995039683618</v>
      </c>
    </row>
    <row r="736" spans="1:157" x14ac:dyDescent="0.15">
      <c r="E736" s="16" t="s">
        <v>152</v>
      </c>
      <c r="F736" s="6">
        <v>2</v>
      </c>
      <c r="H736" s="81">
        <v>1</v>
      </c>
      <c r="J736" s="81">
        <v>1</v>
      </c>
      <c r="O736" s="31"/>
      <c r="Q736" s="31">
        <v>-0.87999999523162842</v>
      </c>
      <c r="R736" s="40">
        <v>-5.6999998092651367</v>
      </c>
      <c r="S736" s="31"/>
      <c r="T736" s="40"/>
      <c r="U736" s="31"/>
      <c r="V736" s="40"/>
      <c r="W736" s="31" t="s">
        <v>62</v>
      </c>
      <c r="X736" s="40"/>
      <c r="Y736" s="31">
        <v>1</v>
      </c>
      <c r="Z736" s="40"/>
      <c r="AA736" s="59">
        <v>-2.7300000190734863</v>
      </c>
      <c r="AB736" s="60">
        <v>-13.210000038146973</v>
      </c>
      <c r="AC736" s="59">
        <v>0.20000000298023224</v>
      </c>
      <c r="AD736" s="60">
        <v>10.630000114440918</v>
      </c>
      <c r="AE736" s="19" t="s">
        <v>83</v>
      </c>
      <c r="AF736" s="114"/>
      <c r="AG736" s="117" t="str">
        <f t="shared" si="380"/>
        <v/>
      </c>
      <c r="AH736" s="118" t="str">
        <f t="shared" si="381"/>
        <v/>
      </c>
      <c r="AI736" s="118" t="str">
        <f t="shared" si="382"/>
        <v/>
      </c>
      <c r="AJ736" s="118" t="str">
        <f t="shared" si="383"/>
        <v/>
      </c>
      <c r="AK736" s="113" t="str">
        <f t="shared" si="384"/>
        <v/>
      </c>
      <c r="AL736" s="118" t="str">
        <f t="shared" si="385"/>
        <v/>
      </c>
      <c r="AM736" s="118"/>
      <c r="AN736" s="117"/>
      <c r="AO736" s="118"/>
      <c r="AT736" s="118"/>
      <c r="AU736" s="118"/>
      <c r="AV736" s="118"/>
      <c r="AW736" s="118"/>
      <c r="AX736" s="118"/>
      <c r="AY736" s="117"/>
      <c r="AZ736" s="118" t="str">
        <f t="shared" si="370"/>
        <v/>
      </c>
      <c r="BA736" s="99" t="str">
        <f t="shared" si="371"/>
        <v/>
      </c>
      <c r="BB736" s="99" t="str">
        <f t="shared" si="372"/>
        <v/>
      </c>
      <c r="BC736" s="99" t="str">
        <f t="shared" si="373"/>
        <v/>
      </c>
      <c r="BD736" s="99" t="str">
        <f t="shared" si="374"/>
        <v/>
      </c>
      <c r="BE736" s="84" t="str">
        <f t="shared" si="375"/>
        <v/>
      </c>
      <c r="BF736" s="84" t="str">
        <f t="shared" si="368"/>
        <v/>
      </c>
      <c r="BI736" s="142"/>
      <c r="BJ736" s="148"/>
      <c r="BK736" s="148"/>
      <c r="BL736" s="148"/>
      <c r="BM736" s="148"/>
      <c r="BN736" s="148"/>
      <c r="BO736" s="148"/>
      <c r="BP736" s="119"/>
      <c r="BX736" s="117"/>
      <c r="EX736" s="81" t="str">
        <f>IF(AND(ISNUMBER(AA735),ISNUMBER(AA736),ISNUMBER(AA737),F736=2,F737=3),DEGREES(ACOS(((AA735-AA736)*(AA737-AA736)+(AB735-AB736)*(AB737-AB736))/(SQRT((AA735-AA736)^2+(AB735-AB736)^2)*SQRT((AA737-AA736)^2+(AB737-AB736)^2)))),"")</f>
        <v/>
      </c>
      <c r="EY736" s="81" t="str">
        <f t="shared" si="387"/>
        <v/>
      </c>
      <c r="FA736" s="81" t="str">
        <f t="shared" si="386"/>
        <v/>
      </c>
    </row>
    <row r="737" spans="2:157" x14ac:dyDescent="0.15">
      <c r="E737" s="1" t="s">
        <v>152</v>
      </c>
      <c r="K737" s="81"/>
      <c r="O737" s="31"/>
      <c r="Q737" s="31"/>
      <c r="R737" s="40"/>
      <c r="S737" s="31"/>
      <c r="T737" s="40"/>
      <c r="U737" s="31">
        <v>3.7999999523162842</v>
      </c>
      <c r="V737" s="40">
        <v>12.970000267028809</v>
      </c>
      <c r="W737" s="31"/>
      <c r="X737" s="40"/>
      <c r="Y737" s="31"/>
      <c r="Z737" s="40"/>
      <c r="AG737" s="117" t="str">
        <f t="shared" si="380"/>
        <v/>
      </c>
      <c r="AH737" s="118" t="str">
        <f t="shared" si="381"/>
        <v/>
      </c>
      <c r="AI737" s="118" t="str">
        <f t="shared" si="382"/>
        <v/>
      </c>
      <c r="AJ737" s="118" t="str">
        <f t="shared" si="383"/>
        <v/>
      </c>
      <c r="AK737" s="113" t="str">
        <f t="shared" si="384"/>
        <v/>
      </c>
      <c r="AL737" s="118" t="str">
        <f t="shared" si="385"/>
        <v/>
      </c>
      <c r="AN737" s="117"/>
      <c r="AO737" s="118"/>
      <c r="AT737" s="118"/>
      <c r="AU737" s="118"/>
      <c r="AV737" s="118"/>
      <c r="AW737" s="118"/>
      <c r="AY737" s="117" t="str">
        <f t="shared" si="369"/>
        <v/>
      </c>
      <c r="AZ737" s="118" t="str">
        <f t="shared" si="370"/>
        <v/>
      </c>
      <c r="BA737" s="99" t="str">
        <f t="shared" si="371"/>
        <v/>
      </c>
      <c r="BB737" s="99" t="str">
        <f t="shared" si="372"/>
        <v/>
      </c>
      <c r="BC737" s="99" t="str">
        <f t="shared" si="373"/>
        <v/>
      </c>
      <c r="BD737" s="99" t="str">
        <f t="shared" si="374"/>
        <v/>
      </c>
      <c r="BE737" s="84" t="str">
        <f t="shared" si="375"/>
        <v/>
      </c>
      <c r="BF737" s="84" t="str">
        <f t="shared" si="368"/>
        <v/>
      </c>
      <c r="BI737" s="117" t="str">
        <f t="shared" si="376"/>
        <v/>
      </c>
      <c r="BJ737" s="118" t="str">
        <f t="shared" si="377"/>
        <v/>
      </c>
      <c r="BK737" s="118" t="str">
        <f t="shared" si="378"/>
        <v/>
      </c>
      <c r="BL737" s="118" t="s">
        <v>152</v>
      </c>
      <c r="BM737" s="118" t="s">
        <v>152</v>
      </c>
      <c r="BN737" s="118" t="s">
        <v>152</v>
      </c>
      <c r="BO737" s="118"/>
      <c r="EX737" s="81" t="str">
        <f>IF(AND(ISNUMBER(AA736),ISNUMBER(AA737),ISNUMBER(AA738),F737=2,F738=3),DEGREES(ACOS(((AA736-AA737)*(AA738-AA737)+(AB736-AB737)*(AB738-AB737))/(SQRT((AA736-AA737)^2+(AB736-AB737)^2)*SQRT((AA738-AA737)^2+(AB738-AB737)^2)))),"")</f>
        <v/>
      </c>
      <c r="EY737" s="81" t="str">
        <f t="shared" si="387"/>
        <v/>
      </c>
      <c r="FA737" s="81" t="str">
        <f t="shared" si="386"/>
        <v/>
      </c>
    </row>
    <row r="738" spans="2:157" s="82" customFormat="1" x14ac:dyDescent="0.15">
      <c r="B738" s="28"/>
      <c r="C738" s="24"/>
      <c r="D738" s="13" t="s">
        <v>19</v>
      </c>
      <c r="E738" s="16">
        <v>156</v>
      </c>
      <c r="F738" s="82">
        <v>1</v>
      </c>
      <c r="G738" s="16">
        <v>1</v>
      </c>
      <c r="K738" s="16">
        <v>1</v>
      </c>
      <c r="M738" s="16"/>
      <c r="O738" s="32" t="s">
        <v>85</v>
      </c>
      <c r="P738" s="16"/>
      <c r="Q738" s="32"/>
      <c r="R738" s="10"/>
      <c r="S738" s="32"/>
      <c r="T738" s="10"/>
      <c r="U738" s="32"/>
      <c r="V738" s="10"/>
      <c r="W738" s="32"/>
      <c r="X738" s="10"/>
      <c r="Y738" s="32"/>
      <c r="Z738" s="10"/>
      <c r="AA738" s="57">
        <v>-1.1200000047683716</v>
      </c>
      <c r="AB738" s="58">
        <v>11.949999809265137</v>
      </c>
      <c r="AC738" s="57">
        <v>3.3199999332427979</v>
      </c>
      <c r="AD738" s="58">
        <v>-12.140000343322754</v>
      </c>
      <c r="AE738" s="20"/>
      <c r="AF738" s="114">
        <v>1</v>
      </c>
      <c r="AG738" s="117">
        <f t="shared" si="380"/>
        <v>3.4138272620905772</v>
      </c>
      <c r="AH738" s="118">
        <f t="shared" si="381"/>
        <v>0.73000025749206543</v>
      </c>
      <c r="AI738" s="118">
        <f t="shared" si="382"/>
        <v>0.15000057220458984</v>
      </c>
      <c r="AJ738" s="118">
        <f t="shared" si="383"/>
        <v>0.7452520027481887</v>
      </c>
      <c r="AK738" s="113">
        <f t="shared" si="384"/>
        <v>0</v>
      </c>
      <c r="AL738" s="118">
        <f t="shared" si="385"/>
        <v>6.0900001525878906</v>
      </c>
      <c r="AM738" s="118"/>
      <c r="AN738" s="117" t="str">
        <f t="shared" si="358"/>
        <v/>
      </c>
      <c r="AO738" s="118" t="str">
        <f t="shared" si="359"/>
        <v/>
      </c>
      <c r="AP738" s="99" t="str">
        <f t="shared" si="360"/>
        <v/>
      </c>
      <c r="AQ738" s="99" t="str">
        <f t="shared" si="361"/>
        <v/>
      </c>
      <c r="AR738" s="99" t="str">
        <f t="shared" si="362"/>
        <v/>
      </c>
      <c r="AS738" s="99" t="str">
        <f t="shared" si="363"/>
        <v/>
      </c>
      <c r="AT738" s="118" t="str">
        <f t="shared" si="364"/>
        <v/>
      </c>
      <c r="AU738" s="118" t="str">
        <f t="shared" si="365"/>
        <v/>
      </c>
      <c r="AV738" s="118" t="str">
        <f t="shared" si="366"/>
        <v/>
      </c>
      <c r="AW738" s="118" t="str">
        <f t="shared" si="367"/>
        <v/>
      </c>
      <c r="AX738" s="118"/>
      <c r="AY738" s="117" t="str">
        <f t="shared" si="369"/>
        <v/>
      </c>
      <c r="AZ738" s="118" t="str">
        <f t="shared" si="370"/>
        <v/>
      </c>
      <c r="BA738" s="99" t="str">
        <f t="shared" si="371"/>
        <v/>
      </c>
      <c r="BB738" s="99" t="str">
        <f t="shared" si="372"/>
        <v/>
      </c>
      <c r="BC738" s="99" t="str">
        <f t="shared" si="373"/>
        <v/>
      </c>
      <c r="BD738" s="99" t="str">
        <f t="shared" si="374"/>
        <v/>
      </c>
      <c r="BE738" s="84" t="str">
        <f t="shared" si="375"/>
        <v/>
      </c>
      <c r="BF738" s="84" t="str">
        <f t="shared" si="368"/>
        <v/>
      </c>
      <c r="BG738" s="89"/>
      <c r="BH738" s="89"/>
      <c r="BI738" s="117" t="str">
        <f t="shared" si="376"/>
        <v/>
      </c>
      <c r="BJ738" s="118" t="str">
        <f t="shared" si="377"/>
        <v/>
      </c>
      <c r="BK738" s="118" t="str">
        <f t="shared" si="378"/>
        <v/>
      </c>
      <c r="BL738" s="118" t="s">
        <v>152</v>
      </c>
      <c r="BM738" s="118" t="s">
        <v>152</v>
      </c>
      <c r="BN738" s="118" t="s">
        <v>152</v>
      </c>
      <c r="BO738" s="118"/>
      <c r="BP738" s="122"/>
      <c r="BX738" s="120"/>
      <c r="CE738" s="95"/>
      <c r="CF738" s="95"/>
      <c r="CG738" s="95"/>
      <c r="CH738" s="95"/>
      <c r="CI738" s="95"/>
      <c r="CJ738" s="95"/>
      <c r="CK738" s="95"/>
      <c r="CL738" s="95"/>
      <c r="CM738" s="95"/>
      <c r="CN738" s="95"/>
      <c r="CO738" s="95"/>
      <c r="CP738" s="95"/>
      <c r="CQ738" s="95"/>
      <c r="EX738" s="81" t="s">
        <v>62</v>
      </c>
      <c r="EY738" s="81" t="str">
        <f t="shared" si="387"/>
        <v/>
      </c>
      <c r="FA738" s="81">
        <f t="shared" si="386"/>
        <v>3.4138272620905772</v>
      </c>
    </row>
    <row r="739" spans="2:157" x14ac:dyDescent="0.15">
      <c r="B739" s="26"/>
      <c r="C739" s="22"/>
      <c r="D739" s="12"/>
      <c r="E739" s="1" t="s">
        <v>152</v>
      </c>
      <c r="F739" s="6">
        <v>2</v>
      </c>
      <c r="H739" s="81">
        <v>1</v>
      </c>
      <c r="J739" s="81">
        <v>1</v>
      </c>
      <c r="Q739" s="31">
        <v>3.3299999237060547</v>
      </c>
      <c r="R739" s="40">
        <v>-6.0900001525878906</v>
      </c>
      <c r="S739" s="31"/>
      <c r="T739" s="40"/>
      <c r="U739" s="31"/>
      <c r="V739" s="40"/>
      <c r="W739" s="31" t="s">
        <v>139</v>
      </c>
      <c r="X739" s="40"/>
      <c r="Y739" s="31">
        <v>1</v>
      </c>
      <c r="Z739" s="40"/>
      <c r="AA739" s="59">
        <v>4.0500001907348633</v>
      </c>
      <c r="AB739" s="60">
        <v>-11.989999771118164</v>
      </c>
      <c r="AC739" s="59">
        <v>-1.2699999809265137</v>
      </c>
      <c r="AD739" s="60">
        <v>11.409999847412109</v>
      </c>
      <c r="AE739" s="19" t="s">
        <v>106</v>
      </c>
      <c r="AF739" s="114"/>
      <c r="AG739" s="117" t="str">
        <f t="shared" si="380"/>
        <v/>
      </c>
      <c r="AH739" s="118" t="str">
        <f t="shared" si="381"/>
        <v/>
      </c>
      <c r="AI739" s="118" t="str">
        <f t="shared" si="382"/>
        <v/>
      </c>
      <c r="AJ739" s="118" t="str">
        <f t="shared" si="383"/>
        <v/>
      </c>
      <c r="AK739" s="113" t="str">
        <f t="shared" si="384"/>
        <v/>
      </c>
      <c r="AL739" s="118" t="str">
        <f t="shared" si="385"/>
        <v/>
      </c>
      <c r="AM739" s="118"/>
      <c r="AN739" s="117"/>
      <c r="AO739" s="118"/>
      <c r="AT739" s="118"/>
      <c r="AU739" s="118"/>
      <c r="AV739" s="118"/>
      <c r="AW739" s="118"/>
      <c r="AX739" s="118"/>
      <c r="AY739" s="117" t="str">
        <f t="shared" si="369"/>
        <v/>
      </c>
      <c r="AZ739" s="118" t="str">
        <f t="shared" si="370"/>
        <v/>
      </c>
      <c r="BA739" s="99" t="str">
        <f t="shared" si="371"/>
        <v/>
      </c>
      <c r="BB739" s="99" t="str">
        <f t="shared" si="372"/>
        <v/>
      </c>
      <c r="BC739" s="99" t="str">
        <f t="shared" si="373"/>
        <v/>
      </c>
      <c r="BD739" s="99" t="str">
        <f t="shared" si="374"/>
        <v/>
      </c>
      <c r="BE739" s="84" t="str">
        <f t="shared" si="375"/>
        <v/>
      </c>
      <c r="BF739" s="84" t="str">
        <f t="shared" si="368"/>
        <v/>
      </c>
      <c r="BI739" s="142"/>
      <c r="BJ739" s="148"/>
      <c r="BK739" s="148"/>
      <c r="BL739" s="148"/>
      <c r="BM739" s="148"/>
      <c r="BN739" s="148"/>
      <c r="BO739" s="148"/>
      <c r="BP739" s="119"/>
      <c r="BX739" s="117"/>
      <c r="EX739" s="81" t="str">
        <f>IF(AND(ISNUMBER(AA738),ISNUMBER(AA739),ISNUMBER(AA740),F739=2,F740=3),DEGREES(ACOS(((AA738-AA739)*(AA740-AA739)+(AB738-AB739)*(AB740-AB739))/(SQRT((AA738-AA739)^2+(AB738-AB739)^2)*SQRT((AA740-AA739)^2+(AB740-AB739)^2)))),"")</f>
        <v/>
      </c>
      <c r="EY739" s="81">
        <f t="shared" si="387"/>
        <v>5.483321311189024</v>
      </c>
      <c r="FA739" s="81" t="str">
        <f t="shared" si="386"/>
        <v/>
      </c>
    </row>
    <row r="740" spans="2:157" s="82" customFormat="1" x14ac:dyDescent="0.15">
      <c r="B740" s="30"/>
      <c r="C740" s="16"/>
      <c r="D740" s="13" t="s">
        <v>25</v>
      </c>
      <c r="E740" s="16">
        <v>157</v>
      </c>
      <c r="F740" s="82">
        <v>1</v>
      </c>
      <c r="G740" s="16">
        <v>1</v>
      </c>
      <c r="K740" s="16">
        <v>1</v>
      </c>
      <c r="M740" s="16">
        <v>1</v>
      </c>
      <c r="O740" s="33" t="s">
        <v>87</v>
      </c>
      <c r="P740" s="16">
        <v>126</v>
      </c>
      <c r="Q740" s="33"/>
      <c r="R740" s="34"/>
      <c r="S740" s="33"/>
      <c r="T740" s="34"/>
      <c r="U740" s="33"/>
      <c r="V740" s="34"/>
      <c r="W740" s="33"/>
      <c r="X740" s="34"/>
      <c r="Y740" s="33"/>
      <c r="Z740" s="34"/>
      <c r="AA740" s="57">
        <v>1.2200000286102295</v>
      </c>
      <c r="AB740" s="58">
        <v>12.090000152587891</v>
      </c>
      <c r="AC740" s="57">
        <v>-3.8499999046325684</v>
      </c>
      <c r="AD740" s="58">
        <v>-12.380000114440918</v>
      </c>
      <c r="AE740" s="20"/>
      <c r="AF740" s="114">
        <v>1</v>
      </c>
      <c r="AG740" s="117">
        <f t="shared" si="380"/>
        <v>4.7457619670980478</v>
      </c>
      <c r="AH740" s="118">
        <f t="shared" si="381"/>
        <v>1.119999885559082</v>
      </c>
      <c r="AI740" s="118">
        <f t="shared" si="382"/>
        <v>3.9999961853027344E-2</v>
      </c>
      <c r="AJ740" s="118">
        <f t="shared" si="383"/>
        <v>1.1207139423602261</v>
      </c>
      <c r="AK740" s="113">
        <f t="shared" si="384"/>
        <v>126</v>
      </c>
      <c r="AL740" s="118">
        <f t="shared" si="385"/>
        <v>5.8499999046325684</v>
      </c>
      <c r="AM740" s="118"/>
      <c r="AN740" s="117"/>
      <c r="AO740" s="118"/>
      <c r="AP740" s="99"/>
      <c r="AQ740" s="99"/>
      <c r="AR740" s="99"/>
      <c r="AS740" s="99"/>
      <c r="AT740" s="118"/>
      <c r="AU740" s="118"/>
      <c r="AV740" s="118"/>
      <c r="AW740" s="118"/>
      <c r="AX740" s="118"/>
      <c r="AY740" s="117" t="str">
        <f t="shared" si="369"/>
        <v/>
      </c>
      <c r="AZ740" s="118" t="str">
        <f t="shared" si="370"/>
        <v/>
      </c>
      <c r="BA740" s="99" t="str">
        <f t="shared" si="371"/>
        <v/>
      </c>
      <c r="BB740" s="99" t="str">
        <f t="shared" si="372"/>
        <v/>
      </c>
      <c r="BC740" s="99" t="str">
        <f t="shared" si="373"/>
        <v/>
      </c>
      <c r="BD740" s="99" t="str">
        <f t="shared" si="374"/>
        <v/>
      </c>
      <c r="BE740" s="84" t="str">
        <f t="shared" si="375"/>
        <v/>
      </c>
      <c r="BF740" s="84" t="str">
        <f t="shared" si="368"/>
        <v/>
      </c>
      <c r="BG740" s="89"/>
      <c r="BH740" s="89"/>
      <c r="BI740" s="142"/>
      <c r="BJ740" s="148"/>
      <c r="BK740" s="148"/>
      <c r="BL740" s="148"/>
      <c r="BM740" s="148"/>
      <c r="BN740" s="148"/>
      <c r="BO740" s="148"/>
      <c r="BP740" s="122"/>
      <c r="BX740" s="120"/>
      <c r="CE740" s="95"/>
      <c r="CF740" s="95"/>
      <c r="CG740" s="95"/>
      <c r="CH740" s="95"/>
      <c r="CI740" s="95"/>
      <c r="CJ740" s="95"/>
      <c r="CK740" s="95"/>
      <c r="CL740" s="95"/>
      <c r="CM740" s="95"/>
      <c r="CN740" s="95"/>
      <c r="CO740" s="95"/>
      <c r="CP740" s="95"/>
      <c r="CQ740" s="95"/>
      <c r="EX740" s="81" t="s">
        <v>139</v>
      </c>
      <c r="EY740" s="81">
        <f t="shared" si="387"/>
        <v>15.887401122017179</v>
      </c>
      <c r="FA740" s="81">
        <f t="shared" si="386"/>
        <v>4.7457619670980478</v>
      </c>
    </row>
    <row r="741" spans="2:157" x14ac:dyDescent="0.15">
      <c r="E741" s="1" t="s">
        <v>152</v>
      </c>
      <c r="F741" s="6">
        <v>2</v>
      </c>
      <c r="H741" s="81">
        <v>1</v>
      </c>
      <c r="J741" s="81">
        <v>1</v>
      </c>
      <c r="Q741" s="31">
        <v>-0.97000002861022949</v>
      </c>
      <c r="R741" s="40">
        <v>-5.8499999046325684</v>
      </c>
      <c r="S741" s="31"/>
      <c r="T741" s="40"/>
      <c r="U741" s="31"/>
      <c r="V741" s="40"/>
      <c r="W741" s="31" t="s">
        <v>139</v>
      </c>
      <c r="X741" s="40"/>
      <c r="Y741" s="31">
        <v>1</v>
      </c>
      <c r="Z741" s="40"/>
      <c r="AA741" s="59">
        <v>-2.7300000190734863</v>
      </c>
      <c r="AB741" s="60">
        <v>-12.340000152587891</v>
      </c>
      <c r="AC741" s="59">
        <v>0.54000002145767212</v>
      </c>
      <c r="AD741" s="60">
        <v>10.819999694824219</v>
      </c>
      <c r="AE741" s="19" t="s">
        <v>106</v>
      </c>
      <c r="AF741" s="114"/>
      <c r="AG741" s="117" t="str">
        <f t="shared" si="380"/>
        <v/>
      </c>
      <c r="AH741" s="118" t="str">
        <f t="shared" si="381"/>
        <v/>
      </c>
      <c r="AI741" s="118" t="str">
        <f t="shared" si="382"/>
        <v/>
      </c>
      <c r="AJ741" s="118" t="str">
        <f t="shared" si="383"/>
        <v/>
      </c>
      <c r="AK741" s="113" t="str">
        <f t="shared" si="384"/>
        <v/>
      </c>
      <c r="AL741" s="118" t="str">
        <f t="shared" si="385"/>
        <v/>
      </c>
      <c r="AM741" s="118"/>
      <c r="AN741" s="117"/>
      <c r="AO741" s="118"/>
      <c r="AT741" s="118"/>
      <c r="AU741" s="118"/>
      <c r="AV741" s="118"/>
      <c r="AW741" s="118"/>
      <c r="AX741" s="118"/>
      <c r="AY741" s="117"/>
      <c r="AZ741" s="118" t="str">
        <f t="shared" si="370"/>
        <v/>
      </c>
      <c r="BA741" s="99" t="str">
        <f t="shared" si="371"/>
        <v/>
      </c>
      <c r="BB741" s="99" t="str">
        <f t="shared" si="372"/>
        <v/>
      </c>
      <c r="BC741" s="99" t="str">
        <f t="shared" si="373"/>
        <v/>
      </c>
      <c r="BD741" s="99" t="str">
        <f t="shared" si="374"/>
        <v/>
      </c>
      <c r="BE741" s="84" t="str">
        <f t="shared" si="375"/>
        <v/>
      </c>
      <c r="BF741" s="84" t="str">
        <f t="shared" si="368"/>
        <v/>
      </c>
      <c r="BI741" s="142"/>
      <c r="BJ741" s="148"/>
      <c r="BK741" s="148"/>
      <c r="BL741" s="148"/>
      <c r="BM741" s="148"/>
      <c r="BN741" s="148"/>
      <c r="BO741" s="148"/>
      <c r="BP741" s="119"/>
      <c r="BX741" s="117"/>
      <c r="EX741" s="81" t="str">
        <f t="shared" ref="EX741:EX750" si="388">IF(AND(ISNUMBER(AA740),ISNUMBER(AA741),ISNUMBER(AA742),F741=2,F742=3),DEGREES(ACOS(((AA740-AA741)*(AA742-AA741)+(AB740-AB741)*(AB742-AB741))/(SQRT((AA740-AA741)^2+(AB740-AB741)^2)*SQRT((AA742-AA741)^2+(AB742-AB741)^2)))),"")</f>
        <v/>
      </c>
      <c r="EY741" s="81">
        <f t="shared" si="387"/>
        <v>72.251014501784539</v>
      </c>
      <c r="FA741" s="81" t="str">
        <f t="shared" si="386"/>
        <v/>
      </c>
    </row>
    <row r="742" spans="2:157" s="82" customFormat="1" x14ac:dyDescent="0.15">
      <c r="B742" s="30"/>
      <c r="C742" s="24" t="s">
        <v>70</v>
      </c>
      <c r="D742" s="13" t="s">
        <v>11</v>
      </c>
      <c r="E742" s="16">
        <v>158</v>
      </c>
      <c r="F742" s="82">
        <v>1</v>
      </c>
      <c r="G742" s="16">
        <v>1</v>
      </c>
      <c r="K742" s="16"/>
      <c r="L742" s="82">
        <v>1</v>
      </c>
      <c r="M742" s="16"/>
      <c r="N742" s="82">
        <v>1</v>
      </c>
      <c r="O742" s="20" t="s">
        <v>87</v>
      </c>
      <c r="P742" s="16">
        <v>95</v>
      </c>
      <c r="Q742" s="32"/>
      <c r="R742" s="10"/>
      <c r="S742" s="32"/>
      <c r="T742" s="10"/>
      <c r="U742" s="32"/>
      <c r="V742" s="10"/>
      <c r="W742" s="32"/>
      <c r="X742" s="10"/>
      <c r="Y742" s="32"/>
      <c r="Z742" s="10"/>
      <c r="AA742" s="57">
        <v>-1.0700000524520874</v>
      </c>
      <c r="AB742" s="58">
        <v>-12.090000152587891</v>
      </c>
      <c r="AC742" s="57">
        <v>3.4100000858306885</v>
      </c>
      <c r="AD742" s="58">
        <v>12.340000152587891</v>
      </c>
      <c r="AE742" s="16"/>
      <c r="AF742" s="112"/>
      <c r="AG742" s="117">
        <f t="shared" si="380"/>
        <v>0.84489130374836618</v>
      </c>
      <c r="AH742" s="118">
        <f t="shared" si="381"/>
        <v>0.14999985694885254</v>
      </c>
      <c r="AI742" s="118">
        <f t="shared" si="382"/>
        <v>0.39000034332275391</v>
      </c>
      <c r="AJ742" s="118">
        <f t="shared" si="383"/>
        <v>0.4178519174020171</v>
      </c>
      <c r="AK742" s="113">
        <f t="shared" si="384"/>
        <v>95</v>
      </c>
      <c r="AL742" s="118">
        <f t="shared" si="385"/>
        <v>4.440000057220459</v>
      </c>
      <c r="AM742" s="99"/>
      <c r="AN742" s="117" t="str">
        <f t="shared" si="358"/>
        <v/>
      </c>
      <c r="AO742" s="118" t="str">
        <f t="shared" si="359"/>
        <v/>
      </c>
      <c r="AP742" s="99" t="str">
        <f t="shared" si="360"/>
        <v/>
      </c>
      <c r="AQ742" s="99" t="str">
        <f t="shared" si="361"/>
        <v/>
      </c>
      <c r="AR742" s="99" t="str">
        <f t="shared" si="362"/>
        <v/>
      </c>
      <c r="AS742" s="99" t="str">
        <f t="shared" si="363"/>
        <v/>
      </c>
      <c r="AT742" s="118" t="str">
        <f t="shared" si="364"/>
        <v/>
      </c>
      <c r="AU742" s="118" t="str">
        <f t="shared" si="365"/>
        <v/>
      </c>
      <c r="AV742" s="118" t="str">
        <f t="shared" si="366"/>
        <v/>
      </c>
      <c r="AW742" s="118" t="str">
        <f t="shared" si="367"/>
        <v/>
      </c>
      <c r="AX742" s="99"/>
      <c r="AY742" s="117" t="str">
        <f t="shared" si="369"/>
        <v/>
      </c>
      <c r="AZ742" s="118" t="str">
        <f t="shared" si="370"/>
        <v/>
      </c>
      <c r="BA742" s="99" t="str">
        <f t="shared" si="371"/>
        <v/>
      </c>
      <c r="BB742" s="99" t="str">
        <f t="shared" si="372"/>
        <v/>
      </c>
      <c r="BC742" s="99" t="str">
        <f t="shared" si="373"/>
        <v/>
      </c>
      <c r="BD742" s="99" t="str">
        <f t="shared" si="374"/>
        <v/>
      </c>
      <c r="BE742" s="84" t="str">
        <f t="shared" si="375"/>
        <v/>
      </c>
      <c r="BF742" s="84" t="str">
        <f t="shared" si="368"/>
        <v/>
      </c>
      <c r="BG742" s="89"/>
      <c r="BH742" s="89"/>
      <c r="BI742" s="117" t="str">
        <f t="shared" si="376"/>
        <v/>
      </c>
      <c r="BJ742" s="118" t="str">
        <f t="shared" si="377"/>
        <v/>
      </c>
      <c r="BK742" s="118" t="str">
        <f t="shared" si="378"/>
        <v/>
      </c>
      <c r="BL742" s="118" t="s">
        <v>152</v>
      </c>
      <c r="BM742" s="118" t="s">
        <v>152</v>
      </c>
      <c r="BN742" s="118" t="s">
        <v>152</v>
      </c>
      <c r="BO742" s="118"/>
      <c r="BP742" s="121"/>
      <c r="BX742" s="94"/>
      <c r="CE742" s="95"/>
      <c r="CF742" s="95"/>
      <c r="CG742" s="95"/>
      <c r="CH742" s="95"/>
      <c r="CI742" s="95"/>
      <c r="CJ742" s="95"/>
      <c r="CK742" s="95"/>
      <c r="CL742" s="95"/>
      <c r="CM742" s="95"/>
      <c r="CN742" s="95"/>
      <c r="CO742" s="95"/>
      <c r="CP742" s="95"/>
      <c r="CQ742" s="95"/>
      <c r="EX742" s="81" t="str">
        <f t="shared" si="388"/>
        <v/>
      </c>
      <c r="EY742" s="81">
        <f t="shared" si="387"/>
        <v>109.46595670150613</v>
      </c>
      <c r="FA742" s="81">
        <f t="shared" si="386"/>
        <v>0.84489130374836618</v>
      </c>
    </row>
    <row r="743" spans="2:157" x14ac:dyDescent="0.15">
      <c r="E743" s="1" t="s">
        <v>152</v>
      </c>
      <c r="F743" s="81">
        <v>2</v>
      </c>
      <c r="H743" s="81">
        <v>1</v>
      </c>
      <c r="O743" s="31"/>
      <c r="Q743" s="31">
        <v>1.7100000381469727</v>
      </c>
      <c r="R743" s="40">
        <v>4.440000057220459</v>
      </c>
      <c r="S743" s="31"/>
      <c r="T743" s="40"/>
      <c r="U743" s="31"/>
      <c r="V743" s="40"/>
      <c r="W743" s="31"/>
      <c r="X743" s="40"/>
      <c r="Y743" s="31"/>
      <c r="Z743" s="40"/>
      <c r="AA743" s="59">
        <v>3.559999942779541</v>
      </c>
      <c r="AB743" s="60">
        <v>11.949999809265137</v>
      </c>
      <c r="AC743" s="59">
        <v>-0.49000000953674316</v>
      </c>
      <c r="AD743" s="60">
        <v>-11.800000190734863</v>
      </c>
      <c r="AE743" s="19" t="s">
        <v>88</v>
      </c>
      <c r="AF743" s="114"/>
      <c r="AG743" s="117" t="str">
        <f t="shared" si="380"/>
        <v/>
      </c>
      <c r="AH743" s="118" t="str">
        <f t="shared" si="381"/>
        <v/>
      </c>
      <c r="AI743" s="118" t="str">
        <f t="shared" si="382"/>
        <v/>
      </c>
      <c r="AJ743" s="118" t="str">
        <f t="shared" si="383"/>
        <v/>
      </c>
      <c r="AK743" s="113" t="str">
        <f t="shared" si="384"/>
        <v/>
      </c>
      <c r="AL743" s="118" t="str">
        <f t="shared" si="385"/>
        <v/>
      </c>
      <c r="AM743" s="118"/>
      <c r="AN743" s="117">
        <f t="shared" si="358"/>
        <v>2.158893898210402</v>
      </c>
      <c r="AO743" s="118">
        <f t="shared" si="359"/>
        <v>0.93480731556783481</v>
      </c>
      <c r="AP743" s="99">
        <f t="shared" si="360"/>
        <v>11.103801124495266</v>
      </c>
      <c r="AQ743" s="99">
        <f t="shared" si="361"/>
        <v>6.9141277819957567</v>
      </c>
      <c r="AR743" s="99">
        <f t="shared" si="362"/>
        <v>4.7325004805996969</v>
      </c>
      <c r="AS743" s="99">
        <f t="shared" si="363"/>
        <v>2.9468388963702736</v>
      </c>
      <c r="AT743" s="118">
        <f t="shared" si="364"/>
        <v>0.14999985694885254</v>
      </c>
      <c r="AU743" s="118">
        <f t="shared" si="365"/>
        <v>0.39000034332275391</v>
      </c>
      <c r="AV743" s="118">
        <f t="shared" si="366"/>
        <v>0.4178519174020171</v>
      </c>
      <c r="AW743" s="118">
        <f t="shared" si="367"/>
        <v>7.0199999809265137</v>
      </c>
      <c r="AX743" s="118"/>
      <c r="AY743" s="117"/>
      <c r="AZ743" s="118" t="str">
        <f t="shared" si="370"/>
        <v/>
      </c>
      <c r="BA743" s="99" t="str">
        <f t="shared" si="371"/>
        <v/>
      </c>
      <c r="BB743" s="99" t="str">
        <f t="shared" si="372"/>
        <v/>
      </c>
      <c r="BC743" s="99" t="str">
        <f t="shared" si="373"/>
        <v/>
      </c>
      <c r="BD743" s="99" t="str">
        <f t="shared" si="374"/>
        <v/>
      </c>
      <c r="BE743" s="84" t="str">
        <f t="shared" si="375"/>
        <v/>
      </c>
      <c r="BF743" s="84" t="str">
        <f t="shared" si="368"/>
        <v/>
      </c>
      <c r="BI743" s="117">
        <f t="shared" si="376"/>
        <v>0.14999985694885254</v>
      </c>
      <c r="BJ743" s="118">
        <f t="shared" si="377"/>
        <v>0.39000034332275391</v>
      </c>
      <c r="BK743" s="118">
        <f t="shared" si="378"/>
        <v>0.4178519174020171</v>
      </c>
      <c r="BL743" s="118">
        <v>0.14999985694885254</v>
      </c>
      <c r="BM743" s="118">
        <v>0.39000034332275391</v>
      </c>
      <c r="BN743" s="118">
        <v>0.4178519174020171</v>
      </c>
      <c r="BO743" s="118"/>
      <c r="BP743" s="119"/>
      <c r="BX743" s="117"/>
      <c r="EX743" s="81">
        <f t="shared" si="388"/>
        <v>2.158893898210402</v>
      </c>
      <c r="EY743" s="81">
        <f t="shared" si="387"/>
        <v>2.158893898210402</v>
      </c>
      <c r="FA743" s="81" t="str">
        <f t="shared" si="386"/>
        <v/>
      </c>
    </row>
    <row r="744" spans="2:157" x14ac:dyDescent="0.15">
      <c r="E744" s="1" t="s">
        <v>152</v>
      </c>
      <c r="F744" s="81">
        <v>3</v>
      </c>
      <c r="I744" s="81">
        <v>1</v>
      </c>
      <c r="O744" s="31"/>
      <c r="Q744" s="31">
        <v>1.3200000524520874</v>
      </c>
      <c r="R744" s="40">
        <v>-7.0199999809265137</v>
      </c>
      <c r="S744" s="31"/>
      <c r="T744" s="40"/>
      <c r="U744" s="31"/>
      <c r="V744" s="40"/>
      <c r="W744" s="31"/>
      <c r="X744" s="40"/>
      <c r="Y744" s="31"/>
      <c r="Z744" s="40"/>
      <c r="AA744" s="59">
        <v>-0.10000000149011612</v>
      </c>
      <c r="AB744" s="60">
        <v>-11.850000381469727</v>
      </c>
      <c r="AC744" s="59">
        <v>1.9500000476837158</v>
      </c>
      <c r="AD744" s="60">
        <v>12.189999580383301</v>
      </c>
      <c r="AE744" s="19" t="s">
        <v>100</v>
      </c>
      <c r="AF744" s="114"/>
      <c r="AG744" s="117" t="str">
        <f t="shared" si="380"/>
        <v/>
      </c>
      <c r="AH744" s="118" t="str">
        <f t="shared" si="381"/>
        <v/>
      </c>
      <c r="AI744" s="118" t="str">
        <f t="shared" si="382"/>
        <v/>
      </c>
      <c r="AJ744" s="118" t="str">
        <f t="shared" si="383"/>
        <v/>
      </c>
      <c r="AK744" s="113" t="str">
        <f t="shared" si="384"/>
        <v/>
      </c>
      <c r="AL744" s="118" t="str">
        <f t="shared" si="385"/>
        <v/>
      </c>
      <c r="AM744" s="118"/>
      <c r="AN744" s="117" t="str">
        <f t="shared" ref="AN744:AN765" si="389">IF(H744=1,DEGREES(ACOS(((AA743-AA744)*(AA745-AA744)+(AB743-AB744)*(AB745-AB744))/(SQRT((AA743-AA744)^2+(AB743-AB744)^2)*SQRT((AA745-AA744)^2+(AB745-AB744)^2)))),"")</f>
        <v/>
      </c>
      <c r="AO744" s="118" t="str">
        <f t="shared" ref="AO744:AO765" si="390">IF(H744=1,DEGREES(ACOS((((AA745-AA744)*(AC744-AA744)+(AB745-AB744)*(AD744-AB744))/(SQRT((AA745-AA744)^2+(AB745-AB744)^2)*SQRT((AC744-AA744)^2+(AD744-AB744)^2))))),"")</f>
        <v/>
      </c>
      <c r="AP744" s="99" t="str">
        <f t="shared" ref="AP744:AP765" si="391">IF(AND(ISNUMBER(AA743),ISNUMBER(AA744),ISNUMBER(AA745),H744=1),ABS((AA743*AB744+AA744*AB745+AA745*AB743-AB743*AA744-AB744*AA745-AB745*AA743)/2),"")</f>
        <v/>
      </c>
      <c r="AQ744" s="99" t="str">
        <f t="shared" ref="AQ744:AQ765" si="392">IF(ISNUMBER(AP744),AP744*(((ABS(AB744-R745))/(ABS(AB743-AB744))))^2,"")</f>
        <v/>
      </c>
      <c r="AR744" s="99" t="str">
        <f t="shared" ref="AR744:AR765" si="393">IF(AND(ISNUMBER(AC744),ISNUMBER(AA744),ISNUMBER(AA745),H744=1),ABS((AC744*AB744+AA744*AB745+AA745*AD744-AD744*AA744-AB744*AA745-AB745*AC744)/2),"")</f>
        <v/>
      </c>
      <c r="AS744" s="99" t="str">
        <f t="shared" ref="AS744:AS765" si="394">IF(ISNUMBER(AR744),AR744*(((ABS(AB744-R745))/(ABS(AB743-AB744))))^2,"")</f>
        <v/>
      </c>
      <c r="AT744" s="118" t="str">
        <f t="shared" ref="AT744:AT765" si="395">IF(AND(ISNUMBER(AC743),ISNUMBER(AA744),$G743=1),ABS(AC743-AA744),"")</f>
        <v/>
      </c>
      <c r="AU744" s="118" t="str">
        <f t="shared" ref="AU744:AU765" si="396">IF(AND(ISNUMBER(AD743),ISNUMBER(AB744),$G743=1),ABS(AD743-AB744),"")</f>
        <v/>
      </c>
      <c r="AV744" s="118" t="str">
        <f t="shared" ref="AV744:AV765" si="397">IF(AND(ISNUMBER(AT744),ISNUMBER(AU744)),SQRT(AT744^2+AU744^2),"")</f>
        <v/>
      </c>
      <c r="AW744" s="118" t="str">
        <f t="shared" ref="AW744:AW765" si="398">IF(H744=1,ABS(R745),"")</f>
        <v/>
      </c>
      <c r="AX744" s="118"/>
      <c r="AY744" s="117">
        <f t="shared" si="369"/>
        <v>2.158893898210402</v>
      </c>
      <c r="AZ744" s="118">
        <f t="shared" si="370"/>
        <v>0.93480731556783481</v>
      </c>
      <c r="BA744" s="99">
        <f t="shared" si="371"/>
        <v>11.103801124495266</v>
      </c>
      <c r="BB744" s="99">
        <f t="shared" si="372"/>
        <v>6.9141277819957567</v>
      </c>
      <c r="BC744" s="99">
        <f t="shared" si="373"/>
        <v>4.7325004805996969</v>
      </c>
      <c r="BD744" s="99">
        <f t="shared" si="374"/>
        <v>2.9468388963702736</v>
      </c>
      <c r="BE744" s="84">
        <f t="shared" si="375"/>
        <v>7.0199999809265137</v>
      </c>
      <c r="BF744" s="84" t="str">
        <f t="shared" si="368"/>
        <v/>
      </c>
      <c r="BI744" s="117">
        <f t="shared" si="376"/>
        <v>0.39000000804662704</v>
      </c>
      <c r="BJ744" s="118">
        <f t="shared" si="377"/>
        <v>5.0000190734863281E-2</v>
      </c>
      <c r="BK744" s="118">
        <f t="shared" si="378"/>
        <v>0.39319209726276527</v>
      </c>
      <c r="BL744" s="118">
        <v>0.39000000804662704</v>
      </c>
      <c r="BM744" s="118">
        <v>5.0000190734863281E-2</v>
      </c>
      <c r="BN744" s="118">
        <v>0.39319209726276527</v>
      </c>
      <c r="BO744" s="118"/>
      <c r="BP744" s="119"/>
      <c r="BX744" s="117"/>
      <c r="EX744" s="81" t="str">
        <f t="shared" si="388"/>
        <v/>
      </c>
      <c r="EY744" s="81">
        <f t="shared" si="387"/>
        <v>0.45267674215886683</v>
      </c>
      <c r="FA744" s="81" t="str">
        <f t="shared" si="386"/>
        <v/>
      </c>
    </row>
    <row r="745" spans="2:157" x14ac:dyDescent="0.15">
      <c r="E745" s="1" t="s">
        <v>152</v>
      </c>
      <c r="F745" s="6">
        <v>4</v>
      </c>
      <c r="I745" s="81">
        <v>1</v>
      </c>
      <c r="J745" s="81">
        <v>1</v>
      </c>
      <c r="O745" s="31"/>
      <c r="Q745" s="31">
        <v>3.0199999809265137</v>
      </c>
      <c r="R745" s="40">
        <v>6.3400001525878906</v>
      </c>
      <c r="S745" s="31"/>
      <c r="T745" s="40"/>
      <c r="U745" s="31"/>
      <c r="V745" s="40"/>
      <c r="W745" s="31" t="s">
        <v>90</v>
      </c>
      <c r="X745" s="40"/>
      <c r="Y745" s="31"/>
      <c r="Z745" s="40">
        <v>1</v>
      </c>
      <c r="AA745" s="59">
        <v>3.4100000858306885</v>
      </c>
      <c r="AB745" s="60">
        <v>12.239999771118164</v>
      </c>
      <c r="AC745" s="59">
        <v>-0.87999999523162842</v>
      </c>
      <c r="AD745" s="60">
        <v>-12.090000152587891</v>
      </c>
      <c r="AE745" s="19" t="s">
        <v>81</v>
      </c>
      <c r="AF745" s="114"/>
      <c r="AG745" s="117" t="str">
        <f t="shared" si="380"/>
        <v/>
      </c>
      <c r="AH745" s="118" t="str">
        <f t="shared" si="381"/>
        <v/>
      </c>
      <c r="AI745" s="118" t="str">
        <f t="shared" si="382"/>
        <v/>
      </c>
      <c r="AJ745" s="118" t="str">
        <f t="shared" si="383"/>
        <v/>
      </c>
      <c r="AK745" s="113" t="str">
        <f t="shared" si="384"/>
        <v/>
      </c>
      <c r="AL745" s="118" t="str">
        <f t="shared" si="385"/>
        <v/>
      </c>
      <c r="AM745" s="118"/>
      <c r="AN745" s="117" t="str">
        <f t="shared" si="389"/>
        <v/>
      </c>
      <c r="AO745" s="118" t="str">
        <f t="shared" si="390"/>
        <v/>
      </c>
      <c r="AP745" s="99" t="str">
        <f t="shared" si="391"/>
        <v/>
      </c>
      <c r="AQ745" s="99" t="str">
        <f t="shared" si="392"/>
        <v/>
      </c>
      <c r="AR745" s="99" t="str">
        <f t="shared" si="393"/>
        <v/>
      </c>
      <c r="AS745" s="99" t="str">
        <f t="shared" si="394"/>
        <v/>
      </c>
      <c r="AT745" s="118" t="str">
        <f t="shared" si="395"/>
        <v/>
      </c>
      <c r="AU745" s="118" t="str">
        <f t="shared" si="396"/>
        <v/>
      </c>
      <c r="AV745" s="118" t="str">
        <f t="shared" si="397"/>
        <v/>
      </c>
      <c r="AW745" s="118" t="str">
        <f t="shared" si="398"/>
        <v/>
      </c>
      <c r="AX745" s="118"/>
      <c r="AY745" s="117">
        <f t="shared" si="369"/>
        <v>0.45267674215886683</v>
      </c>
      <c r="AZ745" s="118">
        <f t="shared" si="370"/>
        <v>3.4157872804387539</v>
      </c>
      <c r="BA745" s="99">
        <f t="shared" si="371"/>
        <v>2.3156982341065877</v>
      </c>
      <c r="BB745" s="99">
        <f t="shared" si="372"/>
        <v>1.3526750109259673</v>
      </c>
      <c r="BC745" s="99">
        <f t="shared" si="373"/>
        <v>17.497950233946735</v>
      </c>
      <c r="BD745" s="99">
        <f t="shared" si="374"/>
        <v>10.221124529646502</v>
      </c>
      <c r="BE745" s="84">
        <f t="shared" si="375"/>
        <v>6.3400001525878906</v>
      </c>
      <c r="BF745" s="84" t="str">
        <f t="shared" si="368"/>
        <v/>
      </c>
      <c r="BI745" s="117">
        <f t="shared" si="376"/>
        <v>1.4600000381469727</v>
      </c>
      <c r="BJ745" s="118">
        <f t="shared" si="377"/>
        <v>5.0000190734863281E-2</v>
      </c>
      <c r="BK745" s="118">
        <f t="shared" si="378"/>
        <v>1.4608559581501128</v>
      </c>
      <c r="BL745" s="118"/>
      <c r="BM745" s="118"/>
      <c r="BN745" s="118"/>
      <c r="BO745" s="118"/>
      <c r="BP745" s="119" t="s">
        <v>184</v>
      </c>
      <c r="BX745" s="117"/>
      <c r="EX745" s="81" t="str">
        <f t="shared" si="388"/>
        <v/>
      </c>
      <c r="EY745" s="81">
        <f t="shared" si="387"/>
        <v>2.3288710847310927</v>
      </c>
      <c r="FA745" s="81" t="str">
        <f t="shared" si="386"/>
        <v/>
      </c>
    </row>
    <row r="746" spans="2:157" s="82" customFormat="1" x14ac:dyDescent="0.15">
      <c r="B746" s="30"/>
      <c r="C746" s="16"/>
      <c r="D746" s="13" t="s">
        <v>12</v>
      </c>
      <c r="E746" s="16">
        <v>159</v>
      </c>
      <c r="F746" s="82">
        <v>1</v>
      </c>
      <c r="G746" s="16">
        <v>1</v>
      </c>
      <c r="K746" s="16"/>
      <c r="L746" s="82">
        <v>1</v>
      </c>
      <c r="M746" s="16">
        <v>1</v>
      </c>
      <c r="O746" s="20" t="s">
        <v>87</v>
      </c>
      <c r="P746" s="16">
        <v>102</v>
      </c>
      <c r="Q746" s="32"/>
      <c r="R746" s="10"/>
      <c r="S746" s="32"/>
      <c r="T746" s="10"/>
      <c r="U746" s="32"/>
      <c r="V746" s="10"/>
      <c r="W746" s="32"/>
      <c r="X746" s="10"/>
      <c r="Y746" s="32"/>
      <c r="Z746" s="10"/>
      <c r="AA746" s="57">
        <v>0.87999999523162842</v>
      </c>
      <c r="AB746" s="58">
        <v>-11.989999771118164</v>
      </c>
      <c r="AC746" s="57">
        <v>-3.7100000381469727</v>
      </c>
      <c r="AD746" s="58">
        <v>13.119999885559082</v>
      </c>
      <c r="AE746" s="16"/>
      <c r="AF746" s="112"/>
      <c r="AG746" s="117">
        <f t="shared" si="380"/>
        <v>5.1275834118211296</v>
      </c>
      <c r="AH746" s="118">
        <f t="shared" si="381"/>
        <v>2</v>
      </c>
      <c r="AI746" s="118">
        <f t="shared" si="382"/>
        <v>0.25</v>
      </c>
      <c r="AJ746" s="118">
        <f t="shared" si="383"/>
        <v>2.0155644370746373</v>
      </c>
      <c r="AK746" s="113">
        <f t="shared" si="384"/>
        <v>102</v>
      </c>
      <c r="AL746" s="118">
        <f t="shared" si="385"/>
        <v>6.1399998664855957</v>
      </c>
      <c r="AM746" s="99"/>
      <c r="AN746" s="117" t="str">
        <f t="shared" si="389"/>
        <v/>
      </c>
      <c r="AO746" s="118" t="str">
        <f t="shared" si="390"/>
        <v/>
      </c>
      <c r="AP746" s="99" t="str">
        <f t="shared" si="391"/>
        <v/>
      </c>
      <c r="AQ746" s="99" t="str">
        <f t="shared" si="392"/>
        <v/>
      </c>
      <c r="AR746" s="99" t="str">
        <f t="shared" si="393"/>
        <v/>
      </c>
      <c r="AS746" s="99" t="str">
        <f t="shared" si="394"/>
        <v/>
      </c>
      <c r="AT746" s="118" t="str">
        <f t="shared" si="395"/>
        <v/>
      </c>
      <c r="AU746" s="118" t="str">
        <f t="shared" si="396"/>
        <v/>
      </c>
      <c r="AV746" s="118" t="str">
        <f t="shared" si="397"/>
        <v/>
      </c>
      <c r="AW746" s="118" t="str">
        <f t="shared" si="398"/>
        <v/>
      </c>
      <c r="AX746" s="99"/>
      <c r="AY746" s="117" t="str">
        <f t="shared" si="369"/>
        <v/>
      </c>
      <c r="AZ746" s="118" t="str">
        <f t="shared" si="370"/>
        <v/>
      </c>
      <c r="BA746" s="99" t="str">
        <f t="shared" si="371"/>
        <v/>
      </c>
      <c r="BB746" s="99" t="str">
        <f t="shared" si="372"/>
        <v/>
      </c>
      <c r="BC746" s="99" t="str">
        <f t="shared" si="373"/>
        <v/>
      </c>
      <c r="BD746" s="99" t="str">
        <f t="shared" si="374"/>
        <v/>
      </c>
      <c r="BE746" s="84" t="str">
        <f t="shared" si="375"/>
        <v/>
      </c>
      <c r="BF746" s="84" t="str">
        <f t="shared" si="368"/>
        <v/>
      </c>
      <c r="BG746" s="89"/>
      <c r="BH746" s="89"/>
      <c r="BI746" s="117" t="str">
        <f t="shared" si="376"/>
        <v/>
      </c>
      <c r="BJ746" s="118" t="str">
        <f t="shared" si="377"/>
        <v/>
      </c>
      <c r="BK746" s="118" t="str">
        <f t="shared" si="378"/>
        <v/>
      </c>
      <c r="BL746" s="118" t="s">
        <v>152</v>
      </c>
      <c r="BM746" s="118" t="s">
        <v>152</v>
      </c>
      <c r="BN746" s="118" t="s">
        <v>152</v>
      </c>
      <c r="BO746" s="118"/>
      <c r="BP746" s="121"/>
      <c r="BX746" s="94"/>
      <c r="CE746" s="95"/>
      <c r="CF746" s="95"/>
      <c r="CG746" s="95"/>
      <c r="CH746" s="95"/>
      <c r="CI746" s="95"/>
      <c r="CJ746" s="95"/>
      <c r="CK746" s="95"/>
      <c r="CL746" s="95"/>
      <c r="CM746" s="95"/>
      <c r="CN746" s="95"/>
      <c r="CO746" s="95"/>
      <c r="CP746" s="95"/>
      <c r="CQ746" s="95"/>
      <c r="EX746" s="81" t="str">
        <f t="shared" si="388"/>
        <v/>
      </c>
      <c r="EY746" s="81">
        <f t="shared" si="387"/>
        <v>11.908809373389303</v>
      </c>
      <c r="FA746" s="81">
        <f t="shared" si="386"/>
        <v>5.1275834118211296</v>
      </c>
    </row>
    <row r="747" spans="2:157" x14ac:dyDescent="0.15">
      <c r="E747" s="1" t="s">
        <v>152</v>
      </c>
      <c r="F747" s="6">
        <v>2</v>
      </c>
      <c r="H747" s="81">
        <v>1</v>
      </c>
      <c r="O747" s="31"/>
      <c r="Q747" s="31">
        <v>-0.77999997138977051</v>
      </c>
      <c r="R747" s="40">
        <v>6.1399998664855957</v>
      </c>
      <c r="S747" s="31"/>
      <c r="T747" s="40"/>
      <c r="U747" s="31"/>
      <c r="V747" s="40"/>
      <c r="W747" s="31"/>
      <c r="X747" s="40"/>
      <c r="Y747" s="31"/>
      <c r="Z747" s="40"/>
      <c r="AA747" s="59">
        <v>-1.7100000381469727</v>
      </c>
      <c r="AB747" s="60">
        <v>12.869999885559082</v>
      </c>
      <c r="AC747" s="59">
        <v>0.54000002145767212</v>
      </c>
      <c r="AD747" s="60">
        <v>-11.600000381469727</v>
      </c>
      <c r="AE747" s="19" t="s">
        <v>81</v>
      </c>
      <c r="AF747" s="114"/>
      <c r="AG747" s="117" t="str">
        <f t="shared" si="380"/>
        <v/>
      </c>
      <c r="AH747" s="118" t="str">
        <f t="shared" si="381"/>
        <v/>
      </c>
      <c r="AI747" s="118" t="str">
        <f t="shared" si="382"/>
        <v/>
      </c>
      <c r="AJ747" s="118" t="str">
        <f t="shared" si="383"/>
        <v/>
      </c>
      <c r="AK747" s="113" t="str">
        <f t="shared" si="384"/>
        <v/>
      </c>
      <c r="AL747" s="118" t="str">
        <f t="shared" si="385"/>
        <v/>
      </c>
      <c r="AM747" s="118"/>
      <c r="AN747" s="117">
        <f t="shared" si="389"/>
        <v>3.4321341701313237</v>
      </c>
      <c r="AO747" s="118">
        <f t="shared" si="390"/>
        <v>4.1264114247407804</v>
      </c>
      <c r="AP747" s="99">
        <f t="shared" si="391"/>
        <v>18.821101055288295</v>
      </c>
      <c r="AQ747" s="99">
        <f t="shared" si="392"/>
        <v>13.137592359175144</v>
      </c>
      <c r="AR747" s="99">
        <f t="shared" si="393"/>
        <v>22.241001901268987</v>
      </c>
      <c r="AS747" s="99">
        <f t="shared" si="394"/>
        <v>15.524767428864727</v>
      </c>
      <c r="AT747" s="118">
        <f t="shared" si="395"/>
        <v>2</v>
      </c>
      <c r="AU747" s="118">
        <f t="shared" si="396"/>
        <v>0.25</v>
      </c>
      <c r="AV747" s="118">
        <f t="shared" si="397"/>
        <v>2.0155644370746373</v>
      </c>
      <c r="AW747" s="118">
        <f t="shared" si="398"/>
        <v>7.9000000953674316</v>
      </c>
      <c r="AX747" s="118"/>
      <c r="AY747" s="117"/>
      <c r="AZ747" s="118" t="str">
        <f t="shared" si="370"/>
        <v/>
      </c>
      <c r="BA747" s="99" t="str">
        <f t="shared" si="371"/>
        <v/>
      </c>
      <c r="BB747" s="99" t="str">
        <f t="shared" si="372"/>
        <v/>
      </c>
      <c r="BC747" s="99" t="str">
        <f t="shared" si="373"/>
        <v/>
      </c>
      <c r="BD747" s="99" t="str">
        <f t="shared" si="374"/>
        <v/>
      </c>
      <c r="BE747" s="84" t="str">
        <f t="shared" si="375"/>
        <v/>
      </c>
      <c r="BF747" s="84" t="str">
        <f t="shared" si="368"/>
        <v/>
      </c>
      <c r="BI747" s="117">
        <f t="shared" si="376"/>
        <v>2</v>
      </c>
      <c r="BJ747" s="118">
        <f t="shared" si="377"/>
        <v>0.25</v>
      </c>
      <c r="BK747" s="118">
        <f t="shared" si="378"/>
        <v>2.0155644370746373</v>
      </c>
      <c r="BL747" s="118">
        <v>2</v>
      </c>
      <c r="BM747" s="118">
        <v>0.25</v>
      </c>
      <c r="BN747" s="118">
        <v>2.0155644370746373</v>
      </c>
      <c r="BO747" s="118"/>
      <c r="BP747" s="119"/>
      <c r="BX747" s="117"/>
      <c r="EX747" s="81">
        <f t="shared" si="388"/>
        <v>3.4321341701313237</v>
      </c>
      <c r="EY747" s="81">
        <f t="shared" si="387"/>
        <v>3.4321341701313237</v>
      </c>
      <c r="FA747" s="81" t="str">
        <f t="shared" si="386"/>
        <v/>
      </c>
    </row>
    <row r="748" spans="2:157" x14ac:dyDescent="0.15">
      <c r="E748" s="1" t="s">
        <v>152</v>
      </c>
      <c r="F748" s="6">
        <v>3</v>
      </c>
      <c r="I748" s="81">
        <v>1</v>
      </c>
      <c r="O748" s="31"/>
      <c r="Q748" s="31">
        <v>1.8500000238418579</v>
      </c>
      <c r="R748" s="40">
        <v>-7.9000000953674316</v>
      </c>
      <c r="S748" s="31"/>
      <c r="T748" s="40"/>
      <c r="U748" s="31"/>
      <c r="V748" s="40"/>
      <c r="W748" s="31"/>
      <c r="X748" s="40"/>
      <c r="Y748" s="31"/>
      <c r="Z748" s="40"/>
      <c r="AA748" s="59">
        <v>2.3900001049041748</v>
      </c>
      <c r="AB748" s="60">
        <v>-11.949999809265137</v>
      </c>
      <c r="AC748" s="59">
        <v>-0.93000000715255737</v>
      </c>
      <c r="AD748" s="60">
        <v>12.869999885559082</v>
      </c>
      <c r="AE748" s="19" t="s">
        <v>83</v>
      </c>
      <c r="AF748" s="114"/>
      <c r="AG748" s="117" t="str">
        <f t="shared" si="380"/>
        <v/>
      </c>
      <c r="AH748" s="118" t="str">
        <f t="shared" si="381"/>
        <v/>
      </c>
      <c r="AI748" s="118" t="str">
        <f t="shared" si="382"/>
        <v/>
      </c>
      <c r="AJ748" s="118" t="str">
        <f t="shared" si="383"/>
        <v/>
      </c>
      <c r="AK748" s="113" t="str">
        <f t="shared" si="384"/>
        <v/>
      </c>
      <c r="AL748" s="118" t="str">
        <f t="shared" si="385"/>
        <v/>
      </c>
      <c r="AM748" s="118"/>
      <c r="AN748" s="117" t="str">
        <f t="shared" si="389"/>
        <v/>
      </c>
      <c r="AO748" s="118" t="str">
        <f t="shared" si="390"/>
        <v/>
      </c>
      <c r="AP748" s="99" t="str">
        <f t="shared" si="391"/>
        <v/>
      </c>
      <c r="AQ748" s="99" t="str">
        <f t="shared" si="392"/>
        <v/>
      </c>
      <c r="AR748" s="99" t="str">
        <f t="shared" si="393"/>
        <v/>
      </c>
      <c r="AS748" s="99" t="str">
        <f t="shared" si="394"/>
        <v/>
      </c>
      <c r="AT748" s="118" t="str">
        <f t="shared" si="395"/>
        <v/>
      </c>
      <c r="AU748" s="118" t="str">
        <f t="shared" si="396"/>
        <v/>
      </c>
      <c r="AV748" s="118" t="str">
        <f t="shared" si="397"/>
        <v/>
      </c>
      <c r="AW748" s="118" t="str">
        <f t="shared" si="398"/>
        <v/>
      </c>
      <c r="AX748" s="118"/>
      <c r="AY748" s="117">
        <f t="shared" si="369"/>
        <v>3.4321341701313237</v>
      </c>
      <c r="AZ748" s="118">
        <f t="shared" si="370"/>
        <v>4.1264114247407804</v>
      </c>
      <c r="BA748" s="99">
        <f t="shared" si="371"/>
        <v>18.821101055288295</v>
      </c>
      <c r="BB748" s="99">
        <f t="shared" si="372"/>
        <v>13.137592359175144</v>
      </c>
      <c r="BC748" s="99">
        <f t="shared" si="373"/>
        <v>22.241001901268987</v>
      </c>
      <c r="BD748" s="99">
        <f t="shared" si="374"/>
        <v>15.524767428864727</v>
      </c>
      <c r="BE748" s="84">
        <f t="shared" si="375"/>
        <v>7.9000000953674316</v>
      </c>
      <c r="BF748" s="84" t="str">
        <f t="shared" si="368"/>
        <v/>
      </c>
      <c r="BI748" s="117">
        <f t="shared" si="376"/>
        <v>1.8500000834465027</v>
      </c>
      <c r="BJ748" s="118">
        <f t="shared" si="377"/>
        <v>0.34999942779541016</v>
      </c>
      <c r="BK748" s="118">
        <f t="shared" si="378"/>
        <v>1.8828170140003466</v>
      </c>
      <c r="BL748" s="118">
        <v>1.8500000834465027</v>
      </c>
      <c r="BM748" s="118">
        <v>0.34999942779541016</v>
      </c>
      <c r="BN748" s="118">
        <v>1.8828170140003466</v>
      </c>
      <c r="BO748" s="118"/>
      <c r="BP748" s="119"/>
      <c r="BX748" s="117"/>
      <c r="EX748" s="81" t="str">
        <f t="shared" si="388"/>
        <v/>
      </c>
      <c r="EY748" s="81">
        <f t="shared" si="387"/>
        <v>5.6088304297368792</v>
      </c>
      <c r="FA748" s="81" t="str">
        <f t="shared" si="386"/>
        <v/>
      </c>
    </row>
    <row r="749" spans="2:157" x14ac:dyDescent="0.15">
      <c r="E749" s="1" t="s">
        <v>152</v>
      </c>
      <c r="F749" s="6">
        <v>4</v>
      </c>
      <c r="I749" s="6">
        <v>1</v>
      </c>
      <c r="J749" s="81">
        <v>1</v>
      </c>
      <c r="O749" s="31"/>
      <c r="Q749" s="31">
        <v>-3.4100000858306885</v>
      </c>
      <c r="R749" s="40">
        <v>9.3599996566772461</v>
      </c>
      <c r="S749" s="31"/>
      <c r="T749" s="40"/>
      <c r="U749" s="31"/>
      <c r="V749" s="40"/>
      <c r="W749" s="31" t="s">
        <v>63</v>
      </c>
      <c r="X749" s="40"/>
      <c r="Y749" s="31"/>
      <c r="Z749" s="40">
        <v>1</v>
      </c>
      <c r="AA749" s="59">
        <v>-4.0999999046325684</v>
      </c>
      <c r="AB749" s="60">
        <v>12.289999961853027</v>
      </c>
      <c r="AC749" s="59">
        <v>0.54000002145767212</v>
      </c>
      <c r="AD749" s="60">
        <v>-12.430000305175781</v>
      </c>
      <c r="AE749" s="19" t="s">
        <v>81</v>
      </c>
      <c r="AF749" s="114"/>
      <c r="AG749" s="117" t="str">
        <f t="shared" si="380"/>
        <v/>
      </c>
      <c r="AH749" s="118" t="str">
        <f t="shared" si="381"/>
        <v/>
      </c>
      <c r="AI749" s="118" t="str">
        <f t="shared" si="382"/>
        <v/>
      </c>
      <c r="AJ749" s="118" t="str">
        <f t="shared" si="383"/>
        <v/>
      </c>
      <c r="AK749" s="113" t="str">
        <f t="shared" si="384"/>
        <v/>
      </c>
      <c r="AL749" s="118" t="str">
        <f t="shared" si="385"/>
        <v/>
      </c>
      <c r="AM749" s="118"/>
      <c r="AN749" s="117" t="str">
        <f t="shared" si="389"/>
        <v/>
      </c>
      <c r="AO749" s="118" t="str">
        <f t="shared" si="390"/>
        <v/>
      </c>
      <c r="AP749" s="99" t="str">
        <f t="shared" si="391"/>
        <v/>
      </c>
      <c r="AQ749" s="99" t="str">
        <f t="shared" si="392"/>
        <v/>
      </c>
      <c r="AR749" s="99" t="str">
        <f t="shared" si="393"/>
        <v/>
      </c>
      <c r="AS749" s="99" t="str">
        <f t="shared" si="394"/>
        <v/>
      </c>
      <c r="AT749" s="118" t="str">
        <f t="shared" si="395"/>
        <v/>
      </c>
      <c r="AU749" s="118" t="str">
        <f t="shared" si="396"/>
        <v/>
      </c>
      <c r="AV749" s="118" t="str">
        <f t="shared" si="397"/>
        <v/>
      </c>
      <c r="AW749" s="118" t="str">
        <f t="shared" si="398"/>
        <v/>
      </c>
      <c r="AX749" s="118"/>
      <c r="AY749" s="117">
        <f t="shared" si="369"/>
        <v>5.6088304297368792</v>
      </c>
      <c r="AZ749" s="118">
        <f t="shared" si="370"/>
        <v>7.3699420734719316</v>
      </c>
      <c r="BA749" s="99">
        <f t="shared" si="371"/>
        <v>30.848897863483444</v>
      </c>
      <c r="BB749" s="99">
        <f t="shared" si="372"/>
        <v>22.740655896332171</v>
      </c>
      <c r="BC749" s="99">
        <f t="shared" si="373"/>
        <v>40.302498149871838</v>
      </c>
      <c r="BD749" s="99">
        <f t="shared" si="374"/>
        <v>29.709497118653566</v>
      </c>
      <c r="BE749" s="84">
        <f t="shared" si="375"/>
        <v>9.3599996566772461</v>
      </c>
      <c r="BF749" s="84" t="str">
        <f t="shared" si="368"/>
        <v/>
      </c>
      <c r="BI749" s="117">
        <f t="shared" si="376"/>
        <v>3.169999897480011</v>
      </c>
      <c r="BJ749" s="118">
        <f t="shared" si="377"/>
        <v>0.57999992370605469</v>
      </c>
      <c r="BK749" s="118">
        <f t="shared" si="378"/>
        <v>3.2226230405559861</v>
      </c>
      <c r="BL749" s="118"/>
      <c r="BM749" s="118"/>
      <c r="BN749" s="118"/>
      <c r="BO749" s="118"/>
      <c r="BP749" s="119" t="s">
        <v>184</v>
      </c>
      <c r="BX749" s="117"/>
      <c r="EX749" s="81" t="str">
        <f t="shared" si="388"/>
        <v/>
      </c>
      <c r="EY749" s="81" t="str">
        <f t="shared" si="387"/>
        <v/>
      </c>
      <c r="FA749" s="81" t="str">
        <f t="shared" si="386"/>
        <v/>
      </c>
    </row>
    <row r="750" spans="2:157" x14ac:dyDescent="0.15">
      <c r="E750" s="1" t="s">
        <v>152</v>
      </c>
      <c r="O750" s="31"/>
      <c r="Q750" s="31"/>
      <c r="R750" s="40"/>
      <c r="S750" s="31"/>
      <c r="T750" s="40"/>
      <c r="U750" s="31">
        <v>5.0199999809265137</v>
      </c>
      <c r="V750" s="40">
        <v>-11.020000457763672</v>
      </c>
      <c r="W750" s="31"/>
      <c r="X750" s="40"/>
      <c r="Y750" s="31"/>
      <c r="Z750" s="40"/>
      <c r="AG750" s="117" t="str">
        <f t="shared" si="380"/>
        <v/>
      </c>
      <c r="AH750" s="118" t="str">
        <f t="shared" si="381"/>
        <v/>
      </c>
      <c r="AI750" s="118" t="str">
        <f t="shared" si="382"/>
        <v/>
      </c>
      <c r="AJ750" s="118" t="str">
        <f t="shared" si="383"/>
        <v/>
      </c>
      <c r="AK750" s="113" t="str">
        <f t="shared" si="384"/>
        <v/>
      </c>
      <c r="AL750" s="118" t="str">
        <f t="shared" si="385"/>
        <v/>
      </c>
      <c r="AN750" s="117" t="str">
        <f t="shared" si="389"/>
        <v/>
      </c>
      <c r="AO750" s="118" t="str">
        <f t="shared" si="390"/>
        <v/>
      </c>
      <c r="AP750" s="99" t="str">
        <f t="shared" si="391"/>
        <v/>
      </c>
      <c r="AQ750" s="99" t="str">
        <f t="shared" si="392"/>
        <v/>
      </c>
      <c r="AR750" s="99" t="str">
        <f t="shared" si="393"/>
        <v/>
      </c>
      <c r="AS750" s="99" t="str">
        <f t="shared" si="394"/>
        <v/>
      </c>
      <c r="AT750" s="118" t="str">
        <f t="shared" si="395"/>
        <v/>
      </c>
      <c r="AU750" s="118" t="str">
        <f t="shared" si="396"/>
        <v/>
      </c>
      <c r="AV750" s="118" t="str">
        <f t="shared" si="397"/>
        <v/>
      </c>
      <c r="AW750" s="118" t="str">
        <f t="shared" si="398"/>
        <v/>
      </c>
      <c r="AY750" s="117" t="str">
        <f t="shared" si="369"/>
        <v/>
      </c>
      <c r="AZ750" s="118" t="str">
        <f t="shared" si="370"/>
        <v/>
      </c>
      <c r="BA750" s="99" t="str">
        <f t="shared" si="371"/>
        <v/>
      </c>
      <c r="BB750" s="99" t="str">
        <f t="shared" si="372"/>
        <v/>
      </c>
      <c r="BC750" s="99" t="str">
        <f t="shared" si="373"/>
        <v/>
      </c>
      <c r="BD750" s="99" t="str">
        <f t="shared" si="374"/>
        <v/>
      </c>
      <c r="BE750" s="84" t="str">
        <f t="shared" si="375"/>
        <v/>
      </c>
      <c r="BF750" s="84" t="str">
        <f t="shared" si="368"/>
        <v/>
      </c>
      <c r="BI750" s="117" t="str">
        <f t="shared" si="376"/>
        <v/>
      </c>
      <c r="BJ750" s="118" t="str">
        <f t="shared" si="377"/>
        <v/>
      </c>
      <c r="BK750" s="118" t="str">
        <f t="shared" si="378"/>
        <v/>
      </c>
      <c r="BL750" s="118" t="s">
        <v>152</v>
      </c>
      <c r="BM750" s="118" t="s">
        <v>152</v>
      </c>
      <c r="BN750" s="118" t="s">
        <v>152</v>
      </c>
      <c r="BO750" s="118"/>
      <c r="EX750" s="81" t="str">
        <f t="shared" si="388"/>
        <v/>
      </c>
      <c r="EY750" s="81" t="str">
        <f t="shared" si="387"/>
        <v/>
      </c>
      <c r="FA750" s="81" t="str">
        <f t="shared" si="386"/>
        <v/>
      </c>
    </row>
    <row r="751" spans="2:157" s="82" customFormat="1" x14ac:dyDescent="0.15">
      <c r="B751" s="30"/>
      <c r="C751" s="16"/>
      <c r="D751" s="13" t="s">
        <v>13</v>
      </c>
      <c r="E751" s="16">
        <v>160</v>
      </c>
      <c r="F751" s="10">
        <v>1</v>
      </c>
      <c r="G751" s="16">
        <v>1</v>
      </c>
      <c r="K751" s="16"/>
      <c r="L751" s="82">
        <v>1</v>
      </c>
      <c r="M751" s="16"/>
      <c r="N751" s="82">
        <v>1</v>
      </c>
      <c r="O751" s="20" t="s">
        <v>87</v>
      </c>
      <c r="P751" s="16">
        <v>91</v>
      </c>
      <c r="Q751" s="32"/>
      <c r="R751" s="10"/>
      <c r="S751" s="32"/>
      <c r="T751" s="10"/>
      <c r="U751" s="32"/>
      <c r="V751" s="10"/>
      <c r="W751" s="32"/>
      <c r="X751" s="10"/>
      <c r="Y751" s="32"/>
      <c r="Z751" s="10"/>
      <c r="AA751" s="57">
        <v>-0.87999999523162842</v>
      </c>
      <c r="AB751" s="58">
        <v>-12.039999961853027</v>
      </c>
      <c r="AC751" s="57">
        <v>3.6099998950958252</v>
      </c>
      <c r="AD751" s="58">
        <v>12.680000305175781</v>
      </c>
      <c r="AE751" s="16"/>
      <c r="AF751" s="112">
        <v>1</v>
      </c>
      <c r="AG751" s="117">
        <f t="shared" si="380"/>
        <v>3.4643641162809189</v>
      </c>
      <c r="AH751" s="118">
        <f t="shared" si="381"/>
        <v>0.87999987602233887</v>
      </c>
      <c r="AI751" s="118">
        <f t="shared" si="382"/>
        <v>0.49000072479248047</v>
      </c>
      <c r="AJ751" s="118">
        <f t="shared" si="383"/>
        <v>1.0072241518631728</v>
      </c>
      <c r="AK751" s="113">
        <f t="shared" si="384"/>
        <v>91</v>
      </c>
      <c r="AL751" s="118">
        <f t="shared" si="385"/>
        <v>4.2399997711181641</v>
      </c>
      <c r="AM751" s="99"/>
      <c r="AN751" s="117"/>
      <c r="AO751" s="118"/>
      <c r="AP751" s="99"/>
      <c r="AQ751" s="99"/>
      <c r="AR751" s="99"/>
      <c r="AS751" s="99"/>
      <c r="AT751" s="118"/>
      <c r="AU751" s="118"/>
      <c r="AV751" s="118"/>
      <c r="AW751" s="118"/>
      <c r="AX751" s="99"/>
      <c r="AY751" s="117" t="str">
        <f t="shared" si="369"/>
        <v/>
      </c>
      <c r="AZ751" s="118" t="str">
        <f t="shared" si="370"/>
        <v/>
      </c>
      <c r="BA751" s="99" t="str">
        <f t="shared" si="371"/>
        <v/>
      </c>
      <c r="BB751" s="99" t="str">
        <f t="shared" si="372"/>
        <v/>
      </c>
      <c r="BC751" s="99" t="str">
        <f t="shared" si="373"/>
        <v/>
      </c>
      <c r="BD751" s="99" t="str">
        <f t="shared" si="374"/>
        <v/>
      </c>
      <c r="BE751" s="84" t="str">
        <f t="shared" si="375"/>
        <v/>
      </c>
      <c r="BF751" s="84" t="str">
        <f t="shared" si="368"/>
        <v/>
      </c>
      <c r="BG751" s="89"/>
      <c r="BH751" s="89"/>
      <c r="BI751" s="117" t="str">
        <f t="shared" si="376"/>
        <v/>
      </c>
      <c r="BJ751" s="118" t="str">
        <f t="shared" si="377"/>
        <v/>
      </c>
      <c r="BK751" s="118" t="str">
        <f t="shared" si="378"/>
        <v/>
      </c>
      <c r="BL751" s="118" t="s">
        <v>152</v>
      </c>
      <c r="BM751" s="118" t="s">
        <v>152</v>
      </c>
      <c r="BN751" s="118" t="s">
        <v>152</v>
      </c>
      <c r="BO751" s="118"/>
      <c r="BP751" s="121"/>
      <c r="BX751" s="94"/>
      <c r="CE751" s="95"/>
      <c r="CF751" s="95"/>
      <c r="CG751" s="95"/>
      <c r="CH751" s="95"/>
      <c r="CI751" s="95"/>
      <c r="CJ751" s="95"/>
      <c r="CK751" s="95"/>
      <c r="CL751" s="95"/>
      <c r="CM751" s="95"/>
      <c r="CN751" s="95"/>
      <c r="CO751" s="95"/>
      <c r="CP751" s="95"/>
      <c r="CQ751" s="95"/>
      <c r="EX751" s="81" t="s">
        <v>139</v>
      </c>
      <c r="EY751" s="81" t="str">
        <f t="shared" si="387"/>
        <v/>
      </c>
      <c r="FA751" s="81">
        <f t="shared" si="386"/>
        <v>3.4643641162809189</v>
      </c>
    </row>
    <row r="752" spans="2:157" x14ac:dyDescent="0.15">
      <c r="E752" s="1" t="s">
        <v>152</v>
      </c>
      <c r="F752" s="6">
        <v>2</v>
      </c>
      <c r="H752" s="81">
        <v>1</v>
      </c>
      <c r="J752" s="81">
        <v>1</v>
      </c>
      <c r="O752" s="31"/>
      <c r="Q752" s="31">
        <v>1.0700000524520874</v>
      </c>
      <c r="R752" s="40">
        <v>4.2399997711181641</v>
      </c>
      <c r="S752" s="31"/>
      <c r="T752" s="40"/>
      <c r="U752" s="31"/>
      <c r="V752" s="40"/>
      <c r="W752" s="31"/>
      <c r="X752" s="40" t="s">
        <v>139</v>
      </c>
      <c r="Y752" s="31"/>
      <c r="Z752" s="40">
        <v>1</v>
      </c>
      <c r="AA752" s="59">
        <v>2.7300000190734863</v>
      </c>
      <c r="AB752" s="60">
        <v>12.189999580383301</v>
      </c>
      <c r="AC752" s="59">
        <v>-0.43999999761581421</v>
      </c>
      <c r="AD752" s="60">
        <v>-10.340000152587891</v>
      </c>
      <c r="AE752" s="19" t="s">
        <v>78</v>
      </c>
      <c r="AF752" s="114"/>
      <c r="AG752" s="117" t="str">
        <f t="shared" si="380"/>
        <v/>
      </c>
      <c r="AH752" s="118" t="str">
        <f t="shared" si="381"/>
        <v/>
      </c>
      <c r="AI752" s="118" t="str">
        <f t="shared" si="382"/>
        <v/>
      </c>
      <c r="AJ752" s="118" t="str">
        <f t="shared" si="383"/>
        <v/>
      </c>
      <c r="AK752" s="113" t="str">
        <f t="shared" si="384"/>
        <v/>
      </c>
      <c r="AL752" s="118" t="str">
        <f t="shared" si="385"/>
        <v/>
      </c>
      <c r="AM752" s="118"/>
      <c r="AN752" s="117"/>
      <c r="AO752" s="118"/>
      <c r="AP752" s="93"/>
      <c r="AQ752" s="93"/>
      <c r="AR752" s="93"/>
      <c r="AS752" s="93"/>
      <c r="AT752" s="118"/>
      <c r="AU752" s="118"/>
      <c r="AV752" s="118"/>
      <c r="AW752" s="118"/>
      <c r="AX752" s="118"/>
      <c r="AY752" s="117" t="str">
        <f t="shared" si="369"/>
        <v/>
      </c>
      <c r="AZ752" s="118" t="str">
        <f t="shared" si="370"/>
        <v/>
      </c>
      <c r="BA752" s="99" t="str">
        <f t="shared" si="371"/>
        <v/>
      </c>
      <c r="BB752" s="99" t="str">
        <f t="shared" si="372"/>
        <v/>
      </c>
      <c r="BC752" s="99" t="str">
        <f t="shared" si="373"/>
        <v/>
      </c>
      <c r="BD752" s="99" t="str">
        <f t="shared" si="374"/>
        <v/>
      </c>
      <c r="BE752" s="84" t="str">
        <f t="shared" si="375"/>
        <v/>
      </c>
      <c r="BF752" s="84" t="str">
        <f t="shared" si="368"/>
        <v/>
      </c>
      <c r="BI752" s="142"/>
      <c r="BJ752" s="148"/>
      <c r="BK752" s="148"/>
      <c r="BL752" s="148"/>
      <c r="BM752" s="148"/>
      <c r="BN752" s="148"/>
      <c r="BO752" s="148"/>
      <c r="BP752" s="119"/>
      <c r="BX752" s="117"/>
      <c r="EX752" s="81" t="str">
        <f>IF(AND(ISNUMBER(AA751),ISNUMBER(AA752),ISNUMBER(AA753),F752=2,F753=3),DEGREES(ACOS(((AA751-AA752)*(AA753-AA752)+(AB751-AB752)*(AB753-AB752))/(SQRT((AA751-AA752)^2+(AB751-AB752)^2)*SQRT((AA753-AA752)^2+(AB753-AB752)^2)))),"")</f>
        <v/>
      </c>
      <c r="EY752" s="81" t="str">
        <f t="shared" si="387"/>
        <v/>
      </c>
      <c r="FA752" s="81" t="str">
        <f t="shared" si="386"/>
        <v/>
      </c>
    </row>
    <row r="753" spans="1:157" x14ac:dyDescent="0.15">
      <c r="E753" s="1" t="s">
        <v>152</v>
      </c>
      <c r="O753" s="31"/>
      <c r="Q753" s="31"/>
      <c r="R753" s="40"/>
      <c r="S753" s="31"/>
      <c r="T753" s="40"/>
      <c r="U753" s="31">
        <v>4.440000057220459</v>
      </c>
      <c r="V753" s="40">
        <v>-10.140000343322754</v>
      </c>
      <c r="W753" s="31"/>
      <c r="X753" s="40"/>
      <c r="Y753" s="31"/>
      <c r="Z753" s="40"/>
      <c r="AG753" s="117" t="str">
        <f t="shared" si="380"/>
        <v/>
      </c>
      <c r="AH753" s="118" t="str">
        <f t="shared" si="381"/>
        <v/>
      </c>
      <c r="AI753" s="118" t="str">
        <f t="shared" si="382"/>
        <v/>
      </c>
      <c r="AJ753" s="118" t="str">
        <f t="shared" si="383"/>
        <v/>
      </c>
      <c r="AK753" s="113" t="str">
        <f t="shared" si="384"/>
        <v/>
      </c>
      <c r="AL753" s="118" t="str">
        <f t="shared" si="385"/>
        <v/>
      </c>
      <c r="AN753" s="117" t="str">
        <f t="shared" si="389"/>
        <v/>
      </c>
      <c r="AO753" s="118" t="str">
        <f t="shared" si="390"/>
        <v/>
      </c>
      <c r="AP753" s="99" t="str">
        <f t="shared" si="391"/>
        <v/>
      </c>
      <c r="AQ753" s="99" t="str">
        <f t="shared" si="392"/>
        <v/>
      </c>
      <c r="AR753" s="99" t="str">
        <f t="shared" si="393"/>
        <v/>
      </c>
      <c r="AS753" s="99" t="str">
        <f t="shared" si="394"/>
        <v/>
      </c>
      <c r="AT753" s="118" t="str">
        <f t="shared" si="395"/>
        <v/>
      </c>
      <c r="AU753" s="118" t="str">
        <f t="shared" si="396"/>
        <v/>
      </c>
      <c r="AV753" s="118" t="str">
        <f t="shared" si="397"/>
        <v/>
      </c>
      <c r="AW753" s="118" t="str">
        <f t="shared" si="398"/>
        <v/>
      </c>
      <c r="AY753" s="117" t="str">
        <f t="shared" si="369"/>
        <v/>
      </c>
      <c r="AZ753" s="118" t="str">
        <f t="shared" si="370"/>
        <v/>
      </c>
      <c r="BA753" s="99" t="str">
        <f t="shared" si="371"/>
        <v/>
      </c>
      <c r="BB753" s="99" t="str">
        <f t="shared" si="372"/>
        <v/>
      </c>
      <c r="BC753" s="99" t="str">
        <f t="shared" si="373"/>
        <v/>
      </c>
      <c r="BD753" s="99" t="str">
        <f t="shared" si="374"/>
        <v/>
      </c>
      <c r="BE753" s="84" t="str">
        <f t="shared" si="375"/>
        <v/>
      </c>
      <c r="BF753" s="84" t="str">
        <f t="shared" si="368"/>
        <v/>
      </c>
      <c r="BI753" s="117" t="str">
        <f t="shared" si="376"/>
        <v/>
      </c>
      <c r="BJ753" s="118" t="str">
        <f t="shared" si="377"/>
        <v/>
      </c>
      <c r="BK753" s="118" t="str">
        <f t="shared" si="378"/>
        <v/>
      </c>
      <c r="BL753" s="118" t="s">
        <v>152</v>
      </c>
      <c r="BM753" s="118" t="s">
        <v>152</v>
      </c>
      <c r="BN753" s="118" t="s">
        <v>152</v>
      </c>
      <c r="BO753" s="118"/>
      <c r="EX753" s="81" t="str">
        <f>IF(AND(ISNUMBER(AA752),ISNUMBER(AA753),ISNUMBER(AA754),F753=2,F754=3),DEGREES(ACOS(((AA752-AA753)*(AA754-AA753)+(AB752-AB753)*(AB754-AB753))/(SQRT((AA752-AA753)^2+(AB752-AB753)^2)*SQRT((AA754-AA753)^2+(AB754-AB753)^2)))),"")</f>
        <v/>
      </c>
      <c r="EY753" s="81" t="str">
        <f t="shared" si="387"/>
        <v/>
      </c>
      <c r="FA753" s="81" t="str">
        <f t="shared" si="386"/>
        <v/>
      </c>
    </row>
    <row r="754" spans="1:157" s="82" customFormat="1" x14ac:dyDescent="0.15">
      <c r="B754" s="28"/>
      <c r="C754" s="24"/>
      <c r="D754" s="13" t="s">
        <v>14</v>
      </c>
      <c r="E754" s="16">
        <v>161</v>
      </c>
      <c r="F754" s="82">
        <v>1</v>
      </c>
      <c r="G754" s="16">
        <v>1</v>
      </c>
      <c r="J754" s="82">
        <v>1</v>
      </c>
      <c r="K754" s="16"/>
      <c r="L754" s="82">
        <v>1</v>
      </c>
      <c r="M754" s="16">
        <v>1</v>
      </c>
      <c r="O754" s="33" t="s">
        <v>85</v>
      </c>
      <c r="P754" s="16">
        <v>121</v>
      </c>
      <c r="Q754" s="32"/>
      <c r="R754" s="10"/>
      <c r="S754" s="32"/>
      <c r="T754" s="10"/>
      <c r="U754" s="32"/>
      <c r="V754" s="10"/>
      <c r="W754" s="32"/>
      <c r="X754" s="10" t="s">
        <v>57</v>
      </c>
      <c r="Y754" s="32"/>
      <c r="Z754" s="10">
        <v>1</v>
      </c>
      <c r="AA754" s="57">
        <v>0.93000000715255737</v>
      </c>
      <c r="AB754" s="58">
        <v>-12.039999961853027</v>
      </c>
      <c r="AC754" s="57">
        <v>-3.6600000858306885</v>
      </c>
      <c r="AD754" s="58">
        <v>13.210000038146973</v>
      </c>
      <c r="AE754" s="20"/>
      <c r="AF754" s="114">
        <v>1</v>
      </c>
      <c r="AG754" s="117">
        <f t="shared" si="380"/>
        <v>5.2536176366552629</v>
      </c>
      <c r="AH754" s="124">
        <v>2</v>
      </c>
      <c r="AI754" s="124">
        <v>1</v>
      </c>
      <c r="AJ754" s="124">
        <f t="shared" si="383"/>
        <v>2.2360679774997898</v>
      </c>
      <c r="AK754" s="113">
        <f t="shared" si="384"/>
        <v>121</v>
      </c>
      <c r="AL754" s="118">
        <f t="shared" si="385"/>
        <v>5.309999942779541</v>
      </c>
      <c r="AM754" s="118"/>
      <c r="AN754" s="117" t="str">
        <f t="shared" si="389"/>
        <v/>
      </c>
      <c r="AO754" s="118" t="str">
        <f t="shared" si="390"/>
        <v/>
      </c>
      <c r="AP754" s="99" t="str">
        <f t="shared" si="391"/>
        <v/>
      </c>
      <c r="AQ754" s="99" t="str">
        <f t="shared" si="392"/>
        <v/>
      </c>
      <c r="AR754" s="99" t="str">
        <f t="shared" si="393"/>
        <v/>
      </c>
      <c r="AS754" s="99" t="str">
        <f t="shared" si="394"/>
        <v/>
      </c>
      <c r="AT754" s="118" t="str">
        <f t="shared" si="395"/>
        <v/>
      </c>
      <c r="AU754" s="118" t="str">
        <f t="shared" si="396"/>
        <v/>
      </c>
      <c r="AV754" s="118" t="str">
        <f t="shared" si="397"/>
        <v/>
      </c>
      <c r="AW754" s="118" t="str">
        <f t="shared" si="398"/>
        <v/>
      </c>
      <c r="AX754" s="118"/>
      <c r="AY754" s="117" t="str">
        <f t="shared" si="369"/>
        <v/>
      </c>
      <c r="AZ754" s="118" t="str">
        <f t="shared" si="370"/>
        <v/>
      </c>
      <c r="BA754" s="99" t="str">
        <f t="shared" si="371"/>
        <v/>
      </c>
      <c r="BB754" s="99" t="str">
        <f t="shared" si="372"/>
        <v/>
      </c>
      <c r="BC754" s="99" t="str">
        <f t="shared" si="373"/>
        <v/>
      </c>
      <c r="BD754" s="99" t="str">
        <f t="shared" si="374"/>
        <v/>
      </c>
      <c r="BE754" s="84" t="str">
        <f t="shared" si="375"/>
        <v/>
      </c>
      <c r="BF754" s="84" t="str">
        <f t="shared" si="368"/>
        <v/>
      </c>
      <c r="BG754" s="89"/>
      <c r="BH754" s="89"/>
      <c r="BI754" s="117" t="str">
        <f t="shared" si="376"/>
        <v/>
      </c>
      <c r="BJ754" s="118" t="str">
        <f t="shared" si="377"/>
        <v/>
      </c>
      <c r="BK754" s="118" t="str">
        <f t="shared" si="378"/>
        <v/>
      </c>
      <c r="BL754" s="118" t="s">
        <v>152</v>
      </c>
      <c r="BM754" s="118" t="s">
        <v>152</v>
      </c>
      <c r="BN754" s="118" t="s">
        <v>152</v>
      </c>
      <c r="BO754" s="118"/>
      <c r="BP754" s="122"/>
      <c r="BX754" s="120"/>
      <c r="CE754" s="95"/>
      <c r="CF754" s="95"/>
      <c r="CG754" s="95"/>
      <c r="CH754" s="95"/>
      <c r="CI754" s="95"/>
      <c r="CJ754" s="95"/>
      <c r="CK754" s="95"/>
      <c r="CL754" s="95"/>
      <c r="CM754" s="95"/>
      <c r="CN754" s="95"/>
      <c r="CO754" s="95"/>
      <c r="CP754" s="95"/>
      <c r="CQ754" s="95"/>
      <c r="EX754" s="81" t="s">
        <v>151</v>
      </c>
      <c r="EY754" s="81" t="str">
        <f t="shared" si="387"/>
        <v/>
      </c>
      <c r="FA754" s="81">
        <f t="shared" si="386"/>
        <v>5.2536176366552629</v>
      </c>
    </row>
    <row r="755" spans="1:157" x14ac:dyDescent="0.15">
      <c r="B755" s="26"/>
      <c r="C755" s="22"/>
      <c r="D755" s="12"/>
      <c r="E755" s="1" t="s">
        <v>152</v>
      </c>
      <c r="O755" s="31"/>
      <c r="Q755" s="31">
        <v>-3.9000000953674316</v>
      </c>
      <c r="R755" s="40">
        <v>5.309999942779541</v>
      </c>
      <c r="S755" s="31"/>
      <c r="T755" s="40"/>
      <c r="U755" s="31"/>
      <c r="V755" s="40"/>
      <c r="W755" s="31"/>
      <c r="X755" s="40"/>
      <c r="Y755" s="31"/>
      <c r="Z755" s="40"/>
      <c r="AA755" s="59"/>
      <c r="AB755" s="60"/>
      <c r="AC755" s="59"/>
      <c r="AD755" s="60"/>
      <c r="AE755" s="19"/>
      <c r="AF755" s="114"/>
      <c r="AG755" s="117" t="str">
        <f t="shared" si="380"/>
        <v/>
      </c>
      <c r="AH755" s="118" t="str">
        <f t="shared" si="381"/>
        <v/>
      </c>
      <c r="AI755" s="118" t="str">
        <f t="shared" si="382"/>
        <v/>
      </c>
      <c r="AJ755" s="118" t="str">
        <f t="shared" si="383"/>
        <v/>
      </c>
      <c r="AK755" s="113" t="str">
        <f t="shared" si="384"/>
        <v/>
      </c>
      <c r="AL755" s="118" t="str">
        <f t="shared" si="385"/>
        <v/>
      </c>
      <c r="AM755" s="118"/>
      <c r="AN755" s="117" t="str">
        <f t="shared" si="389"/>
        <v/>
      </c>
      <c r="AO755" s="118" t="str">
        <f t="shared" si="390"/>
        <v/>
      </c>
      <c r="AP755" s="99" t="str">
        <f t="shared" si="391"/>
        <v/>
      </c>
      <c r="AQ755" s="99" t="str">
        <f t="shared" si="392"/>
        <v/>
      </c>
      <c r="AR755" s="99" t="str">
        <f t="shared" si="393"/>
        <v/>
      </c>
      <c r="AS755" s="99" t="str">
        <f t="shared" si="394"/>
        <v/>
      </c>
      <c r="AT755" s="118" t="str">
        <f t="shared" si="395"/>
        <v/>
      </c>
      <c r="AU755" s="118" t="str">
        <f t="shared" si="396"/>
        <v/>
      </c>
      <c r="AV755" s="118" t="str">
        <f t="shared" si="397"/>
        <v/>
      </c>
      <c r="AW755" s="118" t="str">
        <f t="shared" si="398"/>
        <v/>
      </c>
      <c r="AX755" s="118"/>
      <c r="AY755" s="117" t="str">
        <f t="shared" si="369"/>
        <v/>
      </c>
      <c r="AZ755" s="118" t="str">
        <f t="shared" si="370"/>
        <v/>
      </c>
      <c r="BA755" s="99" t="str">
        <f t="shared" si="371"/>
        <v/>
      </c>
      <c r="BB755" s="99" t="str">
        <f t="shared" si="372"/>
        <v/>
      </c>
      <c r="BC755" s="99" t="str">
        <f t="shared" si="373"/>
        <v/>
      </c>
      <c r="BD755" s="99" t="str">
        <f t="shared" si="374"/>
        <v/>
      </c>
      <c r="BE755" s="84" t="str">
        <f t="shared" si="375"/>
        <v/>
      </c>
      <c r="BF755" s="84" t="str">
        <f t="shared" si="368"/>
        <v/>
      </c>
      <c r="BI755" s="117" t="str">
        <f t="shared" si="376"/>
        <v/>
      </c>
      <c r="BJ755" s="118" t="str">
        <f t="shared" si="377"/>
        <v/>
      </c>
      <c r="BK755" s="118" t="str">
        <f t="shared" si="378"/>
        <v/>
      </c>
      <c r="BL755" s="118" t="s">
        <v>152</v>
      </c>
      <c r="BM755" s="118" t="s">
        <v>152</v>
      </c>
      <c r="BN755" s="118" t="s">
        <v>152</v>
      </c>
      <c r="BO755" s="118"/>
      <c r="BP755" s="119"/>
      <c r="BX755" s="117"/>
      <c r="EX755" s="81" t="str">
        <f>IF(AND(ISNUMBER(AA754),ISNUMBER(AA755),ISNUMBER(AA756),F755=2,F756=3),DEGREES(ACOS(((AA754-AA755)*(AA756-AA755)+(AB754-AB755)*(AB756-AB755))/(SQRT((AA754-AA755)^2+(AB754-AB755)^2)*SQRT((AA756-AA755)^2+(AB756-AB755)^2)))),"")</f>
        <v/>
      </c>
      <c r="EY755" s="81" t="str">
        <f t="shared" si="387"/>
        <v/>
      </c>
      <c r="FA755" s="81" t="str">
        <f t="shared" si="386"/>
        <v/>
      </c>
    </row>
    <row r="756" spans="1:157" s="82" customFormat="1" x14ac:dyDescent="0.15">
      <c r="A756" s="15">
        <v>0.25600694444444444</v>
      </c>
      <c r="B756" s="30"/>
      <c r="C756" s="24" t="s">
        <v>40</v>
      </c>
      <c r="D756" s="13" t="s">
        <v>11</v>
      </c>
      <c r="E756" s="16">
        <v>162</v>
      </c>
      <c r="F756" s="82">
        <v>1</v>
      </c>
      <c r="G756" s="16">
        <v>1</v>
      </c>
      <c r="J756" s="82">
        <v>1</v>
      </c>
      <c r="K756" s="16">
        <v>1</v>
      </c>
      <c r="M756" s="16">
        <v>1</v>
      </c>
      <c r="O756" s="32" t="s">
        <v>87</v>
      </c>
      <c r="P756" s="16">
        <v>129</v>
      </c>
      <c r="Q756" s="32"/>
      <c r="R756" s="10"/>
      <c r="S756" s="32"/>
      <c r="T756" s="10"/>
      <c r="U756" s="32"/>
      <c r="V756" s="10"/>
      <c r="W756" s="32" t="s">
        <v>57</v>
      </c>
      <c r="X756" s="10"/>
      <c r="Y756" s="32">
        <v>1</v>
      </c>
      <c r="Z756" s="10"/>
      <c r="AA756" s="57">
        <v>-1.0700000524520874</v>
      </c>
      <c r="AB756" s="58">
        <v>-12.039999961853027</v>
      </c>
      <c r="AC756" s="57">
        <v>3.6600000858306885</v>
      </c>
      <c r="AD756" s="58">
        <v>12.680000305175781</v>
      </c>
      <c r="AE756" s="20"/>
      <c r="AF756" s="114">
        <v>1</v>
      </c>
      <c r="AG756" s="117">
        <f t="shared" si="380"/>
        <v>7.1111628263013555</v>
      </c>
      <c r="AH756" s="124">
        <v>2</v>
      </c>
      <c r="AI756" s="124">
        <v>1</v>
      </c>
      <c r="AJ756" s="124">
        <f t="shared" si="383"/>
        <v>2.2360679774997898</v>
      </c>
      <c r="AK756" s="113">
        <f t="shared" si="384"/>
        <v>129</v>
      </c>
      <c r="AL756" s="118">
        <f t="shared" si="385"/>
        <v>5.9499998092651367</v>
      </c>
      <c r="AM756" s="118"/>
      <c r="AN756" s="117" t="str">
        <f t="shared" si="389"/>
        <v/>
      </c>
      <c r="AO756" s="118" t="str">
        <f t="shared" si="390"/>
        <v/>
      </c>
      <c r="AP756" s="99" t="str">
        <f t="shared" si="391"/>
        <v/>
      </c>
      <c r="AQ756" s="99" t="str">
        <f t="shared" si="392"/>
        <v/>
      </c>
      <c r="AR756" s="99" t="str">
        <f t="shared" si="393"/>
        <v/>
      </c>
      <c r="AS756" s="99" t="str">
        <f t="shared" si="394"/>
        <v/>
      </c>
      <c r="AT756" s="118" t="str">
        <f t="shared" si="395"/>
        <v/>
      </c>
      <c r="AU756" s="118" t="str">
        <f t="shared" si="396"/>
        <v/>
      </c>
      <c r="AV756" s="118" t="str">
        <f t="shared" si="397"/>
        <v/>
      </c>
      <c r="AW756" s="118" t="str">
        <f t="shared" si="398"/>
        <v/>
      </c>
      <c r="AX756" s="118"/>
      <c r="AY756" s="117" t="str">
        <f t="shared" si="369"/>
        <v/>
      </c>
      <c r="AZ756" s="118" t="str">
        <f t="shared" si="370"/>
        <v/>
      </c>
      <c r="BA756" s="99" t="str">
        <f t="shared" si="371"/>
        <v/>
      </c>
      <c r="BB756" s="99" t="str">
        <f t="shared" si="372"/>
        <v/>
      </c>
      <c r="BC756" s="99" t="str">
        <f t="shared" si="373"/>
        <v/>
      </c>
      <c r="BD756" s="99" t="str">
        <f t="shared" si="374"/>
        <v/>
      </c>
      <c r="BE756" s="84" t="str">
        <f t="shared" si="375"/>
        <v/>
      </c>
      <c r="BF756" s="84" t="str">
        <f t="shared" si="368"/>
        <v/>
      </c>
      <c r="BG756" s="89"/>
      <c r="BH756" s="89"/>
      <c r="BI756" s="117" t="str">
        <f t="shared" si="376"/>
        <v/>
      </c>
      <c r="BJ756" s="118" t="str">
        <f t="shared" si="377"/>
        <v/>
      </c>
      <c r="BK756" s="118" t="str">
        <f t="shared" si="378"/>
        <v/>
      </c>
      <c r="BL756" s="118" t="s">
        <v>152</v>
      </c>
      <c r="BM756" s="118" t="s">
        <v>152</v>
      </c>
      <c r="BN756" s="118" t="s">
        <v>152</v>
      </c>
      <c r="BO756" s="118"/>
      <c r="BP756" s="122"/>
      <c r="BX756" s="120"/>
      <c r="CE756" s="95"/>
      <c r="CF756" s="95"/>
      <c r="CG756" s="95"/>
      <c r="CH756" s="95"/>
      <c r="CI756" s="95"/>
      <c r="CJ756" s="95"/>
      <c r="CK756" s="95"/>
      <c r="CL756" s="95"/>
      <c r="CM756" s="95"/>
      <c r="CN756" s="95"/>
      <c r="CO756" s="95"/>
      <c r="CP756" s="95"/>
      <c r="CQ756" s="95"/>
      <c r="EX756" s="81" t="s">
        <v>151</v>
      </c>
      <c r="EY756" s="81" t="str">
        <f t="shared" si="387"/>
        <v/>
      </c>
      <c r="FA756" s="81">
        <f t="shared" si="386"/>
        <v>7.1111628263013555</v>
      </c>
    </row>
    <row r="757" spans="1:157" x14ac:dyDescent="0.15">
      <c r="E757" s="1" t="s">
        <v>152</v>
      </c>
      <c r="O757" s="31"/>
      <c r="Q757" s="31">
        <v>0.10000000149011612</v>
      </c>
      <c r="R757" s="40">
        <v>5.9499998092651367</v>
      </c>
      <c r="S757" s="31"/>
      <c r="T757" s="40"/>
      <c r="U757" s="31"/>
      <c r="V757" s="40"/>
      <c r="W757" s="31"/>
      <c r="X757" s="40"/>
      <c r="Y757" s="31"/>
      <c r="Z757" s="40"/>
      <c r="AG757" s="117" t="str">
        <f t="shared" si="380"/>
        <v/>
      </c>
      <c r="AH757" s="118" t="str">
        <f t="shared" si="381"/>
        <v/>
      </c>
      <c r="AI757" s="118" t="str">
        <f t="shared" si="382"/>
        <v/>
      </c>
      <c r="AJ757" s="118" t="str">
        <f t="shared" si="383"/>
        <v/>
      </c>
      <c r="AK757" s="113" t="str">
        <f t="shared" si="384"/>
        <v/>
      </c>
      <c r="AL757" s="118" t="str">
        <f t="shared" si="385"/>
        <v/>
      </c>
      <c r="AN757" s="117" t="str">
        <f t="shared" si="389"/>
        <v/>
      </c>
      <c r="AO757" s="118" t="str">
        <f t="shared" si="390"/>
        <v/>
      </c>
      <c r="AP757" s="99" t="str">
        <f t="shared" si="391"/>
        <v/>
      </c>
      <c r="AQ757" s="99" t="str">
        <f t="shared" si="392"/>
        <v/>
      </c>
      <c r="AR757" s="99" t="str">
        <f t="shared" si="393"/>
        <v/>
      </c>
      <c r="AS757" s="99" t="str">
        <f t="shared" si="394"/>
        <v/>
      </c>
      <c r="AT757" s="118" t="str">
        <f t="shared" si="395"/>
        <v/>
      </c>
      <c r="AU757" s="118" t="str">
        <f t="shared" si="396"/>
        <v/>
      </c>
      <c r="AV757" s="118" t="str">
        <f t="shared" si="397"/>
        <v/>
      </c>
      <c r="AW757" s="118" t="str">
        <f t="shared" si="398"/>
        <v/>
      </c>
      <c r="AY757" s="117" t="str">
        <f t="shared" si="369"/>
        <v/>
      </c>
      <c r="AZ757" s="118" t="str">
        <f t="shared" si="370"/>
        <v/>
      </c>
      <c r="BA757" s="99" t="str">
        <f t="shared" si="371"/>
        <v/>
      </c>
      <c r="BB757" s="99" t="str">
        <f t="shared" si="372"/>
        <v/>
      </c>
      <c r="BC757" s="99" t="str">
        <f t="shared" si="373"/>
        <v/>
      </c>
      <c r="BD757" s="99" t="str">
        <f t="shared" si="374"/>
        <v/>
      </c>
      <c r="BE757" s="84" t="str">
        <f t="shared" si="375"/>
        <v/>
      </c>
      <c r="BF757" s="84" t="str">
        <f t="shared" si="368"/>
        <v/>
      </c>
      <c r="BI757" s="117" t="str">
        <f t="shared" si="376"/>
        <v/>
      </c>
      <c r="BJ757" s="118" t="str">
        <f t="shared" si="377"/>
        <v/>
      </c>
      <c r="BK757" s="118" t="str">
        <f t="shared" si="378"/>
        <v/>
      </c>
      <c r="BL757" s="118" t="s">
        <v>152</v>
      </c>
      <c r="BM757" s="118" t="s">
        <v>152</v>
      </c>
      <c r="BN757" s="118" t="s">
        <v>152</v>
      </c>
      <c r="BO757" s="118"/>
      <c r="EX757" s="81" t="str">
        <f>IF(AND(ISNUMBER(AA756),ISNUMBER(AA757),ISNUMBER(AA758),F757=2,F758=3),DEGREES(ACOS(((AA756-AA757)*(AA758-AA757)+(AB756-AB757)*(AB758-AB757))/(SQRT((AA756-AA757)^2+(AB756-AB757)^2)*SQRT((AA758-AA757)^2+(AB758-AB757)^2)))),"")</f>
        <v/>
      </c>
      <c r="EY757" s="81" t="str">
        <f t="shared" si="387"/>
        <v/>
      </c>
      <c r="FA757" s="81" t="str">
        <f t="shared" si="386"/>
        <v/>
      </c>
    </row>
    <row r="758" spans="1:157" s="82" customFormat="1" x14ac:dyDescent="0.15">
      <c r="B758" s="30"/>
      <c r="C758" s="16"/>
      <c r="D758" s="13" t="s">
        <v>17</v>
      </c>
      <c r="E758" s="16">
        <v>163</v>
      </c>
      <c r="F758" s="82">
        <v>1</v>
      </c>
      <c r="G758" s="16">
        <v>1</v>
      </c>
      <c r="J758" s="82">
        <v>1</v>
      </c>
      <c r="K758" s="16">
        <v>1</v>
      </c>
      <c r="M758" s="16">
        <v>1</v>
      </c>
      <c r="O758" s="32" t="s">
        <v>87</v>
      </c>
      <c r="P758" s="16">
        <v>123</v>
      </c>
      <c r="Q758" s="32"/>
      <c r="R758" s="10"/>
      <c r="S758" s="32"/>
      <c r="T758" s="10"/>
      <c r="U758" s="32"/>
      <c r="V758" s="10"/>
      <c r="W758" s="32" t="s">
        <v>57</v>
      </c>
      <c r="X758" s="10"/>
      <c r="Y758" s="32">
        <v>1</v>
      </c>
      <c r="Z758" s="10"/>
      <c r="AA758" s="57">
        <v>0.93000000715255737</v>
      </c>
      <c r="AB758" s="58">
        <v>-12.039999961853027</v>
      </c>
      <c r="AC758" s="57">
        <v>-3.559999942779541</v>
      </c>
      <c r="AD758" s="58">
        <v>12.189999580383301</v>
      </c>
      <c r="AE758" s="20"/>
      <c r="AF758" s="114">
        <v>1</v>
      </c>
      <c r="AG758" s="117">
        <f t="shared" si="380"/>
        <v>7.2304765542400951</v>
      </c>
      <c r="AH758" s="124">
        <v>2</v>
      </c>
      <c r="AI758" s="124">
        <v>1</v>
      </c>
      <c r="AJ758" s="124">
        <f t="shared" si="383"/>
        <v>2.2360679774997898</v>
      </c>
      <c r="AK758" s="113">
        <f t="shared" si="384"/>
        <v>123</v>
      </c>
      <c r="AL758" s="118">
        <f t="shared" si="385"/>
        <v>6</v>
      </c>
      <c r="AM758" s="118"/>
      <c r="AN758" s="117" t="str">
        <f t="shared" si="389"/>
        <v/>
      </c>
      <c r="AO758" s="118" t="str">
        <f t="shared" si="390"/>
        <v/>
      </c>
      <c r="AP758" s="99" t="str">
        <f t="shared" si="391"/>
        <v/>
      </c>
      <c r="AQ758" s="99" t="str">
        <f t="shared" si="392"/>
        <v/>
      </c>
      <c r="AR758" s="99" t="str">
        <f t="shared" si="393"/>
        <v/>
      </c>
      <c r="AS758" s="99" t="str">
        <f t="shared" si="394"/>
        <v/>
      </c>
      <c r="AT758" s="118" t="str">
        <f t="shared" si="395"/>
        <v/>
      </c>
      <c r="AU758" s="118" t="str">
        <f t="shared" si="396"/>
        <v/>
      </c>
      <c r="AV758" s="118" t="str">
        <f t="shared" si="397"/>
        <v/>
      </c>
      <c r="AW758" s="118" t="str">
        <f t="shared" si="398"/>
        <v/>
      </c>
      <c r="AX758" s="118"/>
      <c r="AY758" s="117" t="str">
        <f t="shared" si="369"/>
        <v/>
      </c>
      <c r="AZ758" s="118" t="str">
        <f t="shared" si="370"/>
        <v/>
      </c>
      <c r="BA758" s="99" t="str">
        <f t="shared" si="371"/>
        <v/>
      </c>
      <c r="BB758" s="99" t="str">
        <f t="shared" si="372"/>
        <v/>
      </c>
      <c r="BC758" s="99" t="str">
        <f t="shared" si="373"/>
        <v/>
      </c>
      <c r="BD758" s="99" t="str">
        <f t="shared" si="374"/>
        <v/>
      </c>
      <c r="BE758" s="84" t="str">
        <f t="shared" si="375"/>
        <v/>
      </c>
      <c r="BF758" s="84" t="str">
        <f t="shared" si="368"/>
        <v/>
      </c>
      <c r="BG758" s="89"/>
      <c r="BH758" s="89"/>
      <c r="BI758" s="117" t="str">
        <f t="shared" si="376"/>
        <v/>
      </c>
      <c r="BJ758" s="118" t="str">
        <f t="shared" si="377"/>
        <v/>
      </c>
      <c r="BK758" s="118" t="str">
        <f t="shared" si="378"/>
        <v/>
      </c>
      <c r="BL758" s="118" t="s">
        <v>152</v>
      </c>
      <c r="BM758" s="118" t="s">
        <v>152</v>
      </c>
      <c r="BN758" s="118" t="s">
        <v>152</v>
      </c>
      <c r="BO758" s="118"/>
      <c r="BP758" s="122"/>
      <c r="BX758" s="120"/>
      <c r="CE758" s="95"/>
      <c r="CF758" s="95"/>
      <c r="CG758" s="95"/>
      <c r="CH758" s="95"/>
      <c r="CI758" s="95"/>
      <c r="CJ758" s="95"/>
      <c r="CK758" s="95"/>
      <c r="CL758" s="95"/>
      <c r="CM758" s="95"/>
      <c r="CN758" s="95"/>
      <c r="CO758" s="95"/>
      <c r="CP758" s="95"/>
      <c r="CQ758" s="95"/>
      <c r="EX758" s="81" t="s">
        <v>151</v>
      </c>
      <c r="EY758" s="81" t="str">
        <f t="shared" si="387"/>
        <v/>
      </c>
      <c r="FA758" s="81">
        <f t="shared" si="386"/>
        <v>7.2304765542400951</v>
      </c>
    </row>
    <row r="759" spans="1:157" x14ac:dyDescent="0.15">
      <c r="E759" s="1" t="s">
        <v>152</v>
      </c>
      <c r="O759" s="31"/>
      <c r="Q759" s="31">
        <v>-0.10000000149011612</v>
      </c>
      <c r="R759" s="40">
        <v>6</v>
      </c>
      <c r="S759" s="31"/>
      <c r="T759" s="40"/>
      <c r="U759" s="31"/>
      <c r="V759" s="40"/>
      <c r="W759" s="31"/>
      <c r="X759" s="40"/>
      <c r="Y759" s="31"/>
      <c r="Z759" s="40"/>
      <c r="AG759" s="117" t="str">
        <f t="shared" si="380"/>
        <v/>
      </c>
      <c r="AH759" s="118" t="str">
        <f t="shared" si="381"/>
        <v/>
      </c>
      <c r="AI759" s="118" t="str">
        <f t="shared" si="382"/>
        <v/>
      </c>
      <c r="AJ759" s="118" t="str">
        <f t="shared" si="383"/>
        <v/>
      </c>
      <c r="AK759" s="113" t="str">
        <f t="shared" si="384"/>
        <v/>
      </c>
      <c r="AL759" s="118" t="str">
        <f t="shared" si="385"/>
        <v/>
      </c>
      <c r="AN759" s="117" t="str">
        <f t="shared" si="389"/>
        <v/>
      </c>
      <c r="AO759" s="118" t="str">
        <f t="shared" si="390"/>
        <v/>
      </c>
      <c r="AP759" s="99" t="str">
        <f t="shared" si="391"/>
        <v/>
      </c>
      <c r="AQ759" s="99" t="str">
        <f t="shared" si="392"/>
        <v/>
      </c>
      <c r="AR759" s="99" t="str">
        <f t="shared" si="393"/>
        <v/>
      </c>
      <c r="AS759" s="99" t="str">
        <f t="shared" si="394"/>
        <v/>
      </c>
      <c r="AT759" s="118" t="str">
        <f t="shared" si="395"/>
        <v/>
      </c>
      <c r="AU759" s="118" t="str">
        <f t="shared" si="396"/>
        <v/>
      </c>
      <c r="AV759" s="118" t="str">
        <f t="shared" si="397"/>
        <v/>
      </c>
      <c r="AW759" s="118" t="str">
        <f t="shared" si="398"/>
        <v/>
      </c>
      <c r="AY759" s="117" t="str">
        <f t="shared" si="369"/>
        <v/>
      </c>
      <c r="AZ759" s="118" t="str">
        <f t="shared" si="370"/>
        <v/>
      </c>
      <c r="BA759" s="99" t="str">
        <f t="shared" si="371"/>
        <v/>
      </c>
      <c r="BB759" s="99" t="str">
        <f t="shared" si="372"/>
        <v/>
      </c>
      <c r="BC759" s="99" t="str">
        <f t="shared" si="373"/>
        <v/>
      </c>
      <c r="BD759" s="99" t="str">
        <f t="shared" si="374"/>
        <v/>
      </c>
      <c r="BE759" s="84" t="str">
        <f t="shared" si="375"/>
        <v/>
      </c>
      <c r="BF759" s="84" t="str">
        <f t="shared" si="368"/>
        <v/>
      </c>
      <c r="BI759" s="117" t="str">
        <f t="shared" si="376"/>
        <v/>
      </c>
      <c r="BJ759" s="118" t="str">
        <f t="shared" si="377"/>
        <v/>
      </c>
      <c r="BK759" s="118" t="str">
        <f t="shared" si="378"/>
        <v/>
      </c>
      <c r="BL759" s="118" t="s">
        <v>152</v>
      </c>
      <c r="BM759" s="118" t="s">
        <v>152</v>
      </c>
      <c r="BN759" s="118" t="s">
        <v>152</v>
      </c>
      <c r="BO759" s="118"/>
      <c r="EX759" s="81" t="str">
        <f>IF(AND(ISNUMBER(AA758),ISNUMBER(AA759),ISNUMBER(AA760),F759=2,F760=3),DEGREES(ACOS(((AA758-AA759)*(AA760-AA759)+(AB758-AB759)*(AB760-AB759))/(SQRT((AA758-AA759)^2+(AB758-AB759)^2)*SQRT((AA760-AA759)^2+(AB760-AB759)^2)))),"")</f>
        <v/>
      </c>
      <c r="EY759" s="81" t="str">
        <f t="shared" si="387"/>
        <v/>
      </c>
      <c r="FA759" s="81" t="str">
        <f t="shared" si="386"/>
        <v/>
      </c>
    </row>
    <row r="760" spans="1:157" s="82" customFormat="1" x14ac:dyDescent="0.15">
      <c r="B760" s="30"/>
      <c r="C760" s="16"/>
      <c r="D760" s="13" t="s">
        <v>18</v>
      </c>
      <c r="E760" s="16">
        <v>164</v>
      </c>
      <c r="F760" s="82">
        <v>1</v>
      </c>
      <c r="G760" s="16">
        <v>1</v>
      </c>
      <c r="J760" s="82">
        <v>1</v>
      </c>
      <c r="K760" s="16">
        <v>1</v>
      </c>
      <c r="M760" s="16">
        <v>1</v>
      </c>
      <c r="O760" s="32" t="s">
        <v>85</v>
      </c>
      <c r="P760" s="16">
        <v>117</v>
      </c>
      <c r="Q760" s="32"/>
      <c r="R760" s="10"/>
      <c r="S760" s="32"/>
      <c r="T760" s="10"/>
      <c r="U760" s="32"/>
      <c r="V760" s="10"/>
      <c r="W760" s="32" t="s">
        <v>57</v>
      </c>
      <c r="X760" s="10"/>
      <c r="Y760" s="32">
        <v>1</v>
      </c>
      <c r="Z760" s="10"/>
      <c r="AA760" s="57">
        <v>-0.98000001907348633</v>
      </c>
      <c r="AB760" s="58">
        <v>-12.140000343322754</v>
      </c>
      <c r="AC760" s="57">
        <v>3.5099999904632568</v>
      </c>
      <c r="AD760" s="58">
        <v>12.479999542236328</v>
      </c>
      <c r="AE760" s="16"/>
      <c r="AF760" s="112">
        <v>1</v>
      </c>
      <c r="AG760" s="117">
        <f t="shared" si="380"/>
        <v>5.5167308870500307</v>
      </c>
      <c r="AH760" s="124">
        <v>2</v>
      </c>
      <c r="AI760" s="124">
        <v>1</v>
      </c>
      <c r="AJ760" s="124">
        <f t="shared" si="383"/>
        <v>2.2360679774997898</v>
      </c>
      <c r="AK760" s="113">
        <f t="shared" si="384"/>
        <v>117</v>
      </c>
      <c r="AL760" s="118">
        <f t="shared" si="385"/>
        <v>5.75</v>
      </c>
      <c r="AM760" s="99"/>
      <c r="AN760" s="117" t="str">
        <f t="shared" si="389"/>
        <v/>
      </c>
      <c r="AO760" s="118" t="str">
        <f t="shared" si="390"/>
        <v/>
      </c>
      <c r="AP760" s="99" t="str">
        <f t="shared" si="391"/>
        <v/>
      </c>
      <c r="AQ760" s="99" t="str">
        <f t="shared" si="392"/>
        <v/>
      </c>
      <c r="AR760" s="99" t="str">
        <f t="shared" si="393"/>
        <v/>
      </c>
      <c r="AS760" s="99" t="str">
        <f t="shared" si="394"/>
        <v/>
      </c>
      <c r="AT760" s="118" t="str">
        <f t="shared" si="395"/>
        <v/>
      </c>
      <c r="AU760" s="118" t="str">
        <f t="shared" si="396"/>
        <v/>
      </c>
      <c r="AV760" s="118" t="str">
        <f t="shared" si="397"/>
        <v/>
      </c>
      <c r="AW760" s="118" t="str">
        <f t="shared" si="398"/>
        <v/>
      </c>
      <c r="AX760" s="99"/>
      <c r="AY760" s="117" t="str">
        <f t="shared" si="369"/>
        <v/>
      </c>
      <c r="AZ760" s="118" t="str">
        <f t="shared" si="370"/>
        <v/>
      </c>
      <c r="BA760" s="99" t="str">
        <f t="shared" si="371"/>
        <v/>
      </c>
      <c r="BB760" s="99" t="str">
        <f t="shared" si="372"/>
        <v/>
      </c>
      <c r="BC760" s="99" t="str">
        <f t="shared" si="373"/>
        <v/>
      </c>
      <c r="BD760" s="99" t="str">
        <f t="shared" si="374"/>
        <v/>
      </c>
      <c r="BE760" s="84" t="str">
        <f t="shared" si="375"/>
        <v/>
      </c>
      <c r="BF760" s="84" t="str">
        <f t="shared" si="368"/>
        <v/>
      </c>
      <c r="BG760" s="89"/>
      <c r="BH760" s="89"/>
      <c r="BI760" s="117" t="str">
        <f t="shared" si="376"/>
        <v/>
      </c>
      <c r="BJ760" s="118" t="str">
        <f t="shared" si="377"/>
        <v/>
      </c>
      <c r="BK760" s="118" t="str">
        <f t="shared" si="378"/>
        <v/>
      </c>
      <c r="BL760" s="118" t="s">
        <v>152</v>
      </c>
      <c r="BM760" s="118" t="s">
        <v>152</v>
      </c>
      <c r="BN760" s="118" t="s">
        <v>152</v>
      </c>
      <c r="BO760" s="118"/>
      <c r="BP760" s="121"/>
      <c r="BX760" s="94"/>
      <c r="CE760" s="95"/>
      <c r="CF760" s="95"/>
      <c r="CG760" s="95"/>
      <c r="CH760" s="95"/>
      <c r="CI760" s="95"/>
      <c r="CJ760" s="95"/>
      <c r="CK760" s="95"/>
      <c r="CL760" s="95"/>
      <c r="CM760" s="95"/>
      <c r="CN760" s="95"/>
      <c r="CO760" s="95"/>
      <c r="CP760" s="95"/>
      <c r="CQ760" s="95"/>
      <c r="EX760" s="81" t="s">
        <v>151</v>
      </c>
      <c r="EY760" s="81" t="str">
        <f t="shared" si="387"/>
        <v/>
      </c>
      <c r="FA760" s="81">
        <f t="shared" si="386"/>
        <v>5.5167308870500307</v>
      </c>
    </row>
    <row r="761" spans="1:157" x14ac:dyDescent="0.15">
      <c r="E761" s="1" t="s">
        <v>152</v>
      </c>
      <c r="O761" s="31"/>
      <c r="Q761" s="31">
        <v>4.0999999046325684</v>
      </c>
      <c r="R761" s="40">
        <v>5.75</v>
      </c>
      <c r="S761" s="31"/>
      <c r="T761" s="40"/>
      <c r="U761" s="31"/>
      <c r="V761" s="40"/>
      <c r="W761" s="31"/>
      <c r="X761" s="40"/>
      <c r="Y761" s="31"/>
      <c r="Z761" s="40"/>
      <c r="AE761" s="19"/>
      <c r="AF761" s="114"/>
      <c r="AG761" s="117" t="str">
        <f t="shared" si="380"/>
        <v/>
      </c>
      <c r="AH761" s="118" t="str">
        <f t="shared" si="381"/>
        <v/>
      </c>
      <c r="AI761" s="118" t="str">
        <f t="shared" si="382"/>
        <v/>
      </c>
      <c r="AJ761" s="118" t="str">
        <f t="shared" si="383"/>
        <v/>
      </c>
      <c r="AK761" s="113" t="str">
        <f t="shared" si="384"/>
        <v/>
      </c>
      <c r="AL761" s="118" t="str">
        <f t="shared" si="385"/>
        <v/>
      </c>
      <c r="AM761" s="118"/>
      <c r="AN761" s="117" t="str">
        <f t="shared" si="389"/>
        <v/>
      </c>
      <c r="AO761" s="118" t="str">
        <f t="shared" si="390"/>
        <v/>
      </c>
      <c r="AP761" s="99" t="str">
        <f t="shared" si="391"/>
        <v/>
      </c>
      <c r="AQ761" s="99" t="str">
        <f t="shared" si="392"/>
        <v/>
      </c>
      <c r="AR761" s="99" t="str">
        <f t="shared" si="393"/>
        <v/>
      </c>
      <c r="AS761" s="99" t="str">
        <f t="shared" si="394"/>
        <v/>
      </c>
      <c r="AT761" s="118" t="str">
        <f t="shared" si="395"/>
        <v/>
      </c>
      <c r="AU761" s="118" t="str">
        <f t="shared" si="396"/>
        <v/>
      </c>
      <c r="AV761" s="118" t="str">
        <f t="shared" si="397"/>
        <v/>
      </c>
      <c r="AW761" s="118" t="str">
        <f t="shared" si="398"/>
        <v/>
      </c>
      <c r="AX761" s="118"/>
      <c r="AY761" s="117" t="str">
        <f t="shared" si="369"/>
        <v/>
      </c>
      <c r="AZ761" s="118" t="str">
        <f t="shared" si="370"/>
        <v/>
      </c>
      <c r="BA761" s="99" t="str">
        <f t="shared" si="371"/>
        <v/>
      </c>
      <c r="BB761" s="99" t="str">
        <f t="shared" si="372"/>
        <v/>
      </c>
      <c r="BC761" s="99" t="str">
        <f t="shared" si="373"/>
        <v/>
      </c>
      <c r="BD761" s="99" t="str">
        <f t="shared" si="374"/>
        <v/>
      </c>
      <c r="BE761" s="84" t="str">
        <f t="shared" si="375"/>
        <v/>
      </c>
      <c r="BF761" s="84" t="str">
        <f t="shared" si="368"/>
        <v/>
      </c>
      <c r="BI761" s="117" t="str">
        <f t="shared" si="376"/>
        <v/>
      </c>
      <c r="BJ761" s="118" t="str">
        <f t="shared" si="377"/>
        <v/>
      </c>
      <c r="BK761" s="118" t="str">
        <f t="shared" si="378"/>
        <v/>
      </c>
      <c r="BL761" s="118" t="s">
        <v>152</v>
      </c>
      <c r="BM761" s="118" t="s">
        <v>152</v>
      </c>
      <c r="BN761" s="118" t="s">
        <v>152</v>
      </c>
      <c r="BO761" s="118"/>
      <c r="BP761" s="119"/>
      <c r="BX761" s="117"/>
      <c r="EX761" s="81" t="str">
        <f>IF(AND(ISNUMBER(AA760),ISNUMBER(AA761),ISNUMBER(AA762),F761=2,F762=3),DEGREES(ACOS(((AA760-AA761)*(AA762-AA761)+(AB760-AB761)*(AB762-AB761))/(SQRT((AA760-AA761)^2+(AB760-AB761)^2)*SQRT((AA762-AA761)^2+(AB762-AB761)^2)))),"")</f>
        <v/>
      </c>
      <c r="EY761" s="81" t="str">
        <f t="shared" si="387"/>
        <v/>
      </c>
      <c r="FA761" s="81" t="str">
        <f t="shared" si="386"/>
        <v/>
      </c>
    </row>
    <row r="762" spans="1:157" s="82" customFormat="1" x14ac:dyDescent="0.15">
      <c r="B762" s="30"/>
      <c r="C762" s="16"/>
      <c r="D762" s="13" t="s">
        <v>25</v>
      </c>
      <c r="E762" s="16">
        <v>165</v>
      </c>
      <c r="F762" s="82">
        <v>1</v>
      </c>
      <c r="G762" s="16">
        <v>1</v>
      </c>
      <c r="K762" s="16">
        <v>1</v>
      </c>
      <c r="M762" s="16"/>
      <c r="N762" s="82">
        <v>1</v>
      </c>
      <c r="O762" s="32" t="s">
        <v>85</v>
      </c>
      <c r="P762" s="16">
        <v>90</v>
      </c>
      <c r="Q762" s="32"/>
      <c r="R762" s="10"/>
      <c r="S762" s="32"/>
      <c r="T762" s="10"/>
      <c r="U762" s="32"/>
      <c r="V762" s="10"/>
      <c r="W762" s="32"/>
      <c r="X762" s="10"/>
      <c r="Y762" s="32"/>
      <c r="Z762" s="10"/>
      <c r="AA762" s="57">
        <v>0.87999999523162842</v>
      </c>
      <c r="AB762" s="58">
        <v>-12.090000152587891</v>
      </c>
      <c r="AC762" s="57">
        <v>-3.6099998950958252</v>
      </c>
      <c r="AD762" s="58">
        <v>11.75</v>
      </c>
      <c r="AE762" s="20"/>
      <c r="AF762" s="138">
        <v>1</v>
      </c>
      <c r="AG762" s="117">
        <f t="shared" si="380"/>
        <v>2.4072302244250059</v>
      </c>
      <c r="AH762" s="118">
        <f t="shared" si="381"/>
        <v>1.1700003147125244</v>
      </c>
      <c r="AI762" s="118">
        <f t="shared" si="382"/>
        <v>0.88000011444091797</v>
      </c>
      <c r="AJ762" s="118">
        <f t="shared" si="383"/>
        <v>1.4640016864209668</v>
      </c>
      <c r="AK762" s="113">
        <f t="shared" si="384"/>
        <v>90</v>
      </c>
      <c r="AL762" s="118">
        <f t="shared" si="385"/>
        <v>4.9200000762939453</v>
      </c>
      <c r="AM762" s="118"/>
      <c r="AN762" s="117" t="str">
        <f t="shared" si="389"/>
        <v/>
      </c>
      <c r="AO762" s="118" t="str">
        <f t="shared" si="390"/>
        <v/>
      </c>
      <c r="AP762" s="99" t="str">
        <f t="shared" si="391"/>
        <v/>
      </c>
      <c r="AQ762" s="99" t="str">
        <f t="shared" si="392"/>
        <v/>
      </c>
      <c r="AR762" s="99" t="str">
        <f t="shared" si="393"/>
        <v/>
      </c>
      <c r="AS762" s="99" t="str">
        <f t="shared" si="394"/>
        <v/>
      </c>
      <c r="AT762" s="118" t="str">
        <f t="shared" si="395"/>
        <v/>
      </c>
      <c r="AU762" s="118" t="str">
        <f t="shared" si="396"/>
        <v/>
      </c>
      <c r="AV762" s="118" t="str">
        <f t="shared" si="397"/>
        <v/>
      </c>
      <c r="AW762" s="118" t="str">
        <f t="shared" si="398"/>
        <v/>
      </c>
      <c r="AX762" s="118"/>
      <c r="AY762" s="117" t="str">
        <f t="shared" si="369"/>
        <v/>
      </c>
      <c r="AZ762" s="118" t="str">
        <f t="shared" si="370"/>
        <v/>
      </c>
      <c r="BA762" s="99" t="str">
        <f t="shared" si="371"/>
        <v/>
      </c>
      <c r="BB762" s="99" t="str">
        <f t="shared" si="372"/>
        <v/>
      </c>
      <c r="BC762" s="99" t="str">
        <f t="shared" si="373"/>
        <v/>
      </c>
      <c r="BD762" s="99" t="str">
        <f t="shared" si="374"/>
        <v/>
      </c>
      <c r="BE762" s="84" t="str">
        <f t="shared" si="375"/>
        <v/>
      </c>
      <c r="BF762" s="84" t="str">
        <f t="shared" si="368"/>
        <v/>
      </c>
      <c r="BG762" s="89"/>
      <c r="BH762" s="89"/>
      <c r="BI762" s="117" t="str">
        <f t="shared" si="376"/>
        <v/>
      </c>
      <c r="BJ762" s="118" t="str">
        <f t="shared" si="377"/>
        <v/>
      </c>
      <c r="BK762" s="118" t="str">
        <f t="shared" si="378"/>
        <v/>
      </c>
      <c r="BL762" s="118">
        <v>2.7799999117851257</v>
      </c>
      <c r="BM762" s="118">
        <v>0.28999996185302734</v>
      </c>
      <c r="BN762" s="118">
        <v>2.7950848801780714</v>
      </c>
      <c r="BO762" s="118"/>
      <c r="BP762" s="122"/>
      <c r="BX762" s="120"/>
      <c r="CE762" s="95"/>
      <c r="CF762" s="95"/>
      <c r="CG762" s="95"/>
      <c r="CH762" s="95"/>
      <c r="CI762" s="95"/>
      <c r="CJ762" s="95"/>
      <c r="CK762" s="95"/>
      <c r="CL762" s="95"/>
      <c r="CM762" s="95"/>
      <c r="CN762" s="95"/>
      <c r="CO762" s="95"/>
      <c r="CP762" s="95"/>
      <c r="CQ762" s="95"/>
      <c r="EX762" s="81" t="str">
        <f>IF(AND(ISNUMBER(AA761),ISNUMBER(AA762),ISNUMBER(AA763),F762=2,F763=3),DEGREES(ACOS(((AA761-AA762)*(AA763-AA762)+(AB761-AB762)*(AB763-AB762))/(SQRT((AA761-AA762)^2+(AB761-AB762)^2)*SQRT((AA763-AA762)^2+(AB763-AB762)^2)))),"")</f>
        <v/>
      </c>
      <c r="EY762" s="81" t="str">
        <f t="shared" si="387"/>
        <v/>
      </c>
      <c r="FA762" s="81">
        <f t="shared" si="386"/>
        <v>2.4072302244250059</v>
      </c>
    </row>
    <row r="763" spans="1:157" x14ac:dyDescent="0.15">
      <c r="E763" s="1" t="s">
        <v>152</v>
      </c>
      <c r="F763" s="81">
        <v>2</v>
      </c>
      <c r="H763" s="81">
        <v>1</v>
      </c>
      <c r="O763" s="31"/>
      <c r="Q763" s="31">
        <v>-3.0699999332427979</v>
      </c>
      <c r="R763" s="40">
        <v>4.9200000762939453</v>
      </c>
      <c r="S763" s="31"/>
      <c r="T763" s="40"/>
      <c r="U763" s="31"/>
      <c r="V763" s="40"/>
      <c r="W763" s="31"/>
      <c r="X763" s="40"/>
      <c r="Y763" s="31"/>
      <c r="Z763" s="40"/>
      <c r="AA763" s="59">
        <v>-4.7800002098083496</v>
      </c>
      <c r="AB763" s="60">
        <v>10.869999885559082</v>
      </c>
      <c r="AC763" s="59">
        <v>0.82999998331069946</v>
      </c>
      <c r="AD763" s="60">
        <v>-11.460000038146973</v>
      </c>
      <c r="AE763" s="19" t="s">
        <v>78</v>
      </c>
      <c r="AF763" s="114"/>
      <c r="AG763" s="117" t="str">
        <f t="shared" si="380"/>
        <v/>
      </c>
      <c r="AH763" s="118" t="str">
        <f t="shared" si="381"/>
        <v/>
      </c>
      <c r="AI763" s="118" t="str">
        <f t="shared" si="382"/>
        <v/>
      </c>
      <c r="AJ763" s="118" t="str">
        <f t="shared" si="383"/>
        <v/>
      </c>
      <c r="AK763" s="113" t="str">
        <f t="shared" si="384"/>
        <v/>
      </c>
      <c r="AL763" s="118" t="str">
        <f t="shared" si="385"/>
        <v/>
      </c>
      <c r="AM763" s="118"/>
      <c r="AN763" s="117">
        <f t="shared" si="389"/>
        <v>6.502159528430016</v>
      </c>
      <c r="AO763" s="118">
        <f t="shared" si="390"/>
        <v>6.2477210930935012</v>
      </c>
      <c r="AP763" s="99">
        <f t="shared" si="391"/>
        <v>32.302599369192137</v>
      </c>
      <c r="AQ763" s="99">
        <f t="shared" si="392"/>
        <v>17.130350046077375</v>
      </c>
      <c r="AR763" s="99">
        <f t="shared" si="393"/>
        <v>30.225248988032348</v>
      </c>
      <c r="AS763" s="99">
        <f t="shared" si="394"/>
        <v>16.028713029473735</v>
      </c>
      <c r="AT763" s="118">
        <f t="shared" si="395"/>
        <v>1.1700003147125244</v>
      </c>
      <c r="AU763" s="118">
        <f t="shared" si="396"/>
        <v>0.88000011444091797</v>
      </c>
      <c r="AV763" s="118">
        <f t="shared" si="397"/>
        <v>1.4640016864209668</v>
      </c>
      <c r="AW763" s="118">
        <f t="shared" si="398"/>
        <v>5.8499999046325684</v>
      </c>
      <c r="AX763" s="118"/>
      <c r="AY763" s="117" t="str">
        <f t="shared" si="369"/>
        <v/>
      </c>
      <c r="AZ763" s="118" t="str">
        <f t="shared" si="370"/>
        <v/>
      </c>
      <c r="BA763" s="99" t="str">
        <f t="shared" si="371"/>
        <v/>
      </c>
      <c r="BB763" s="99" t="str">
        <f t="shared" si="372"/>
        <v/>
      </c>
      <c r="BC763" s="99" t="str">
        <f t="shared" si="373"/>
        <v/>
      </c>
      <c r="BD763" s="99" t="str">
        <f t="shared" si="374"/>
        <v/>
      </c>
      <c r="BE763" s="84" t="str">
        <f t="shared" si="375"/>
        <v/>
      </c>
      <c r="BF763" s="84" t="str">
        <f t="shared" si="368"/>
        <v/>
      </c>
      <c r="BI763" s="117">
        <f t="shared" si="376"/>
        <v>1.1700003147125244</v>
      </c>
      <c r="BJ763" s="118">
        <f t="shared" si="377"/>
        <v>0.88000011444091797</v>
      </c>
      <c r="BK763" s="118">
        <f t="shared" si="378"/>
        <v>1.4640016864209668</v>
      </c>
      <c r="BL763" s="118">
        <v>1.1700003147125244</v>
      </c>
      <c r="BM763" s="118">
        <v>0.88000011444091797</v>
      </c>
      <c r="BN763" s="118">
        <v>1.4640016864209668</v>
      </c>
      <c r="BO763" s="118"/>
      <c r="BP763" s="119"/>
      <c r="BX763" s="117"/>
      <c r="EX763" s="81">
        <f>IF(AND(ISNUMBER(AA762),ISNUMBER(AA763),ISNUMBER(AA764),F763=2,F764=3),DEGREES(ACOS(((AA762-AA763)*(AA764-AA763)+(AB762-AB763)*(AB764-AB763))/(SQRT((AA762-AA763)^2+(AB762-AB763)^2)*SQRT((AA764-AA763)^2+(AB764-AB763)^2)))),"")</f>
        <v>6.502159528430016</v>
      </c>
      <c r="EY763" s="81">
        <f t="shared" si="387"/>
        <v>6.502159528430016</v>
      </c>
      <c r="FA763" s="81" t="str">
        <f t="shared" si="386"/>
        <v/>
      </c>
    </row>
    <row r="764" spans="1:157" x14ac:dyDescent="0.15">
      <c r="E764" s="1" t="s">
        <v>152</v>
      </c>
      <c r="F764" s="6">
        <v>3</v>
      </c>
      <c r="I764" s="81">
        <v>1</v>
      </c>
      <c r="J764" s="81">
        <v>1</v>
      </c>
      <c r="O764" s="31"/>
      <c r="Q764" s="31">
        <v>1.8500000238418579</v>
      </c>
      <c r="R764" s="40">
        <v>-5.8499999046325684</v>
      </c>
      <c r="S764" s="31"/>
      <c r="T764" s="40"/>
      <c r="U764" s="31"/>
      <c r="V764" s="40"/>
      <c r="W764" s="31" t="s">
        <v>85</v>
      </c>
      <c r="X764" s="40"/>
      <c r="Y764" s="31">
        <v>1</v>
      </c>
      <c r="Z764" s="40"/>
      <c r="AA764" s="59">
        <v>3.6099998950958252</v>
      </c>
      <c r="AB764" s="60">
        <v>-11.75</v>
      </c>
      <c r="AC764" s="59">
        <v>-3.559999942779541</v>
      </c>
      <c r="AD764" s="60">
        <v>11.409999847412109</v>
      </c>
      <c r="AE764" s="19" t="s">
        <v>84</v>
      </c>
      <c r="AF764" s="114"/>
      <c r="AG764" s="117" t="str">
        <f t="shared" si="380"/>
        <v/>
      </c>
      <c r="AH764" s="118" t="str">
        <f t="shared" si="381"/>
        <v/>
      </c>
      <c r="AI764" s="118" t="str">
        <f t="shared" si="382"/>
        <v/>
      </c>
      <c r="AJ764" s="118" t="str">
        <f t="shared" si="383"/>
        <v/>
      </c>
      <c r="AK764" s="113" t="str">
        <f t="shared" si="384"/>
        <v/>
      </c>
      <c r="AL764" s="118" t="str">
        <f t="shared" si="385"/>
        <v/>
      </c>
      <c r="AM764" s="118"/>
      <c r="AN764" s="117" t="str">
        <f t="shared" si="389"/>
        <v/>
      </c>
      <c r="AO764" s="118" t="str">
        <f t="shared" si="390"/>
        <v/>
      </c>
      <c r="AP764" s="99" t="str">
        <f t="shared" si="391"/>
        <v/>
      </c>
      <c r="AQ764" s="99" t="str">
        <f t="shared" si="392"/>
        <v/>
      </c>
      <c r="AR764" s="99" t="str">
        <f t="shared" si="393"/>
        <v/>
      </c>
      <c r="AS764" s="99" t="str">
        <f t="shared" si="394"/>
        <v/>
      </c>
      <c r="AT764" s="118" t="str">
        <f t="shared" si="395"/>
        <v/>
      </c>
      <c r="AU764" s="118" t="str">
        <f t="shared" si="396"/>
        <v/>
      </c>
      <c r="AV764" s="118" t="str">
        <f t="shared" si="397"/>
        <v/>
      </c>
      <c r="AW764" s="118" t="str">
        <f t="shared" si="398"/>
        <v/>
      </c>
      <c r="AX764" s="118"/>
      <c r="AY764" s="117">
        <f t="shared" si="369"/>
        <v>6.502159528430016</v>
      </c>
      <c r="AZ764" s="118">
        <f t="shared" si="370"/>
        <v>6.2477210930935012</v>
      </c>
      <c r="BA764" s="99">
        <f t="shared" si="371"/>
        <v>32.302599369192137</v>
      </c>
      <c r="BB764" s="99">
        <f t="shared" si="372"/>
        <v>17.130350046077375</v>
      </c>
      <c r="BC764" s="99">
        <f t="shared" si="373"/>
        <v>30.225248988032348</v>
      </c>
      <c r="BD764" s="99">
        <f t="shared" si="374"/>
        <v>16.028713029473735</v>
      </c>
      <c r="BE764" s="84">
        <f t="shared" si="375"/>
        <v>5.8499999046325684</v>
      </c>
      <c r="BF764" s="84" t="str">
        <f t="shared" si="368"/>
        <v/>
      </c>
      <c r="BI764" s="117"/>
      <c r="BJ764" s="118"/>
      <c r="BK764" s="118"/>
      <c r="BO764" s="118"/>
      <c r="BP764" s="119" t="s">
        <v>185</v>
      </c>
      <c r="BX764" s="117"/>
      <c r="EX764" s="81" t="str">
        <f>IF(AND(ISNUMBER(AA763),ISNUMBER(AA764),ISNUMBER(AA765),F764=2,F765=3),DEGREES(ACOS(((AA763-AA764)*(AA765-AA764)+(AB763-AB764)*(AB765-AB764))/(SQRT((AA763-AA764)^2+(AB763-AB764)^2)*SQRT((AA765-AA764)^2+(AB765-AB764)^2)))),"")</f>
        <v/>
      </c>
      <c r="EY764" s="81" t="str">
        <f t="shared" si="387"/>
        <v/>
      </c>
      <c r="FA764" s="81" t="str">
        <f t="shared" si="386"/>
        <v/>
      </c>
    </row>
    <row r="765" spans="1:157" s="2" customFormat="1" ht="14.25" thickBot="1" x14ac:dyDescent="0.2">
      <c r="B765" s="27"/>
      <c r="C765" s="23"/>
      <c r="D765" s="9"/>
      <c r="E765" s="3" t="s">
        <v>152</v>
      </c>
      <c r="G765" s="3"/>
      <c r="K765" s="3"/>
      <c r="M765" s="3"/>
      <c r="O765" s="37"/>
      <c r="P765" s="3"/>
      <c r="Q765" s="37"/>
      <c r="R765" s="50"/>
      <c r="S765" s="37">
        <v>2.9700000286102295</v>
      </c>
      <c r="T765" s="50">
        <v>7.2600002288818359</v>
      </c>
      <c r="U765" s="37"/>
      <c r="V765" s="50"/>
      <c r="W765" s="37"/>
      <c r="X765" s="50"/>
      <c r="Y765" s="37"/>
      <c r="Z765" s="50"/>
      <c r="AA765" s="61"/>
      <c r="AB765" s="62"/>
      <c r="AC765" s="61"/>
      <c r="AD765" s="62"/>
      <c r="AE765" s="3"/>
      <c r="AF765" s="112"/>
      <c r="AG765" s="117" t="str">
        <f t="shared" si="380"/>
        <v/>
      </c>
      <c r="AH765" s="118" t="str">
        <f t="shared" si="381"/>
        <v/>
      </c>
      <c r="AI765" s="118" t="str">
        <f t="shared" si="382"/>
        <v/>
      </c>
      <c r="AJ765" s="118" t="str">
        <f t="shared" si="383"/>
        <v/>
      </c>
      <c r="AK765" s="113" t="str">
        <f t="shared" si="384"/>
        <v/>
      </c>
      <c r="AL765" s="118" t="str">
        <f t="shared" si="385"/>
        <v/>
      </c>
      <c r="AM765" s="99"/>
      <c r="AN765" s="117" t="str">
        <f t="shared" si="389"/>
        <v/>
      </c>
      <c r="AO765" s="118" t="str">
        <f t="shared" si="390"/>
        <v/>
      </c>
      <c r="AP765" s="99" t="str">
        <f t="shared" si="391"/>
        <v/>
      </c>
      <c r="AQ765" s="99" t="str">
        <f t="shared" si="392"/>
        <v/>
      </c>
      <c r="AR765" s="99" t="str">
        <f t="shared" si="393"/>
        <v/>
      </c>
      <c r="AS765" s="99" t="str">
        <f t="shared" si="394"/>
        <v/>
      </c>
      <c r="AT765" s="118" t="str">
        <f t="shared" si="395"/>
        <v/>
      </c>
      <c r="AU765" s="118" t="str">
        <f t="shared" si="396"/>
        <v/>
      </c>
      <c r="AV765" s="118" t="str">
        <f t="shared" si="397"/>
        <v/>
      </c>
      <c r="AW765" s="118" t="str">
        <f t="shared" si="398"/>
        <v/>
      </c>
      <c r="AX765" s="99"/>
      <c r="AY765" s="117" t="str">
        <f t="shared" si="369"/>
        <v/>
      </c>
      <c r="AZ765" s="118" t="str">
        <f t="shared" si="370"/>
        <v/>
      </c>
      <c r="BA765" s="99" t="str">
        <f t="shared" si="371"/>
        <v/>
      </c>
      <c r="BB765" s="99" t="str">
        <f t="shared" si="372"/>
        <v/>
      </c>
      <c r="BC765" s="99" t="str">
        <f t="shared" si="373"/>
        <v/>
      </c>
      <c r="BD765" s="99" t="str">
        <f t="shared" si="374"/>
        <v/>
      </c>
      <c r="BE765" s="84" t="str">
        <f t="shared" si="375"/>
        <v/>
      </c>
      <c r="BF765" s="84" t="str">
        <f t="shared" si="368"/>
        <v/>
      </c>
      <c r="BG765" s="85"/>
      <c r="BH765" s="85"/>
      <c r="BI765" s="117" t="str">
        <f t="shared" si="376"/>
        <v/>
      </c>
      <c r="BJ765" s="118" t="str">
        <f t="shared" si="377"/>
        <v/>
      </c>
      <c r="BK765" s="118" t="str">
        <f t="shared" si="378"/>
        <v/>
      </c>
      <c r="BL765" s="118" t="s">
        <v>152</v>
      </c>
      <c r="BM765" s="118" t="s">
        <v>152</v>
      </c>
      <c r="BN765" s="118" t="s">
        <v>152</v>
      </c>
      <c r="BO765" s="118"/>
      <c r="BP765" s="126"/>
      <c r="BX765" s="98"/>
      <c r="CE765" s="102"/>
      <c r="CF765" s="102"/>
      <c r="CG765" s="102"/>
      <c r="CH765" s="102"/>
      <c r="CI765" s="102"/>
      <c r="CJ765" s="102"/>
      <c r="CK765" s="102"/>
      <c r="CL765" s="102"/>
      <c r="CM765" s="102"/>
      <c r="CN765" s="102"/>
      <c r="CO765" s="102"/>
      <c r="CP765" s="102"/>
      <c r="CQ765" s="102"/>
      <c r="EX765" s="81" t="str">
        <f>IF(AND(ISNUMBER(AA764),ISNUMBER(AA765),ISNUMBER(AA766),F765=2,F766=3),DEGREES(ACOS(((AA764-AA765)*(AA766-AA765)+(AB764-AB765)*(AB766-AB765))/(SQRT((AA764-AA765)^2+(AB764-AB765)^2)*SQRT((AA766-AA765)^2+(AB766-AB765)^2)))),"")</f>
        <v/>
      </c>
      <c r="EY765" s="81" t="str">
        <f t="shared" si="387"/>
        <v/>
      </c>
      <c r="FA765" s="81" t="str">
        <f t="shared" si="386"/>
        <v/>
      </c>
    </row>
  </sheetData>
  <mergeCells count="2">
    <mergeCell ref="G1:J1"/>
    <mergeCell ref="K2:L2"/>
  </mergeCells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RowData</vt:lpstr>
      <vt:lpstr>ShotData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Inoue Mariko</dc:creator>
  <cp:lastModifiedBy>Tsukuba</cp:lastModifiedBy>
  <dcterms:created xsi:type="dcterms:W3CDTF">2014-11-04T02:16:41Z</dcterms:created>
  <dcterms:modified xsi:type="dcterms:W3CDTF">2015-04-16T06:15:20Z</dcterms:modified>
</cp:coreProperties>
</file>