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c25a1537fd8fb/Документы/Электроника/Лаб 2/"/>
    </mc:Choice>
  </mc:AlternateContent>
  <xr:revisionPtr revIDLastSave="2" documentId="8_{8B34AA2B-2E06-4193-A346-D1F724A40ED0}" xr6:coauthVersionLast="47" xr6:coauthVersionMax="47" xr10:uidLastSave="{28AAB1DC-E325-4575-9CBD-1E28A2EE14F9}"/>
  <bookViews>
    <workbookView xWindow="-120" yWindow="-120" windowWidth="29040" windowHeight="15720" xr2:uid="{87649AF3-2BC8-43C7-9FB9-2A9093B826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H41" i="1"/>
  <c r="F41" i="1"/>
  <c r="F40" i="1"/>
  <c r="G40" i="1" s="1"/>
  <c r="H40" i="1" s="1"/>
  <c r="F39" i="1" l="1"/>
  <c r="F38" i="1"/>
  <c r="G38" i="1" s="1"/>
  <c r="H38" i="1" s="1"/>
  <c r="F37" i="1"/>
  <c r="G37" i="1" s="1"/>
  <c r="H37" i="1" s="1"/>
  <c r="F36" i="1"/>
  <c r="G36" i="1" s="1"/>
  <c r="H36" i="1" s="1"/>
  <c r="F35" i="1"/>
  <c r="G35" i="1" s="1"/>
  <c r="H35" i="1" s="1"/>
  <c r="F34" i="1"/>
  <c r="G34" i="1" s="1"/>
  <c r="H34" i="1" s="1"/>
  <c r="F33" i="1"/>
  <c r="G33" i="1" s="1"/>
  <c r="H33" i="1" s="1"/>
  <c r="F32" i="1"/>
  <c r="F31" i="1"/>
  <c r="G31" i="1" s="1"/>
  <c r="H31" i="1" s="1"/>
  <c r="F30" i="1"/>
  <c r="G30" i="1" s="1"/>
  <c r="H30" i="1" s="1"/>
  <c r="F29" i="1"/>
  <c r="G29" i="1" s="1"/>
  <c r="H29" i="1" s="1"/>
  <c r="F28" i="1"/>
  <c r="G28" i="1" s="1"/>
  <c r="H28" i="1" s="1"/>
  <c r="F27" i="1"/>
  <c r="F26" i="1"/>
  <c r="F25" i="1"/>
  <c r="G25" i="1" s="1"/>
  <c r="H25" i="1" s="1"/>
  <c r="G39" i="1"/>
  <c r="H39" i="1" s="1"/>
  <c r="G32" i="1"/>
  <c r="H32" i="1" s="1"/>
  <c r="E24" i="1"/>
  <c r="F24" i="1"/>
  <c r="N13" i="1"/>
  <c r="N15" i="1"/>
  <c r="O2" i="1"/>
  <c r="R6" i="1"/>
  <c r="R8" i="1" s="1"/>
  <c r="S27" i="1"/>
  <c r="G26" i="1"/>
  <c r="H26" i="1" s="1"/>
  <c r="G27" i="1"/>
  <c r="H27" i="1" s="1"/>
  <c r="O5" i="1" l="1"/>
  <c r="G24" i="1" l="1"/>
</calcChain>
</file>

<file path=xl/sharedStrings.xml><?xml version="1.0" encoding="utf-8"?>
<sst xmlns="http://schemas.openxmlformats.org/spreadsheetml/2006/main" count="6" uniqueCount="6">
  <si>
    <t>Uвх</t>
  </si>
  <si>
    <t>Uвых</t>
  </si>
  <si>
    <r>
      <t>R</t>
    </r>
    <r>
      <rPr>
        <i/>
        <vertAlign val="subscript"/>
        <sz val="14"/>
        <color theme="1"/>
        <rFont val="Times New Roman"/>
        <family val="1"/>
        <charset val="204"/>
      </rPr>
      <t>н</t>
    </r>
  </si>
  <si>
    <r>
      <t>U</t>
    </r>
    <r>
      <rPr>
        <i/>
        <vertAlign val="subscript"/>
        <sz val="14"/>
        <color theme="1"/>
        <rFont val="Symbol"/>
        <family val="1"/>
        <charset val="2"/>
      </rPr>
      <t>¥</t>
    </r>
  </si>
  <si>
    <r>
      <t>U</t>
    </r>
    <r>
      <rPr>
        <i/>
        <vertAlign val="subscript"/>
        <sz val="14"/>
        <color theme="1"/>
        <rFont val="Times New Roman"/>
        <family val="1"/>
        <charset val="204"/>
      </rPr>
      <t>R</t>
    </r>
  </si>
  <si>
    <r>
      <t>R</t>
    </r>
    <r>
      <rPr>
        <i/>
        <vertAlign val="subscript"/>
        <sz val="14"/>
        <color theme="1"/>
        <rFont val="Times New Roman"/>
        <family val="1"/>
        <charset val="204"/>
      </rPr>
      <t>вых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</si>
</sst>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"/>
  </numFmts>
  <fonts count="5" x14ac:knownFonts="1">
    <font>
      <sz val="11"/>
      <color theme="1"/>
      <name val="Calibri"/>
      <family val="2"/>
      <charset val="204"/>
      <scheme val="minor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i/>
      <vertAlign val="subscript"/>
      <sz val="14"/>
      <color theme="1"/>
      <name val="Symbol"/>
      <family val="1"/>
      <charset val="2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74" fontId="4" fillId="0" borderId="0" xfId="0" applyNumberFormat="1" applyFont="1" applyBorder="1" applyAlignment="1">
      <alignment horizontal="center" vertical="center" wrapText="1"/>
    </xf>
    <xf numFmtId="174" fontId="4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678258967629063E-2"/>
          <c:y val="5.0925925925925923E-2"/>
          <c:w val="0.86932174103237092"/>
          <c:h val="0.9236457421988918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Лист1!$A$1:$A$151</c:f>
              <c:numCache>
                <c:formatCode>0.00E+00</c:formatCode>
                <c:ptCount val="151"/>
                <c:pt idx="0">
                  <c:v>1.0000000000000001E-9</c:v>
                </c:pt>
                <c:pt idx="1">
                  <c:v>1.258925412E-9</c:v>
                </c:pt>
                <c:pt idx="2">
                  <c:v>1.5848931919999999E-9</c:v>
                </c:pt>
                <c:pt idx="3">
                  <c:v>1.9952623150000001E-9</c:v>
                </c:pt>
                <c:pt idx="4">
                  <c:v>2.511886432E-9</c:v>
                </c:pt>
                <c:pt idx="5">
                  <c:v>3.1622776599999999E-9</c:v>
                </c:pt>
                <c:pt idx="6">
                  <c:v>3.981071706E-9</c:v>
                </c:pt>
                <c:pt idx="7">
                  <c:v>5.0118723359999999E-9</c:v>
                </c:pt>
                <c:pt idx="8">
                  <c:v>6.3095734449999997E-9</c:v>
                </c:pt>
                <c:pt idx="9">
                  <c:v>7.9432823469999998E-9</c:v>
                </c:pt>
                <c:pt idx="10">
                  <c:v>1E-8</c:v>
                </c:pt>
                <c:pt idx="11">
                  <c:v>1.2589254120000001E-8</c:v>
                </c:pt>
                <c:pt idx="12">
                  <c:v>1.5848931920000001E-8</c:v>
                </c:pt>
                <c:pt idx="13">
                  <c:v>1.9952623150000002E-8</c:v>
                </c:pt>
                <c:pt idx="14">
                  <c:v>2.5118864319999999E-8</c:v>
                </c:pt>
                <c:pt idx="15">
                  <c:v>3.1622776600000003E-8</c:v>
                </c:pt>
                <c:pt idx="16">
                  <c:v>3.981071706E-8</c:v>
                </c:pt>
                <c:pt idx="17">
                  <c:v>5.0118723360000002E-8</c:v>
                </c:pt>
                <c:pt idx="18">
                  <c:v>6.3095734450000004E-8</c:v>
                </c:pt>
                <c:pt idx="19">
                  <c:v>7.9432823470000001E-8</c:v>
                </c:pt>
                <c:pt idx="20">
                  <c:v>9.9999999999999995E-8</c:v>
                </c:pt>
                <c:pt idx="21">
                  <c:v>1.2589254119999999E-7</c:v>
                </c:pt>
                <c:pt idx="22">
                  <c:v>1.5848931919999999E-7</c:v>
                </c:pt>
                <c:pt idx="23">
                  <c:v>1.995262315E-7</c:v>
                </c:pt>
                <c:pt idx="24">
                  <c:v>2.5118864320000001E-7</c:v>
                </c:pt>
                <c:pt idx="25">
                  <c:v>3.1622776600000002E-7</c:v>
                </c:pt>
                <c:pt idx="26">
                  <c:v>3.9810717059999998E-7</c:v>
                </c:pt>
                <c:pt idx="27">
                  <c:v>5.0118723360000005E-7</c:v>
                </c:pt>
                <c:pt idx="28">
                  <c:v>6.3095734449999998E-7</c:v>
                </c:pt>
                <c:pt idx="29">
                  <c:v>7.9432823469999998E-7</c:v>
                </c:pt>
                <c:pt idx="30">
                  <c:v>9.9999999999999995E-7</c:v>
                </c:pt>
                <c:pt idx="31">
                  <c:v>1.258925412E-6</c:v>
                </c:pt>
                <c:pt idx="32">
                  <c:v>1.5848931919999999E-6</c:v>
                </c:pt>
                <c:pt idx="33">
                  <c:v>1.995262315E-6</c:v>
                </c:pt>
                <c:pt idx="34">
                  <c:v>2.5118864319999999E-6</c:v>
                </c:pt>
                <c:pt idx="35">
                  <c:v>3.1622776600000001E-6</c:v>
                </c:pt>
                <c:pt idx="36">
                  <c:v>3.9810717060000004E-6</c:v>
                </c:pt>
                <c:pt idx="37">
                  <c:v>5.0118723359999998E-6</c:v>
                </c:pt>
                <c:pt idx="38">
                  <c:v>6.3095734449999998E-6</c:v>
                </c:pt>
                <c:pt idx="39">
                  <c:v>7.9432823469999994E-6</c:v>
                </c:pt>
                <c:pt idx="40">
                  <c:v>1.0000000000000001E-5</c:v>
                </c:pt>
                <c:pt idx="41">
                  <c:v>1.258925412E-5</c:v>
                </c:pt>
                <c:pt idx="42">
                  <c:v>1.5848931919999999E-5</c:v>
                </c:pt>
                <c:pt idx="43">
                  <c:v>1.995262315E-5</c:v>
                </c:pt>
                <c:pt idx="44">
                  <c:v>2.511886432E-5</c:v>
                </c:pt>
                <c:pt idx="45">
                  <c:v>3.1622776600000002E-5</c:v>
                </c:pt>
                <c:pt idx="46">
                  <c:v>3.981071706E-5</c:v>
                </c:pt>
                <c:pt idx="47">
                  <c:v>5.0118723360000002E-5</c:v>
                </c:pt>
                <c:pt idx="48">
                  <c:v>6.3095734449999995E-5</c:v>
                </c:pt>
                <c:pt idx="49">
                  <c:v>7.9432823470000001E-5</c:v>
                </c:pt>
                <c:pt idx="50" formatCode="General">
                  <c:v>1E-4</c:v>
                </c:pt>
                <c:pt idx="51" formatCode="General">
                  <c:v>1.258925412E-4</c:v>
                </c:pt>
                <c:pt idx="52" formatCode="General">
                  <c:v>1.584893192E-4</c:v>
                </c:pt>
                <c:pt idx="53" formatCode="General">
                  <c:v>1.995262315E-4</c:v>
                </c:pt>
                <c:pt idx="54" formatCode="General">
                  <c:v>2.511886432E-4</c:v>
                </c:pt>
                <c:pt idx="55" formatCode="General">
                  <c:v>3.1622776600000001E-4</c:v>
                </c:pt>
                <c:pt idx="56" formatCode="General">
                  <c:v>3.9810717059999998E-4</c:v>
                </c:pt>
                <c:pt idx="57" formatCode="General">
                  <c:v>5.0118723359999996E-4</c:v>
                </c:pt>
                <c:pt idx="58" formatCode="General">
                  <c:v>6.3095734449999995E-4</c:v>
                </c:pt>
                <c:pt idx="59" formatCode="General">
                  <c:v>7.9432823469999996E-4</c:v>
                </c:pt>
                <c:pt idx="60" formatCode="General">
                  <c:v>1E-3</c:v>
                </c:pt>
                <c:pt idx="61" formatCode="General">
                  <c:v>1.258925412E-3</c:v>
                </c:pt>
                <c:pt idx="62" formatCode="General">
                  <c:v>1.5848931920000001E-3</c:v>
                </c:pt>
                <c:pt idx="63" formatCode="General">
                  <c:v>1.9952623149999999E-3</c:v>
                </c:pt>
                <c:pt idx="64" formatCode="General">
                  <c:v>2.5118864320000001E-3</c:v>
                </c:pt>
                <c:pt idx="65" formatCode="General">
                  <c:v>3.1622776600000002E-3</c:v>
                </c:pt>
                <c:pt idx="66" formatCode="General">
                  <c:v>3.9810717059999999E-3</c:v>
                </c:pt>
                <c:pt idx="67" formatCode="General">
                  <c:v>5.0118723360000001E-3</c:v>
                </c:pt>
                <c:pt idx="68" formatCode="General">
                  <c:v>6.3095734450000001E-3</c:v>
                </c:pt>
                <c:pt idx="69" formatCode="General">
                  <c:v>7.9432823469999993E-3</c:v>
                </c:pt>
                <c:pt idx="70" formatCode="General">
                  <c:v>0.01</c:v>
                </c:pt>
                <c:pt idx="71" formatCode="General">
                  <c:v>1.2589254120000001E-2</c:v>
                </c:pt>
                <c:pt idx="72" formatCode="General">
                  <c:v>1.584893192E-2</c:v>
                </c:pt>
                <c:pt idx="73" formatCode="General">
                  <c:v>1.9952623150000001E-2</c:v>
                </c:pt>
                <c:pt idx="74" formatCode="General">
                  <c:v>2.511886432E-2</c:v>
                </c:pt>
                <c:pt idx="75" formatCode="General">
                  <c:v>3.1622776599999999E-2</c:v>
                </c:pt>
                <c:pt idx="76" formatCode="General">
                  <c:v>3.981071706E-2</c:v>
                </c:pt>
                <c:pt idx="77" formatCode="General">
                  <c:v>5.0118723359999999E-2</c:v>
                </c:pt>
                <c:pt idx="78" formatCode="General">
                  <c:v>6.3095734449999996E-2</c:v>
                </c:pt>
                <c:pt idx="79" formatCode="General">
                  <c:v>7.9432823469999997E-2</c:v>
                </c:pt>
                <c:pt idx="80" formatCode="General">
                  <c:v>0.1</c:v>
                </c:pt>
                <c:pt idx="81" formatCode="General">
                  <c:v>0.12589254120000001</c:v>
                </c:pt>
                <c:pt idx="82" formatCode="General">
                  <c:v>0.15848931920000001</c:v>
                </c:pt>
                <c:pt idx="83" formatCode="General">
                  <c:v>0.19952623150000001</c:v>
                </c:pt>
                <c:pt idx="84" formatCode="General">
                  <c:v>0.25118864320000001</c:v>
                </c:pt>
                <c:pt idx="85" formatCode="General">
                  <c:v>0.31622776600000002</c:v>
                </c:pt>
                <c:pt idx="86" formatCode="General">
                  <c:v>0.3981071706</c:v>
                </c:pt>
                <c:pt idx="87" formatCode="General">
                  <c:v>0.50118723359999995</c:v>
                </c:pt>
                <c:pt idx="88" formatCode="General">
                  <c:v>0.63095734449999996</c:v>
                </c:pt>
                <c:pt idx="89" formatCode="General">
                  <c:v>0.79432823470000002</c:v>
                </c:pt>
                <c:pt idx="90" formatCode="General">
                  <c:v>1</c:v>
                </c:pt>
                <c:pt idx="91" formatCode="General">
                  <c:v>1.258925412</c:v>
                </c:pt>
                <c:pt idx="92" formatCode="General">
                  <c:v>1.584893192</c:v>
                </c:pt>
                <c:pt idx="93" formatCode="General">
                  <c:v>1.995262315</c:v>
                </c:pt>
                <c:pt idx="94" formatCode="General">
                  <c:v>2.5118864319999998</c:v>
                </c:pt>
                <c:pt idx="95" formatCode="General">
                  <c:v>3.16227766</c:v>
                </c:pt>
                <c:pt idx="96" formatCode="General">
                  <c:v>3.9810717059999998</c:v>
                </c:pt>
                <c:pt idx="97" formatCode="General">
                  <c:v>5.0118723359999997</c:v>
                </c:pt>
                <c:pt idx="98" formatCode="General">
                  <c:v>6.3095734449999998</c:v>
                </c:pt>
                <c:pt idx="99" formatCode="General">
                  <c:v>7.9432823470000002</c:v>
                </c:pt>
                <c:pt idx="100" formatCode="General">
                  <c:v>10</c:v>
                </c:pt>
                <c:pt idx="101" formatCode="General">
                  <c:v>12.58925412</c:v>
                </c:pt>
                <c:pt idx="102" formatCode="General">
                  <c:v>15.84893192</c:v>
                </c:pt>
                <c:pt idx="103" formatCode="General">
                  <c:v>19.952623150000001</c:v>
                </c:pt>
                <c:pt idx="104" formatCode="General">
                  <c:v>25.11886432</c:v>
                </c:pt>
                <c:pt idx="105" formatCode="General">
                  <c:v>31.622776600000002</c:v>
                </c:pt>
                <c:pt idx="106" formatCode="General">
                  <c:v>39.810717060000002</c:v>
                </c:pt>
                <c:pt idx="107" formatCode="General">
                  <c:v>50.118723359999997</c:v>
                </c:pt>
                <c:pt idx="108" formatCode="General">
                  <c:v>63.095734450000002</c:v>
                </c:pt>
                <c:pt idx="109" formatCode="General">
                  <c:v>79.432823470000002</c:v>
                </c:pt>
                <c:pt idx="110" formatCode="General">
                  <c:v>100</c:v>
                </c:pt>
                <c:pt idx="111" formatCode="General">
                  <c:v>125.8925412</c:v>
                </c:pt>
                <c:pt idx="112" formatCode="General">
                  <c:v>158.48931920000001</c:v>
                </c:pt>
                <c:pt idx="113" formatCode="General">
                  <c:v>199.52623149999999</c:v>
                </c:pt>
                <c:pt idx="114" formatCode="General">
                  <c:v>251.1886432</c:v>
                </c:pt>
                <c:pt idx="115" formatCode="General">
                  <c:v>316.22776599999997</c:v>
                </c:pt>
                <c:pt idx="116" formatCode="General">
                  <c:v>398.10717060000002</c:v>
                </c:pt>
                <c:pt idx="117" formatCode="General">
                  <c:v>501.18723360000001</c:v>
                </c:pt>
                <c:pt idx="118" formatCode="General">
                  <c:v>630.95734449999998</c:v>
                </c:pt>
                <c:pt idx="119" formatCode="General">
                  <c:v>794.32823470000005</c:v>
                </c:pt>
                <c:pt idx="120" formatCode="General">
                  <c:v>1000</c:v>
                </c:pt>
                <c:pt idx="121" formatCode="General">
                  <c:v>1258.9254120000001</c:v>
                </c:pt>
                <c:pt idx="122" formatCode="General">
                  <c:v>1584.893192</c:v>
                </c:pt>
                <c:pt idx="123" formatCode="General">
                  <c:v>1995.2623149999999</c:v>
                </c:pt>
                <c:pt idx="124" formatCode="General">
                  <c:v>2511.8864319999998</c:v>
                </c:pt>
                <c:pt idx="125" formatCode="General">
                  <c:v>3162.2776600000002</c:v>
                </c:pt>
                <c:pt idx="126" formatCode="General">
                  <c:v>3981.0717060000002</c:v>
                </c:pt>
                <c:pt idx="127" formatCode="General">
                  <c:v>5011.8723360000004</c:v>
                </c:pt>
                <c:pt idx="128" formatCode="General">
                  <c:v>6309.573445</c:v>
                </c:pt>
                <c:pt idx="129" formatCode="General">
                  <c:v>7943.2823470000003</c:v>
                </c:pt>
                <c:pt idx="130" formatCode="General">
                  <c:v>10000</c:v>
                </c:pt>
                <c:pt idx="131" formatCode="General">
                  <c:v>12589.25412</c:v>
                </c:pt>
                <c:pt idx="132" formatCode="General">
                  <c:v>15848.931920000001</c:v>
                </c:pt>
                <c:pt idx="133" formatCode="General">
                  <c:v>19952.623149999999</c:v>
                </c:pt>
                <c:pt idx="134" formatCode="General">
                  <c:v>25118.864320000001</c:v>
                </c:pt>
                <c:pt idx="135" formatCode="General">
                  <c:v>31622.776600000001</c:v>
                </c:pt>
                <c:pt idx="136" formatCode="General">
                  <c:v>39810.717060000003</c:v>
                </c:pt>
                <c:pt idx="137" formatCode="General">
                  <c:v>50118.723360000004</c:v>
                </c:pt>
                <c:pt idx="138" formatCode="General">
                  <c:v>63095.734450000004</c:v>
                </c:pt>
                <c:pt idx="139" formatCode="General">
                  <c:v>79432.823470000003</c:v>
                </c:pt>
                <c:pt idx="140" formatCode="General">
                  <c:v>100000</c:v>
                </c:pt>
                <c:pt idx="141" formatCode="General">
                  <c:v>125892.54120000001</c:v>
                </c:pt>
                <c:pt idx="142" formatCode="General">
                  <c:v>158489.3192</c:v>
                </c:pt>
                <c:pt idx="143" formatCode="General">
                  <c:v>199526.23149999999</c:v>
                </c:pt>
                <c:pt idx="144" formatCode="General">
                  <c:v>251188.64319999999</c:v>
                </c:pt>
                <c:pt idx="145" formatCode="General">
                  <c:v>316227.766</c:v>
                </c:pt>
                <c:pt idx="146" formatCode="General">
                  <c:v>398107.17060000001</c:v>
                </c:pt>
                <c:pt idx="147" formatCode="General">
                  <c:v>501187.23359999998</c:v>
                </c:pt>
                <c:pt idx="148" formatCode="General">
                  <c:v>630957.34450000001</c:v>
                </c:pt>
                <c:pt idx="149" formatCode="General">
                  <c:v>794328.23470000003</c:v>
                </c:pt>
                <c:pt idx="150" formatCode="General">
                  <c:v>1000000</c:v>
                </c:pt>
              </c:numCache>
            </c:numRef>
          </c:xVal>
          <c:yVal>
            <c:numRef>
              <c:f>Лист1!$B$1:$B$151</c:f>
              <c:numCache>
                <c:formatCode>General</c:formatCode>
                <c:ptCount val="151"/>
                <c:pt idx="0">
                  <c:v>-52.375799999999998</c:v>
                </c:pt>
                <c:pt idx="1">
                  <c:v>-50.375900000000001</c:v>
                </c:pt>
                <c:pt idx="2">
                  <c:v>-48.375999999999998</c:v>
                </c:pt>
                <c:pt idx="3">
                  <c:v>-46.376300000000001</c:v>
                </c:pt>
                <c:pt idx="4">
                  <c:v>-44.3767</c:v>
                </c:pt>
                <c:pt idx="5">
                  <c:v>-42.377299999999998</c:v>
                </c:pt>
                <c:pt idx="6">
                  <c:v>-40.378300000000003</c:v>
                </c:pt>
                <c:pt idx="7">
                  <c:v>-38.379899999999999</c:v>
                </c:pt>
                <c:pt idx="8">
                  <c:v>-36.382399999999997</c:v>
                </c:pt>
                <c:pt idx="9">
                  <c:v>-34.386400000000002</c:v>
                </c:pt>
                <c:pt idx="10">
                  <c:v>-32.392699999999998</c:v>
                </c:pt>
                <c:pt idx="11">
                  <c:v>-30.402699999999999</c:v>
                </c:pt>
                <c:pt idx="12">
                  <c:v>-28.418500000000002</c:v>
                </c:pt>
                <c:pt idx="13">
                  <c:v>-26.443300000000001</c:v>
                </c:pt>
                <c:pt idx="14">
                  <c:v>-24.482500000000002</c:v>
                </c:pt>
                <c:pt idx="15">
                  <c:v>-22.543800000000001</c:v>
                </c:pt>
                <c:pt idx="16">
                  <c:v>-20.639199999999999</c:v>
                </c:pt>
                <c:pt idx="17">
                  <c:v>-18.786200000000001</c:v>
                </c:pt>
                <c:pt idx="18">
                  <c:v>-17.009599999999999</c:v>
                </c:pt>
                <c:pt idx="19">
                  <c:v>-15.3416</c:v>
                </c:pt>
                <c:pt idx="20">
                  <c:v>-13.8207</c:v>
                </c:pt>
                <c:pt idx="21">
                  <c:v>-12.486000000000001</c:v>
                </c:pt>
                <c:pt idx="22">
                  <c:v>-11.367699999999999</c:v>
                </c:pt>
                <c:pt idx="23">
                  <c:v>-10.4778</c:v>
                </c:pt>
                <c:pt idx="24">
                  <c:v>-9.8050099999999993</c:v>
                </c:pt>
                <c:pt idx="25">
                  <c:v>-9.3197700000000001</c:v>
                </c:pt>
                <c:pt idx="26">
                  <c:v>-8.9831299999999992</c:v>
                </c:pt>
                <c:pt idx="27">
                  <c:v>-8.7564600000000006</c:v>
                </c:pt>
                <c:pt idx="28">
                  <c:v>-8.6071000000000009</c:v>
                </c:pt>
                <c:pt idx="29">
                  <c:v>-8.5101499999999994</c:v>
                </c:pt>
                <c:pt idx="30">
                  <c:v>-8.4478500000000007</c:v>
                </c:pt>
                <c:pt idx="31">
                  <c:v>-8.4080700000000004</c:v>
                </c:pt>
                <c:pt idx="32">
                  <c:v>-8.38279</c:v>
                </c:pt>
                <c:pt idx="33">
                  <c:v>-8.3667599999999993</c:v>
                </c:pt>
                <c:pt idx="34">
                  <c:v>-8.3566099999999999</c:v>
                </c:pt>
                <c:pt idx="35">
                  <c:v>-8.3501999999999992</c:v>
                </c:pt>
                <c:pt idx="36">
                  <c:v>-8.3461499999999997</c:v>
                </c:pt>
                <c:pt idx="37">
                  <c:v>-8.3435900000000007</c:v>
                </c:pt>
                <c:pt idx="38">
                  <c:v>-8.3419699999999999</c:v>
                </c:pt>
                <c:pt idx="39">
                  <c:v>-8.3409499999999994</c:v>
                </c:pt>
                <c:pt idx="40">
                  <c:v>-8.3403100000000006</c:v>
                </c:pt>
                <c:pt idx="41">
                  <c:v>-8.3399000000000001</c:v>
                </c:pt>
                <c:pt idx="42">
                  <c:v>-8.3396500000000007</c:v>
                </c:pt>
                <c:pt idx="43">
                  <c:v>-8.3394899999999996</c:v>
                </c:pt>
                <c:pt idx="44">
                  <c:v>-8.3393800000000002</c:v>
                </c:pt>
                <c:pt idx="45">
                  <c:v>-8.3393200000000007</c:v>
                </c:pt>
                <c:pt idx="46">
                  <c:v>-8.3392800000000005</c:v>
                </c:pt>
                <c:pt idx="47">
                  <c:v>-8.3392499999999998</c:v>
                </c:pt>
                <c:pt idx="48">
                  <c:v>-8.3392400000000002</c:v>
                </c:pt>
                <c:pt idx="49">
                  <c:v>-8.3392300000000006</c:v>
                </c:pt>
                <c:pt idx="50">
                  <c:v>-8.3392199999999992</c:v>
                </c:pt>
                <c:pt idx="51">
                  <c:v>-8.3392199999999992</c:v>
                </c:pt>
                <c:pt idx="52">
                  <c:v>-8.3392099999999996</c:v>
                </c:pt>
                <c:pt idx="53">
                  <c:v>-8.3392099999999996</c:v>
                </c:pt>
                <c:pt idx="54">
                  <c:v>-8.3392099999999996</c:v>
                </c:pt>
                <c:pt idx="55">
                  <c:v>-8.3392099999999996</c:v>
                </c:pt>
                <c:pt idx="56">
                  <c:v>-8.3392099999999996</c:v>
                </c:pt>
                <c:pt idx="57">
                  <c:v>-8.3392099999999996</c:v>
                </c:pt>
                <c:pt idx="58">
                  <c:v>-8.3392099999999996</c:v>
                </c:pt>
                <c:pt idx="59">
                  <c:v>-8.3392099999999996</c:v>
                </c:pt>
                <c:pt idx="60">
                  <c:v>-8.3392099999999996</c:v>
                </c:pt>
                <c:pt idx="61">
                  <c:v>-8.3392099999999996</c:v>
                </c:pt>
                <c:pt idx="62">
                  <c:v>-8.3392099999999996</c:v>
                </c:pt>
                <c:pt idx="63">
                  <c:v>-8.3392099999999996</c:v>
                </c:pt>
                <c:pt idx="64">
                  <c:v>-8.3392199999999992</c:v>
                </c:pt>
                <c:pt idx="65">
                  <c:v>-8.3392199999999992</c:v>
                </c:pt>
                <c:pt idx="66">
                  <c:v>-8.3392199999999992</c:v>
                </c:pt>
                <c:pt idx="67">
                  <c:v>-8.3392300000000006</c:v>
                </c:pt>
                <c:pt idx="68">
                  <c:v>-8.3392499999999998</c:v>
                </c:pt>
                <c:pt idx="69">
                  <c:v>-8.3392700000000008</c:v>
                </c:pt>
                <c:pt idx="70">
                  <c:v>-8.3392999999999997</c:v>
                </c:pt>
                <c:pt idx="71">
                  <c:v>-8.3393599999999992</c:v>
                </c:pt>
                <c:pt idx="72">
                  <c:v>-8.3394399999999997</c:v>
                </c:pt>
                <c:pt idx="73">
                  <c:v>-8.3395799999999998</c:v>
                </c:pt>
                <c:pt idx="74">
                  <c:v>-8.3397900000000007</c:v>
                </c:pt>
                <c:pt idx="75">
                  <c:v>-8.3401300000000003</c:v>
                </c:pt>
                <c:pt idx="76">
                  <c:v>-8.3406699999999994</c:v>
                </c:pt>
                <c:pt idx="77">
                  <c:v>-8.3415199999999992</c:v>
                </c:pt>
                <c:pt idx="78">
                  <c:v>-8.3428699999999996</c:v>
                </c:pt>
                <c:pt idx="79">
                  <c:v>-8.3450100000000003</c:v>
                </c:pt>
                <c:pt idx="80">
                  <c:v>-8.3484099999999994</c:v>
                </c:pt>
                <c:pt idx="81">
                  <c:v>-8.3537700000000008</c:v>
                </c:pt>
                <c:pt idx="82">
                  <c:v>-8.3622700000000005</c:v>
                </c:pt>
                <c:pt idx="83">
                  <c:v>-8.3757000000000001</c:v>
                </c:pt>
                <c:pt idx="84">
                  <c:v>-8.3969000000000005</c:v>
                </c:pt>
                <c:pt idx="85">
                  <c:v>-8.4303000000000008</c:v>
                </c:pt>
                <c:pt idx="86">
                  <c:v>-8.4826899999999998</c:v>
                </c:pt>
                <c:pt idx="87">
                  <c:v>-8.5644600000000004</c:v>
                </c:pt>
                <c:pt idx="88">
                  <c:v>-8.6909500000000008</c:v>
                </c:pt>
                <c:pt idx="89">
                  <c:v>-8.8841300000000007</c:v>
                </c:pt>
                <c:pt idx="90">
                  <c:v>-9.1736199999999997</c:v>
                </c:pt>
                <c:pt idx="91">
                  <c:v>-9.5959699999999994</c:v>
                </c:pt>
                <c:pt idx="92">
                  <c:v>-10.1906</c:v>
                </c:pt>
                <c:pt idx="93">
                  <c:v>-10.991400000000001</c:v>
                </c:pt>
                <c:pt idx="94">
                  <c:v>-12.0166</c:v>
                </c:pt>
                <c:pt idx="95">
                  <c:v>-13.2615</c:v>
                </c:pt>
                <c:pt idx="96">
                  <c:v>-14.6999</c:v>
                </c:pt>
                <c:pt idx="97">
                  <c:v>-16.2913</c:v>
                </c:pt>
                <c:pt idx="98">
                  <c:v>-17.991</c:v>
                </c:pt>
                <c:pt idx="99">
                  <c:v>-19.7559</c:v>
                </c:pt>
                <c:pt idx="100">
                  <c:v>-21.546099999999999</c:v>
                </c:pt>
                <c:pt idx="101">
                  <c:v>-23.323899999999998</c:v>
                </c:pt>
                <c:pt idx="102">
                  <c:v>-25.0505</c:v>
                </c:pt>
                <c:pt idx="103">
                  <c:v>-26.683800000000002</c:v>
                </c:pt>
                <c:pt idx="104">
                  <c:v>-28.179200000000002</c:v>
                </c:pt>
                <c:pt idx="105">
                  <c:v>-29.4939</c:v>
                </c:pt>
                <c:pt idx="106">
                  <c:v>-30.595600000000001</c:v>
                </c:pt>
                <c:pt idx="107">
                  <c:v>-31.471800000000002</c:v>
                </c:pt>
                <c:pt idx="108">
                  <c:v>-32.133400000000002</c:v>
                </c:pt>
                <c:pt idx="109">
                  <c:v>-32.61</c:v>
                </c:pt>
                <c:pt idx="110">
                  <c:v>-32.940399999999997</c:v>
                </c:pt>
                <c:pt idx="111">
                  <c:v>-33.162700000000001</c:v>
                </c:pt>
                <c:pt idx="112">
                  <c:v>-33.309100000000001</c:v>
                </c:pt>
                <c:pt idx="113">
                  <c:v>-33.404200000000003</c:v>
                </c:pt>
                <c:pt idx="114">
                  <c:v>-33.465400000000002</c:v>
                </c:pt>
                <c:pt idx="115">
                  <c:v>-33.5047</c:v>
                </c:pt>
                <c:pt idx="116">
                  <c:v>-33.529899999999998</c:v>
                </c:pt>
                <c:pt idx="117">
                  <c:v>-33.546399999999998</c:v>
                </c:pt>
                <c:pt idx="118">
                  <c:v>-33.557499999999997</c:v>
                </c:pt>
                <c:pt idx="119">
                  <c:v>-33.565800000000003</c:v>
                </c:pt>
                <c:pt idx="120">
                  <c:v>-33.572800000000001</c:v>
                </c:pt>
                <c:pt idx="121">
                  <c:v>-33.580199999999998</c:v>
                </c:pt>
                <c:pt idx="122">
                  <c:v>-33.589500000000001</c:v>
                </c:pt>
                <c:pt idx="123">
                  <c:v>-33.602699999999999</c:v>
                </c:pt>
                <c:pt idx="124">
                  <c:v>-33.622599999999998</c:v>
                </c:pt>
                <c:pt idx="125">
                  <c:v>-33.653399999999998</c:v>
                </c:pt>
                <c:pt idx="126">
                  <c:v>-33.7014</c:v>
                </c:pt>
                <c:pt idx="127">
                  <c:v>-33.7761</c:v>
                </c:pt>
                <c:pt idx="128">
                  <c:v>-33.8919</c:v>
                </c:pt>
                <c:pt idx="129">
                  <c:v>-34.069200000000002</c:v>
                </c:pt>
                <c:pt idx="130">
                  <c:v>-34.336100000000002</c:v>
                </c:pt>
                <c:pt idx="131">
                  <c:v>-34.728099999999998</c:v>
                </c:pt>
                <c:pt idx="132">
                  <c:v>-35.2849</c:v>
                </c:pt>
                <c:pt idx="133">
                  <c:v>-36.042999999999999</c:v>
                </c:pt>
                <c:pt idx="134">
                  <c:v>-37.025399999999998</c:v>
                </c:pt>
                <c:pt idx="135">
                  <c:v>-38.234000000000002</c:v>
                </c:pt>
                <c:pt idx="136">
                  <c:v>-39.648499999999999</c:v>
                </c:pt>
                <c:pt idx="137">
                  <c:v>-41.233800000000002</c:v>
                </c:pt>
                <c:pt idx="138">
                  <c:v>-42.950200000000002</c:v>
                </c:pt>
                <c:pt idx="139">
                  <c:v>-44.761200000000002</c:v>
                </c:pt>
                <c:pt idx="140">
                  <c:v>-46.637599999999999</c:v>
                </c:pt>
                <c:pt idx="141">
                  <c:v>-48.5578</c:v>
                </c:pt>
                <c:pt idx="142">
                  <c:v>-50.506700000000002</c:v>
                </c:pt>
                <c:pt idx="143">
                  <c:v>-52.4741</c:v>
                </c:pt>
                <c:pt idx="144">
                  <c:v>-54.453400000000002</c:v>
                </c:pt>
                <c:pt idx="145">
                  <c:v>-56.440300000000001</c:v>
                </c:pt>
                <c:pt idx="146">
                  <c:v>-58.432000000000002</c:v>
                </c:pt>
                <c:pt idx="147">
                  <c:v>-60.4268</c:v>
                </c:pt>
                <c:pt idx="148">
                  <c:v>-62.423499999999997</c:v>
                </c:pt>
                <c:pt idx="149">
                  <c:v>-64.421400000000006</c:v>
                </c:pt>
                <c:pt idx="150">
                  <c:v>-66.420100000000005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8-42FF-B1B6-2671DC163A2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Лист1!$O$2:$O$3</c:f>
              <c:numCache>
                <c:formatCode>General</c:formatCode>
                <c:ptCount val="2"/>
                <c:pt idx="0">
                  <c:v>1.0000000000000001E-9</c:v>
                </c:pt>
                <c:pt idx="1">
                  <c:v>100000</c:v>
                </c:pt>
              </c:numCache>
            </c:numRef>
          </c:xVal>
          <c:yVal>
            <c:numRef>
              <c:f>Лист1!$P$2:$P$3</c:f>
              <c:numCache>
                <c:formatCode>General</c:formatCode>
                <c:ptCount val="2"/>
                <c:pt idx="0">
                  <c:v>-11.35</c:v>
                </c:pt>
                <c:pt idx="1">
                  <c:v>-11.35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88-42FF-B1B6-2671DC163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650128"/>
        <c:axId val="1245649648"/>
      </c:scatterChart>
      <c:valAx>
        <c:axId val="1245650128"/>
        <c:scaling>
          <c:logBase val="10"/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f, </a:t>
                </a:r>
                <a:r>
                  <a:rPr lang="ru-RU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Гц</a:t>
                </a:r>
              </a:p>
            </c:rich>
          </c:tx>
          <c:layout>
            <c:manualLayout>
              <c:xMode val="edge"/>
              <c:yMode val="edge"/>
              <c:x val="0.93305446194225738"/>
              <c:y val="1.293963254593177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5649648"/>
        <c:crosses val="autoZero"/>
        <c:crossBetween val="midCat"/>
      </c:valAx>
      <c:valAx>
        <c:axId val="1245649648"/>
        <c:scaling>
          <c:orientation val="minMax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АЧХ, дБ</a:t>
                </a:r>
              </a:p>
            </c:rich>
          </c:tx>
          <c:layout>
            <c:manualLayout>
              <c:xMode val="edge"/>
              <c:yMode val="edge"/>
              <c:x val="0.05"/>
              <c:y val="3.6803732866725154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565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Лист1!$E$24:$E$42</c:f>
              <c:numCache>
                <c:formatCode>0.00000000</c:formatCode>
                <c:ptCount val="19"/>
                <c:pt idx="0" formatCode="General">
                  <c:v>2.7300000000000001E-6</c:v>
                </c:pt>
                <c:pt idx="1">
                  <c:v>5.5400000000000003E-6</c:v>
                </c:pt>
                <c:pt idx="2">
                  <c:v>1.1080000000000001E-5</c:v>
                </c:pt>
                <c:pt idx="3">
                  <c:v>2.2160000000000001E-5</c:v>
                </c:pt>
                <c:pt idx="4">
                  <c:v>4.4320000000000003E-5</c:v>
                </c:pt>
                <c:pt idx="5">
                  <c:v>8.8640000000000005E-5</c:v>
                </c:pt>
                <c:pt idx="6">
                  <c:v>1.7728000000000001E-4</c:v>
                </c:pt>
                <c:pt idx="7">
                  <c:v>3.5456000000000002E-4</c:v>
                </c:pt>
                <c:pt idx="8">
                  <c:v>7.0912000000000004E-4</c:v>
                </c:pt>
                <c:pt idx="9">
                  <c:v>1.4182400000000001E-3</c:v>
                </c:pt>
                <c:pt idx="10">
                  <c:v>4.25472E-3</c:v>
                </c:pt>
                <c:pt idx="11">
                  <c:v>1.06368E-2</c:v>
                </c:pt>
                <c:pt idx="12">
                  <c:v>3.1910399999999998E-2</c:v>
                </c:pt>
                <c:pt idx="13">
                  <c:v>0.04</c:v>
                </c:pt>
                <c:pt idx="14">
                  <c:v>0.05</c:v>
                </c:pt>
                <c:pt idx="15">
                  <c:v>0.06</c:v>
                </c:pt>
                <c:pt idx="16">
                  <c:v>0.1</c:v>
                </c:pt>
                <c:pt idx="17">
                  <c:v>1</c:v>
                </c:pt>
              </c:numCache>
            </c:numRef>
          </c:xVal>
          <c:yVal>
            <c:numRef>
              <c:f>Лист1!$F$24:$F$42</c:f>
              <c:numCache>
                <c:formatCode>General</c:formatCode>
                <c:ptCount val="19"/>
                <c:pt idx="0">
                  <c:v>3.2000000000000003E-6</c:v>
                </c:pt>
                <c:pt idx="1">
                  <c:v>3.2799999999999999E-6</c:v>
                </c:pt>
                <c:pt idx="2">
                  <c:v>3.2899999999999998E-6</c:v>
                </c:pt>
                <c:pt idx="3">
                  <c:v>3.3100000000000001E-6</c:v>
                </c:pt>
                <c:pt idx="4">
                  <c:v>3.36E-6</c:v>
                </c:pt>
                <c:pt idx="5">
                  <c:v>3.45E-6</c:v>
                </c:pt>
                <c:pt idx="6">
                  <c:v>3.6200000000000001E-6</c:v>
                </c:pt>
                <c:pt idx="7">
                  <c:v>3.9700000000000001E-6</c:v>
                </c:pt>
                <c:pt idx="8">
                  <c:v>4.6700000000000002E-6</c:v>
                </c:pt>
                <c:pt idx="9">
                  <c:v>6.0700000000000003E-6</c:v>
                </c:pt>
                <c:pt idx="10">
                  <c:v>1.17E-5</c:v>
                </c:pt>
                <c:pt idx="11">
                  <c:v>2.4300000000000001E-5</c:v>
                </c:pt>
                <c:pt idx="12">
                  <c:v>6.6299999999999999E-5</c:v>
                </c:pt>
                <c:pt idx="13">
                  <c:v>8.2000000000000001E-5</c:v>
                </c:pt>
                <c:pt idx="14">
                  <c:v>1.02E-4</c:v>
                </c:pt>
                <c:pt idx="15">
                  <c:v>1.22E-4</c:v>
                </c:pt>
                <c:pt idx="16">
                  <c:v>2.0100000000000001E-4</c:v>
                </c:pt>
                <c:pt idx="17">
                  <c:v>1.98E-3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6A-4F12-9C97-8B87818AC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272768"/>
        <c:axId val="1789284288"/>
      </c:scatterChart>
      <c:valAx>
        <c:axId val="178927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9284288"/>
        <c:crosses val="autoZero"/>
        <c:crossBetween val="midCat"/>
      </c:valAx>
      <c:valAx>
        <c:axId val="17892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927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4762</xdr:rowOff>
    </xdr:from>
    <xdr:to>
      <xdr:col>11</xdr:col>
      <xdr:colOff>295275</xdr:colOff>
      <xdr:row>16</xdr:row>
      <xdr:rowOff>80962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5F344B8-EE56-A9FC-0F52-764231A4A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23</xdr:row>
      <xdr:rowOff>252412</xdr:rowOff>
    </xdr:from>
    <xdr:to>
      <xdr:col>16</xdr:col>
      <xdr:colOff>257175</xdr:colOff>
      <xdr:row>35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D77E347-9CDB-174D-E521-BBE59FF1E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3A93-5361-49E1-AFBF-0D030D9BB982}">
  <dimension ref="A1:S151"/>
  <sheetViews>
    <sheetView tabSelected="1" topLeftCell="A17" zoomScaleNormal="100" workbookViewId="0">
      <selection activeCell="S27" sqref="S27"/>
    </sheetView>
  </sheetViews>
  <sheetFormatPr defaultRowHeight="15" x14ac:dyDescent="0.25"/>
  <cols>
    <col min="5" max="5" width="16.28515625" bestFit="1" customWidth="1"/>
    <col min="6" max="6" width="11" bestFit="1" customWidth="1"/>
    <col min="14" max="14" width="12" bestFit="1" customWidth="1"/>
    <col min="15" max="15" width="13.140625" bestFit="1" customWidth="1"/>
    <col min="18" max="18" width="12" bestFit="1" customWidth="1"/>
  </cols>
  <sheetData>
    <row r="1" spans="1:18" x14ac:dyDescent="0.25">
      <c r="A1" s="2">
        <v>1.0000000000000001E-9</v>
      </c>
      <c r="B1">
        <v>-52.375799999999998</v>
      </c>
    </row>
    <row r="2" spans="1:18" x14ac:dyDescent="0.25">
      <c r="A2" s="2">
        <v>1.258925412E-9</v>
      </c>
      <c r="B2">
        <v>-50.375900000000001</v>
      </c>
      <c r="O2">
        <f>1/1000000000</f>
        <v>1.0000000000000001E-9</v>
      </c>
      <c r="P2">
        <v>-11.35</v>
      </c>
    </row>
    <row r="3" spans="1:18" x14ac:dyDescent="0.25">
      <c r="A3" s="2">
        <v>1.5848931919999999E-9</v>
      </c>
      <c r="B3">
        <v>-48.375999999999998</v>
      </c>
      <c r="O3">
        <v>100000</v>
      </c>
      <c r="P3">
        <v>-11.35</v>
      </c>
    </row>
    <row r="4" spans="1:18" x14ac:dyDescent="0.25">
      <c r="A4" s="2">
        <v>1.9952623150000001E-9</v>
      </c>
      <c r="B4">
        <v>-46.376300000000001</v>
      </c>
    </row>
    <row r="5" spans="1:18" x14ac:dyDescent="0.25">
      <c r="A5" s="2">
        <v>2.511886432E-9</v>
      </c>
      <c r="B5">
        <v>-44.3767</v>
      </c>
      <c r="O5">
        <f>SQRT(0.0159*2000000)</f>
        <v>178.32554500127009</v>
      </c>
    </row>
    <row r="6" spans="1:18" x14ac:dyDescent="0.25">
      <c r="A6" s="2">
        <v>3.1622776599999999E-9</v>
      </c>
      <c r="B6">
        <v>-42.377299999999998</v>
      </c>
      <c r="R6">
        <f>157/1000000000</f>
        <v>1.5699999999999999E-7</v>
      </c>
    </row>
    <row r="7" spans="1:18" x14ac:dyDescent="0.25">
      <c r="A7" s="2">
        <v>3.981071706E-9</v>
      </c>
      <c r="B7">
        <v>-40.378300000000003</v>
      </c>
      <c r="R7">
        <v>2.1800000000000002</v>
      </c>
    </row>
    <row r="8" spans="1:18" x14ac:dyDescent="0.25">
      <c r="A8" s="2">
        <v>5.0118723359999999E-9</v>
      </c>
      <c r="B8">
        <v>-38.379899999999999</v>
      </c>
      <c r="R8">
        <f>SQRT(R6*R7)</f>
        <v>5.8502991376509965E-4</v>
      </c>
    </row>
    <row r="9" spans="1:18" x14ac:dyDescent="0.25">
      <c r="A9" s="2">
        <v>6.3095734449999997E-9</v>
      </c>
      <c r="B9">
        <v>-36.382399999999997</v>
      </c>
    </row>
    <row r="10" spans="1:18" x14ac:dyDescent="0.25">
      <c r="A10" s="2">
        <v>7.9432823469999998E-9</v>
      </c>
      <c r="B10">
        <v>-34.386400000000002</v>
      </c>
    </row>
    <row r="11" spans="1:18" x14ac:dyDescent="0.25">
      <c r="A11" s="2">
        <v>1E-8</v>
      </c>
      <c r="B11">
        <v>-32.392699999999998</v>
      </c>
    </row>
    <row r="12" spans="1:18" x14ac:dyDescent="0.25">
      <c r="A12" s="2">
        <v>1.2589254120000001E-8</v>
      </c>
      <c r="B12">
        <v>-30.402699999999999</v>
      </c>
    </row>
    <row r="13" spans="1:18" x14ac:dyDescent="0.25">
      <c r="A13" s="2">
        <v>1.5848931920000001E-8</v>
      </c>
      <c r="B13">
        <v>-28.418500000000002</v>
      </c>
      <c r="N13">
        <f>158/1000000000</f>
        <v>1.5800000000000001E-7</v>
      </c>
    </row>
    <row r="14" spans="1:18" x14ac:dyDescent="0.25">
      <c r="A14" s="2">
        <v>1.9952623150000002E-8</v>
      </c>
      <c r="B14">
        <v>-26.443300000000001</v>
      </c>
      <c r="N14">
        <v>2.5099999999999998</v>
      </c>
    </row>
    <row r="15" spans="1:18" x14ac:dyDescent="0.25">
      <c r="A15" s="2">
        <v>2.5118864319999999E-8</v>
      </c>
      <c r="B15">
        <v>-24.482500000000002</v>
      </c>
      <c r="N15">
        <f>SQRT(N13*N14)</f>
        <v>6.2974598053500911E-4</v>
      </c>
    </row>
    <row r="16" spans="1:18" x14ac:dyDescent="0.25">
      <c r="A16" s="2">
        <v>3.1622776600000003E-8</v>
      </c>
      <c r="B16">
        <v>-22.543800000000001</v>
      </c>
    </row>
    <row r="17" spans="1:19" x14ac:dyDescent="0.25">
      <c r="A17" s="2">
        <v>3.981071706E-8</v>
      </c>
      <c r="B17">
        <v>-20.639199999999999</v>
      </c>
    </row>
    <row r="18" spans="1:19" x14ac:dyDescent="0.25">
      <c r="A18" s="2">
        <v>5.0118723360000002E-8</v>
      </c>
      <c r="B18">
        <v>-18.786200000000001</v>
      </c>
    </row>
    <row r="19" spans="1:19" x14ac:dyDescent="0.25">
      <c r="A19" s="2">
        <v>6.3095734450000004E-8</v>
      </c>
      <c r="B19">
        <v>-17.009599999999999</v>
      </c>
    </row>
    <row r="20" spans="1:19" x14ac:dyDescent="0.25">
      <c r="A20" s="2">
        <v>7.9432823470000001E-8</v>
      </c>
      <c r="B20">
        <v>-15.3416</v>
      </c>
    </row>
    <row r="21" spans="1:19" x14ac:dyDescent="0.25">
      <c r="A21" s="2">
        <v>9.9999999999999995E-8</v>
      </c>
      <c r="B21">
        <v>-13.8207</v>
      </c>
    </row>
    <row r="22" spans="1:19" x14ac:dyDescent="0.25">
      <c r="A22" s="2">
        <v>1.2589254119999999E-7</v>
      </c>
      <c r="B22">
        <v>-12.486000000000001</v>
      </c>
    </row>
    <row r="23" spans="1:19" x14ac:dyDescent="0.25">
      <c r="A23" s="2">
        <v>1.5848931919999999E-7</v>
      </c>
      <c r="B23">
        <v>-11.367699999999999</v>
      </c>
      <c r="E23" t="s">
        <v>0</v>
      </c>
      <c r="F23" t="s">
        <v>1</v>
      </c>
    </row>
    <row r="24" spans="1:19" ht="20.25" x14ac:dyDescent="0.35">
      <c r="A24" s="2">
        <v>1.995262315E-7</v>
      </c>
      <c r="B24">
        <v>-10.4778</v>
      </c>
      <c r="E24">
        <f>2.73/1000000</f>
        <v>2.7300000000000001E-6</v>
      </c>
      <c r="F24">
        <f>3.2/1000000</f>
        <v>3.2000000000000003E-6</v>
      </c>
      <c r="G24">
        <f t="shared" ref="G24" si="0">E24/F24</f>
        <v>0.85312499999999991</v>
      </c>
      <c r="H24">
        <v>1.6890000000000001</v>
      </c>
      <c r="R24" s="1" t="s">
        <v>2</v>
      </c>
      <c r="S24">
        <v>250</v>
      </c>
    </row>
    <row r="25" spans="1:19" ht="21" x14ac:dyDescent="0.35">
      <c r="A25" s="2">
        <v>2.5118864320000001E-7</v>
      </c>
      <c r="B25">
        <v>-9.8050099999999993</v>
      </c>
      <c r="E25" s="3">
        <v>5.5400000000000003E-6</v>
      </c>
      <c r="F25">
        <f>3.28/1000000</f>
        <v>3.2799999999999999E-6</v>
      </c>
      <c r="G25">
        <f>E25/F25</f>
        <v>1.6890243902439026</v>
      </c>
      <c r="H25">
        <f t="shared" ref="H25:H41" si="1">$H$24/G25</f>
        <v>0.99998555956678692</v>
      </c>
      <c r="R25" s="1" t="s">
        <v>3</v>
      </c>
      <c r="S25">
        <v>52.9</v>
      </c>
    </row>
    <row r="26" spans="1:19" ht="20.25" x14ac:dyDescent="0.35">
      <c r="A26" s="2">
        <v>3.1622776600000002E-7</v>
      </c>
      <c r="B26">
        <v>-9.3197700000000001</v>
      </c>
      <c r="E26" s="3">
        <v>1.1080000000000001E-5</v>
      </c>
      <c r="F26">
        <f>3.29/1000000</f>
        <v>3.2899999999999998E-6</v>
      </c>
      <c r="G26">
        <f>E26/F26</f>
        <v>3.3677811550151979</v>
      </c>
      <c r="H26">
        <f t="shared" si="1"/>
        <v>0.50151714801444036</v>
      </c>
      <c r="R26" s="1" t="s">
        <v>4</v>
      </c>
      <c r="S26">
        <v>48.9</v>
      </c>
    </row>
    <row r="27" spans="1:19" ht="20.25" x14ac:dyDescent="0.35">
      <c r="A27" s="2">
        <v>3.9810717059999998E-7</v>
      </c>
      <c r="B27">
        <v>-8.9831299999999992</v>
      </c>
      <c r="E27" s="3">
        <v>2.2160000000000001E-5</v>
      </c>
      <c r="F27">
        <f>3.31/1000000</f>
        <v>3.3100000000000001E-6</v>
      </c>
      <c r="G27">
        <f>E27/F27</f>
        <v>6.6948640483383688</v>
      </c>
      <c r="H27">
        <f t="shared" si="1"/>
        <v>0.25228294223826714</v>
      </c>
      <c r="R27" s="1" t="s">
        <v>5</v>
      </c>
      <c r="S27">
        <f>S24*(S25/S26-1)</f>
        <v>20.449897750511258</v>
      </c>
    </row>
    <row r="28" spans="1:19" ht="18.75" x14ac:dyDescent="0.25">
      <c r="A28" s="2">
        <v>5.0118723360000005E-7</v>
      </c>
      <c r="B28">
        <v>-8.7564600000000006</v>
      </c>
      <c r="E28" s="3">
        <v>4.4320000000000003E-5</v>
      </c>
      <c r="F28">
        <f>3.36/1000000</f>
        <v>3.36E-6</v>
      </c>
      <c r="G28">
        <f>E28/F28</f>
        <v>13.190476190476192</v>
      </c>
      <c r="H28">
        <f t="shared" si="1"/>
        <v>0.12804693140794224</v>
      </c>
    </row>
    <row r="29" spans="1:19" ht="18.75" x14ac:dyDescent="0.25">
      <c r="A29" s="2">
        <v>6.3095734449999998E-7</v>
      </c>
      <c r="B29">
        <v>-8.6071000000000009</v>
      </c>
      <c r="E29" s="3">
        <v>8.8640000000000005E-5</v>
      </c>
      <c r="F29">
        <f>3.45/1000000</f>
        <v>3.45E-6</v>
      </c>
      <c r="G29">
        <f>E29/F29</f>
        <v>25.692753623188405</v>
      </c>
      <c r="H29">
        <f t="shared" si="1"/>
        <v>6.5738379963898919E-2</v>
      </c>
    </row>
    <row r="30" spans="1:19" ht="18.75" x14ac:dyDescent="0.25">
      <c r="A30" s="2">
        <v>7.9432823469999998E-7</v>
      </c>
      <c r="B30">
        <v>-8.5101499999999994</v>
      </c>
      <c r="E30" s="3">
        <v>1.7728000000000001E-4</v>
      </c>
      <c r="F30">
        <f>3.62/1000000</f>
        <v>3.6200000000000001E-6</v>
      </c>
      <c r="G30">
        <f>E30/F30</f>
        <v>48.972375690607734</v>
      </c>
      <c r="H30">
        <f t="shared" si="1"/>
        <v>3.4488831227436824E-2</v>
      </c>
    </row>
    <row r="31" spans="1:19" ht="18.75" x14ac:dyDescent="0.25">
      <c r="A31" s="2">
        <v>9.9999999999999995E-7</v>
      </c>
      <c r="B31">
        <v>-8.4478500000000007</v>
      </c>
      <c r="E31" s="3">
        <v>3.5456000000000002E-4</v>
      </c>
      <c r="F31">
        <f>3.97/1000000</f>
        <v>3.9700000000000001E-6</v>
      </c>
      <c r="G31">
        <f>E31/F31</f>
        <v>89.309823677581861</v>
      </c>
      <c r="H31">
        <f t="shared" si="1"/>
        <v>1.8911693366425994E-2</v>
      </c>
    </row>
    <row r="32" spans="1:19" ht="18.75" x14ac:dyDescent="0.25">
      <c r="A32" s="2">
        <v>1.258925412E-6</v>
      </c>
      <c r="B32">
        <v>-8.4080700000000004</v>
      </c>
      <c r="E32" s="3">
        <v>7.0912000000000004E-4</v>
      </c>
      <c r="F32">
        <f>4.67/1000000</f>
        <v>4.6700000000000002E-6</v>
      </c>
      <c r="G32">
        <f>E32/F32</f>
        <v>151.84582441113491</v>
      </c>
      <c r="H32">
        <f t="shared" si="1"/>
        <v>1.1123124435920577E-2</v>
      </c>
    </row>
    <row r="33" spans="1:12" ht="18.75" x14ac:dyDescent="0.25">
      <c r="A33" s="2">
        <v>1.5848931919999999E-6</v>
      </c>
      <c r="B33">
        <v>-8.38279</v>
      </c>
      <c r="E33" s="3">
        <v>1.4182400000000001E-3</v>
      </c>
      <c r="F33">
        <f>6.07/1000000</f>
        <v>6.0700000000000003E-6</v>
      </c>
      <c r="G33">
        <f>E33/F33</f>
        <v>233.64744645799013</v>
      </c>
      <c r="H33">
        <f t="shared" si="1"/>
        <v>7.2288399706678698E-3</v>
      </c>
    </row>
    <row r="34" spans="1:12" ht="18.75" x14ac:dyDescent="0.25">
      <c r="A34" s="2">
        <v>1.995262315E-6</v>
      </c>
      <c r="B34">
        <v>-8.3667599999999993</v>
      </c>
      <c r="E34" s="3">
        <v>4.25472E-3</v>
      </c>
      <c r="F34">
        <f>11.7/1000000</f>
        <v>1.17E-5</v>
      </c>
      <c r="G34">
        <f t="shared" ref="G34:G41" si="2">E34/F34</f>
        <v>363.65128205128207</v>
      </c>
      <c r="H34">
        <f t="shared" si="1"/>
        <v>4.6445594539711189E-3</v>
      </c>
    </row>
    <row r="35" spans="1:12" ht="18.75" x14ac:dyDescent="0.25">
      <c r="A35" s="2">
        <v>2.5118864319999999E-6</v>
      </c>
      <c r="B35">
        <v>-8.3566099999999999</v>
      </c>
      <c r="E35" s="3">
        <v>1.06368E-2</v>
      </c>
      <c r="F35">
        <f>24.3/1000000</f>
        <v>2.4300000000000001E-5</v>
      </c>
      <c r="G35">
        <f t="shared" si="2"/>
        <v>437.72839506172841</v>
      </c>
      <c r="H35">
        <f t="shared" si="1"/>
        <v>3.8585570848375453E-3</v>
      </c>
    </row>
    <row r="36" spans="1:12" ht="18.75" x14ac:dyDescent="0.25">
      <c r="A36" s="2">
        <v>3.1622776600000001E-6</v>
      </c>
      <c r="B36">
        <v>-8.3501999999999992</v>
      </c>
      <c r="E36" s="3">
        <v>3.1910399999999998E-2</v>
      </c>
      <c r="F36">
        <f>66.3/1000000</f>
        <v>6.6299999999999999E-5</v>
      </c>
      <c r="G36">
        <f t="shared" si="2"/>
        <v>481.30316742081448</v>
      </c>
      <c r="H36">
        <f t="shared" si="1"/>
        <v>3.5092226985559568E-3</v>
      </c>
    </row>
    <row r="37" spans="1:12" ht="18.75" x14ac:dyDescent="0.25">
      <c r="A37" s="2">
        <v>3.9810717060000004E-6</v>
      </c>
      <c r="B37">
        <v>-8.3461499999999997</v>
      </c>
      <c r="E37" s="3">
        <v>0.04</v>
      </c>
      <c r="F37">
        <f>82/1000000</f>
        <v>8.2000000000000001E-5</v>
      </c>
      <c r="G37">
        <f t="shared" si="2"/>
        <v>487.80487804878049</v>
      </c>
      <c r="H37">
        <f t="shared" si="1"/>
        <v>3.4624500000000002E-3</v>
      </c>
    </row>
    <row r="38" spans="1:12" ht="18.75" x14ac:dyDescent="0.25">
      <c r="A38" s="2">
        <v>5.0118723359999998E-6</v>
      </c>
      <c r="B38">
        <v>-8.3435900000000007</v>
      </c>
      <c r="E38" s="3">
        <v>0.05</v>
      </c>
      <c r="F38">
        <f>102/1000000</f>
        <v>1.02E-4</v>
      </c>
      <c r="G38">
        <f t="shared" si="2"/>
        <v>490.1960784313726</v>
      </c>
      <c r="H38">
        <f t="shared" si="1"/>
        <v>3.4455599999999999E-3</v>
      </c>
    </row>
    <row r="39" spans="1:12" ht="18.75" x14ac:dyDescent="0.25">
      <c r="A39" s="2">
        <v>6.3095734449999998E-6</v>
      </c>
      <c r="B39">
        <v>-8.3419699999999999</v>
      </c>
      <c r="E39" s="3">
        <v>0.06</v>
      </c>
      <c r="F39">
        <f>122/1000000</f>
        <v>1.22E-4</v>
      </c>
      <c r="G39">
        <f t="shared" si="2"/>
        <v>491.80327868852459</v>
      </c>
      <c r="H39">
        <f t="shared" si="1"/>
        <v>3.4342999999999999E-3</v>
      </c>
      <c r="K39">
        <v>0</v>
      </c>
      <c r="L39">
        <v>0</v>
      </c>
    </row>
    <row r="40" spans="1:12" ht="18.75" x14ac:dyDescent="0.25">
      <c r="A40" s="2">
        <v>7.9432823469999994E-6</v>
      </c>
      <c r="B40">
        <v>-8.3409499999999994</v>
      </c>
      <c r="E40" s="3">
        <v>0.1</v>
      </c>
      <c r="F40">
        <f>201/1000000</f>
        <v>2.0100000000000001E-4</v>
      </c>
      <c r="G40">
        <f t="shared" si="2"/>
        <v>497.5124378109453</v>
      </c>
      <c r="H40">
        <f t="shared" si="1"/>
        <v>3.3948899999999998E-3</v>
      </c>
      <c r="K40">
        <v>0.3</v>
      </c>
      <c r="L40">
        <v>1.17</v>
      </c>
    </row>
    <row r="41" spans="1:12" ht="18.75" x14ac:dyDescent="0.25">
      <c r="A41" s="2">
        <v>1.0000000000000001E-5</v>
      </c>
      <c r="B41">
        <v>-8.3403100000000006</v>
      </c>
      <c r="E41" s="4">
        <v>1</v>
      </c>
      <c r="F41">
        <f>1.98/1000</f>
        <v>1.98E-3</v>
      </c>
      <c r="G41">
        <f t="shared" si="2"/>
        <v>505.05050505050508</v>
      </c>
      <c r="H41">
        <f t="shared" si="1"/>
        <v>3.3442199999999997E-3</v>
      </c>
    </row>
    <row r="42" spans="1:12" x14ac:dyDescent="0.25">
      <c r="A42" s="2">
        <v>1.258925412E-5</v>
      </c>
      <c r="B42">
        <v>-8.3399000000000001</v>
      </c>
    </row>
    <row r="43" spans="1:12" x14ac:dyDescent="0.25">
      <c r="A43" s="2">
        <v>1.5848931919999999E-5</v>
      </c>
      <c r="B43">
        <v>-8.3396500000000007</v>
      </c>
    </row>
    <row r="44" spans="1:12" x14ac:dyDescent="0.25">
      <c r="A44" s="2">
        <v>1.995262315E-5</v>
      </c>
      <c r="B44">
        <v>-8.3394899999999996</v>
      </c>
    </row>
    <row r="45" spans="1:12" x14ac:dyDescent="0.25">
      <c r="A45" s="2">
        <v>2.511886432E-5</v>
      </c>
      <c r="B45">
        <v>-8.3393800000000002</v>
      </c>
    </row>
    <row r="46" spans="1:12" x14ac:dyDescent="0.25">
      <c r="A46" s="2">
        <v>3.1622776600000002E-5</v>
      </c>
      <c r="B46">
        <v>-8.3393200000000007</v>
      </c>
    </row>
    <row r="47" spans="1:12" x14ac:dyDescent="0.25">
      <c r="A47" s="2">
        <v>3.981071706E-5</v>
      </c>
      <c r="B47">
        <v>-8.3392800000000005</v>
      </c>
    </row>
    <row r="48" spans="1:12" x14ac:dyDescent="0.25">
      <c r="A48" s="2">
        <v>5.0118723360000002E-5</v>
      </c>
      <c r="B48">
        <v>-8.3392499999999998</v>
      </c>
    </row>
    <row r="49" spans="1:2" x14ac:dyDescent="0.25">
      <c r="A49" s="2">
        <v>6.3095734449999995E-5</v>
      </c>
      <c r="B49">
        <v>-8.3392400000000002</v>
      </c>
    </row>
    <row r="50" spans="1:2" x14ac:dyDescent="0.25">
      <c r="A50" s="2">
        <v>7.9432823470000001E-5</v>
      </c>
      <c r="B50">
        <v>-8.3392300000000006</v>
      </c>
    </row>
    <row r="51" spans="1:2" x14ac:dyDescent="0.25">
      <c r="A51">
        <v>1E-4</v>
      </c>
      <c r="B51">
        <v>-8.3392199999999992</v>
      </c>
    </row>
    <row r="52" spans="1:2" x14ac:dyDescent="0.25">
      <c r="A52">
        <v>1.258925412E-4</v>
      </c>
      <c r="B52">
        <v>-8.3392199999999992</v>
      </c>
    </row>
    <row r="53" spans="1:2" x14ac:dyDescent="0.25">
      <c r="A53">
        <v>1.584893192E-4</v>
      </c>
      <c r="B53">
        <v>-8.3392099999999996</v>
      </c>
    </row>
    <row r="54" spans="1:2" x14ac:dyDescent="0.25">
      <c r="A54">
        <v>1.995262315E-4</v>
      </c>
      <c r="B54">
        <v>-8.3392099999999996</v>
      </c>
    </row>
    <row r="55" spans="1:2" x14ac:dyDescent="0.25">
      <c r="A55">
        <v>2.511886432E-4</v>
      </c>
      <c r="B55">
        <v>-8.3392099999999996</v>
      </c>
    </row>
    <row r="56" spans="1:2" x14ac:dyDescent="0.25">
      <c r="A56">
        <v>3.1622776600000001E-4</v>
      </c>
      <c r="B56">
        <v>-8.3392099999999996</v>
      </c>
    </row>
    <row r="57" spans="1:2" x14ac:dyDescent="0.25">
      <c r="A57">
        <v>3.9810717059999998E-4</v>
      </c>
      <c r="B57">
        <v>-8.3392099999999996</v>
      </c>
    </row>
    <row r="58" spans="1:2" x14ac:dyDescent="0.25">
      <c r="A58">
        <v>5.0118723359999996E-4</v>
      </c>
      <c r="B58">
        <v>-8.3392099999999996</v>
      </c>
    </row>
    <row r="59" spans="1:2" x14ac:dyDescent="0.25">
      <c r="A59">
        <v>6.3095734449999995E-4</v>
      </c>
      <c r="B59">
        <v>-8.3392099999999996</v>
      </c>
    </row>
    <row r="60" spans="1:2" x14ac:dyDescent="0.25">
      <c r="A60">
        <v>7.9432823469999996E-4</v>
      </c>
      <c r="B60">
        <v>-8.3392099999999996</v>
      </c>
    </row>
    <row r="61" spans="1:2" x14ac:dyDescent="0.25">
      <c r="A61">
        <v>1E-3</v>
      </c>
      <c r="B61">
        <v>-8.3392099999999996</v>
      </c>
    </row>
    <row r="62" spans="1:2" x14ac:dyDescent="0.25">
      <c r="A62">
        <v>1.258925412E-3</v>
      </c>
      <c r="B62">
        <v>-8.3392099999999996</v>
      </c>
    </row>
    <row r="63" spans="1:2" x14ac:dyDescent="0.25">
      <c r="A63">
        <v>1.5848931920000001E-3</v>
      </c>
      <c r="B63">
        <v>-8.3392099999999996</v>
      </c>
    </row>
    <row r="64" spans="1:2" x14ac:dyDescent="0.25">
      <c r="A64">
        <v>1.9952623149999999E-3</v>
      </c>
      <c r="B64">
        <v>-8.3392099999999996</v>
      </c>
    </row>
    <row r="65" spans="1:2" x14ac:dyDescent="0.25">
      <c r="A65">
        <v>2.5118864320000001E-3</v>
      </c>
      <c r="B65">
        <v>-8.3392199999999992</v>
      </c>
    </row>
    <row r="66" spans="1:2" x14ac:dyDescent="0.25">
      <c r="A66">
        <v>3.1622776600000002E-3</v>
      </c>
      <c r="B66">
        <v>-8.3392199999999992</v>
      </c>
    </row>
    <row r="67" spans="1:2" x14ac:dyDescent="0.25">
      <c r="A67">
        <v>3.9810717059999999E-3</v>
      </c>
      <c r="B67">
        <v>-8.3392199999999992</v>
      </c>
    </row>
    <row r="68" spans="1:2" x14ac:dyDescent="0.25">
      <c r="A68">
        <v>5.0118723360000001E-3</v>
      </c>
      <c r="B68">
        <v>-8.3392300000000006</v>
      </c>
    </row>
    <row r="69" spans="1:2" x14ac:dyDescent="0.25">
      <c r="A69">
        <v>6.3095734450000001E-3</v>
      </c>
      <c r="B69">
        <v>-8.3392499999999998</v>
      </c>
    </row>
    <row r="70" spans="1:2" x14ac:dyDescent="0.25">
      <c r="A70">
        <v>7.9432823469999993E-3</v>
      </c>
      <c r="B70">
        <v>-8.3392700000000008</v>
      </c>
    </row>
    <row r="71" spans="1:2" x14ac:dyDescent="0.25">
      <c r="A71">
        <v>0.01</v>
      </c>
      <c r="B71">
        <v>-8.3392999999999997</v>
      </c>
    </row>
    <row r="72" spans="1:2" x14ac:dyDescent="0.25">
      <c r="A72">
        <v>1.2589254120000001E-2</v>
      </c>
      <c r="B72">
        <v>-8.3393599999999992</v>
      </c>
    </row>
    <row r="73" spans="1:2" x14ac:dyDescent="0.25">
      <c r="A73">
        <v>1.584893192E-2</v>
      </c>
      <c r="B73">
        <v>-8.3394399999999997</v>
      </c>
    </row>
    <row r="74" spans="1:2" x14ac:dyDescent="0.25">
      <c r="A74">
        <v>1.9952623150000001E-2</v>
      </c>
      <c r="B74">
        <v>-8.3395799999999998</v>
      </c>
    </row>
    <row r="75" spans="1:2" x14ac:dyDescent="0.25">
      <c r="A75">
        <v>2.511886432E-2</v>
      </c>
      <c r="B75">
        <v>-8.3397900000000007</v>
      </c>
    </row>
    <row r="76" spans="1:2" x14ac:dyDescent="0.25">
      <c r="A76">
        <v>3.1622776599999999E-2</v>
      </c>
      <c r="B76">
        <v>-8.3401300000000003</v>
      </c>
    </row>
    <row r="77" spans="1:2" x14ac:dyDescent="0.25">
      <c r="A77">
        <v>3.981071706E-2</v>
      </c>
      <c r="B77">
        <v>-8.3406699999999994</v>
      </c>
    </row>
    <row r="78" spans="1:2" x14ac:dyDescent="0.25">
      <c r="A78">
        <v>5.0118723359999999E-2</v>
      </c>
      <c r="B78">
        <v>-8.3415199999999992</v>
      </c>
    </row>
    <row r="79" spans="1:2" x14ac:dyDescent="0.25">
      <c r="A79">
        <v>6.3095734449999996E-2</v>
      </c>
      <c r="B79">
        <v>-8.3428699999999996</v>
      </c>
    </row>
    <row r="80" spans="1:2" x14ac:dyDescent="0.25">
      <c r="A80">
        <v>7.9432823469999997E-2</v>
      </c>
      <c r="B80">
        <v>-8.3450100000000003</v>
      </c>
    </row>
    <row r="81" spans="1:2" x14ac:dyDescent="0.25">
      <c r="A81">
        <v>0.1</v>
      </c>
      <c r="B81">
        <v>-8.3484099999999994</v>
      </c>
    </row>
    <row r="82" spans="1:2" x14ac:dyDescent="0.25">
      <c r="A82">
        <v>0.12589254120000001</v>
      </c>
      <c r="B82">
        <v>-8.3537700000000008</v>
      </c>
    </row>
    <row r="83" spans="1:2" x14ac:dyDescent="0.25">
      <c r="A83">
        <v>0.15848931920000001</v>
      </c>
      <c r="B83">
        <v>-8.3622700000000005</v>
      </c>
    </row>
    <row r="84" spans="1:2" x14ac:dyDescent="0.25">
      <c r="A84">
        <v>0.19952623150000001</v>
      </c>
      <c r="B84">
        <v>-8.3757000000000001</v>
      </c>
    </row>
    <row r="85" spans="1:2" x14ac:dyDescent="0.25">
      <c r="A85">
        <v>0.25118864320000001</v>
      </c>
      <c r="B85">
        <v>-8.3969000000000005</v>
      </c>
    </row>
    <row r="86" spans="1:2" x14ac:dyDescent="0.25">
      <c r="A86">
        <v>0.31622776600000002</v>
      </c>
      <c r="B86">
        <v>-8.4303000000000008</v>
      </c>
    </row>
    <row r="87" spans="1:2" x14ac:dyDescent="0.25">
      <c r="A87">
        <v>0.3981071706</v>
      </c>
      <c r="B87">
        <v>-8.4826899999999998</v>
      </c>
    </row>
    <row r="88" spans="1:2" x14ac:dyDescent="0.25">
      <c r="A88">
        <v>0.50118723359999995</v>
      </c>
      <c r="B88">
        <v>-8.5644600000000004</v>
      </c>
    </row>
    <row r="89" spans="1:2" x14ac:dyDescent="0.25">
      <c r="A89">
        <v>0.63095734449999996</v>
      </c>
      <c r="B89">
        <v>-8.6909500000000008</v>
      </c>
    </row>
    <row r="90" spans="1:2" x14ac:dyDescent="0.25">
      <c r="A90">
        <v>0.79432823470000002</v>
      </c>
      <c r="B90">
        <v>-8.8841300000000007</v>
      </c>
    </row>
    <row r="91" spans="1:2" x14ac:dyDescent="0.25">
      <c r="A91">
        <v>1</v>
      </c>
      <c r="B91">
        <v>-9.1736199999999997</v>
      </c>
    </row>
    <row r="92" spans="1:2" x14ac:dyDescent="0.25">
      <c r="A92">
        <v>1.258925412</v>
      </c>
      <c r="B92">
        <v>-9.5959699999999994</v>
      </c>
    </row>
    <row r="93" spans="1:2" x14ac:dyDescent="0.25">
      <c r="A93">
        <v>1.584893192</v>
      </c>
      <c r="B93">
        <v>-10.1906</v>
      </c>
    </row>
    <row r="94" spans="1:2" x14ac:dyDescent="0.25">
      <c r="A94">
        <v>1.995262315</v>
      </c>
      <c r="B94">
        <v>-10.991400000000001</v>
      </c>
    </row>
    <row r="95" spans="1:2" x14ac:dyDescent="0.25">
      <c r="A95">
        <v>2.5118864319999998</v>
      </c>
      <c r="B95">
        <v>-12.0166</v>
      </c>
    </row>
    <row r="96" spans="1:2" x14ac:dyDescent="0.25">
      <c r="A96">
        <v>3.16227766</v>
      </c>
      <c r="B96">
        <v>-13.2615</v>
      </c>
    </row>
    <row r="97" spans="1:2" x14ac:dyDescent="0.25">
      <c r="A97">
        <v>3.9810717059999998</v>
      </c>
      <c r="B97">
        <v>-14.6999</v>
      </c>
    </row>
    <row r="98" spans="1:2" x14ac:dyDescent="0.25">
      <c r="A98">
        <v>5.0118723359999997</v>
      </c>
      <c r="B98">
        <v>-16.2913</v>
      </c>
    </row>
    <row r="99" spans="1:2" x14ac:dyDescent="0.25">
      <c r="A99">
        <v>6.3095734449999998</v>
      </c>
      <c r="B99">
        <v>-17.991</v>
      </c>
    </row>
    <row r="100" spans="1:2" x14ac:dyDescent="0.25">
      <c r="A100">
        <v>7.9432823470000002</v>
      </c>
      <c r="B100">
        <v>-19.7559</v>
      </c>
    </row>
    <row r="101" spans="1:2" x14ac:dyDescent="0.25">
      <c r="A101">
        <v>10</v>
      </c>
      <c r="B101">
        <v>-21.546099999999999</v>
      </c>
    </row>
    <row r="102" spans="1:2" x14ac:dyDescent="0.25">
      <c r="A102">
        <v>12.58925412</v>
      </c>
      <c r="B102">
        <v>-23.323899999999998</v>
      </c>
    </row>
    <row r="103" spans="1:2" x14ac:dyDescent="0.25">
      <c r="A103">
        <v>15.84893192</v>
      </c>
      <c r="B103">
        <v>-25.0505</v>
      </c>
    </row>
    <row r="104" spans="1:2" x14ac:dyDescent="0.25">
      <c r="A104">
        <v>19.952623150000001</v>
      </c>
      <c r="B104">
        <v>-26.683800000000002</v>
      </c>
    </row>
    <row r="105" spans="1:2" x14ac:dyDescent="0.25">
      <c r="A105">
        <v>25.11886432</v>
      </c>
      <c r="B105">
        <v>-28.179200000000002</v>
      </c>
    </row>
    <row r="106" spans="1:2" x14ac:dyDescent="0.25">
      <c r="A106">
        <v>31.622776600000002</v>
      </c>
      <c r="B106">
        <v>-29.4939</v>
      </c>
    </row>
    <row r="107" spans="1:2" x14ac:dyDescent="0.25">
      <c r="A107">
        <v>39.810717060000002</v>
      </c>
      <c r="B107">
        <v>-30.595600000000001</v>
      </c>
    </row>
    <row r="108" spans="1:2" x14ac:dyDescent="0.25">
      <c r="A108">
        <v>50.118723359999997</v>
      </c>
      <c r="B108">
        <v>-31.471800000000002</v>
      </c>
    </row>
    <row r="109" spans="1:2" x14ac:dyDescent="0.25">
      <c r="A109">
        <v>63.095734450000002</v>
      </c>
      <c r="B109">
        <v>-32.133400000000002</v>
      </c>
    </row>
    <row r="110" spans="1:2" x14ac:dyDescent="0.25">
      <c r="A110">
        <v>79.432823470000002</v>
      </c>
      <c r="B110">
        <v>-32.61</v>
      </c>
    </row>
    <row r="111" spans="1:2" x14ac:dyDescent="0.25">
      <c r="A111">
        <v>100</v>
      </c>
      <c r="B111">
        <v>-32.940399999999997</v>
      </c>
    </row>
    <row r="112" spans="1:2" x14ac:dyDescent="0.25">
      <c r="A112">
        <v>125.8925412</v>
      </c>
      <c r="B112">
        <v>-33.162700000000001</v>
      </c>
    </row>
    <row r="113" spans="1:2" x14ac:dyDescent="0.25">
      <c r="A113">
        <v>158.48931920000001</v>
      </c>
      <c r="B113">
        <v>-33.309100000000001</v>
      </c>
    </row>
    <row r="114" spans="1:2" x14ac:dyDescent="0.25">
      <c r="A114">
        <v>199.52623149999999</v>
      </c>
      <c r="B114">
        <v>-33.404200000000003</v>
      </c>
    </row>
    <row r="115" spans="1:2" x14ac:dyDescent="0.25">
      <c r="A115">
        <v>251.1886432</v>
      </c>
      <c r="B115">
        <v>-33.465400000000002</v>
      </c>
    </row>
    <row r="116" spans="1:2" x14ac:dyDescent="0.25">
      <c r="A116">
        <v>316.22776599999997</v>
      </c>
      <c r="B116">
        <v>-33.5047</v>
      </c>
    </row>
    <row r="117" spans="1:2" x14ac:dyDescent="0.25">
      <c r="A117">
        <v>398.10717060000002</v>
      </c>
      <c r="B117">
        <v>-33.529899999999998</v>
      </c>
    </row>
    <row r="118" spans="1:2" x14ac:dyDescent="0.25">
      <c r="A118">
        <v>501.18723360000001</v>
      </c>
      <c r="B118">
        <v>-33.546399999999998</v>
      </c>
    </row>
    <row r="119" spans="1:2" x14ac:dyDescent="0.25">
      <c r="A119">
        <v>630.95734449999998</v>
      </c>
      <c r="B119">
        <v>-33.557499999999997</v>
      </c>
    </row>
    <row r="120" spans="1:2" x14ac:dyDescent="0.25">
      <c r="A120">
        <v>794.32823470000005</v>
      </c>
      <c r="B120">
        <v>-33.565800000000003</v>
      </c>
    </row>
    <row r="121" spans="1:2" x14ac:dyDescent="0.25">
      <c r="A121">
        <v>1000</v>
      </c>
      <c r="B121">
        <v>-33.572800000000001</v>
      </c>
    </row>
    <row r="122" spans="1:2" x14ac:dyDescent="0.25">
      <c r="A122">
        <v>1258.9254120000001</v>
      </c>
      <c r="B122">
        <v>-33.580199999999998</v>
      </c>
    </row>
    <row r="123" spans="1:2" x14ac:dyDescent="0.25">
      <c r="A123">
        <v>1584.893192</v>
      </c>
      <c r="B123">
        <v>-33.589500000000001</v>
      </c>
    </row>
    <row r="124" spans="1:2" x14ac:dyDescent="0.25">
      <c r="A124">
        <v>1995.2623149999999</v>
      </c>
      <c r="B124">
        <v>-33.602699999999999</v>
      </c>
    </row>
    <row r="125" spans="1:2" x14ac:dyDescent="0.25">
      <c r="A125">
        <v>2511.8864319999998</v>
      </c>
      <c r="B125">
        <v>-33.622599999999998</v>
      </c>
    </row>
    <row r="126" spans="1:2" x14ac:dyDescent="0.25">
      <c r="A126">
        <v>3162.2776600000002</v>
      </c>
      <c r="B126">
        <v>-33.653399999999998</v>
      </c>
    </row>
    <row r="127" spans="1:2" x14ac:dyDescent="0.25">
      <c r="A127">
        <v>3981.0717060000002</v>
      </c>
      <c r="B127">
        <v>-33.7014</v>
      </c>
    </row>
    <row r="128" spans="1:2" x14ac:dyDescent="0.25">
      <c r="A128">
        <v>5011.8723360000004</v>
      </c>
      <c r="B128">
        <v>-33.7761</v>
      </c>
    </row>
    <row r="129" spans="1:2" x14ac:dyDescent="0.25">
      <c r="A129">
        <v>6309.573445</v>
      </c>
      <c r="B129">
        <v>-33.8919</v>
      </c>
    </row>
    <row r="130" spans="1:2" x14ac:dyDescent="0.25">
      <c r="A130">
        <v>7943.2823470000003</v>
      </c>
      <c r="B130">
        <v>-34.069200000000002</v>
      </c>
    </row>
    <row r="131" spans="1:2" x14ac:dyDescent="0.25">
      <c r="A131">
        <v>10000</v>
      </c>
      <c r="B131">
        <v>-34.336100000000002</v>
      </c>
    </row>
    <row r="132" spans="1:2" x14ac:dyDescent="0.25">
      <c r="A132">
        <v>12589.25412</v>
      </c>
      <c r="B132">
        <v>-34.728099999999998</v>
      </c>
    </row>
    <row r="133" spans="1:2" x14ac:dyDescent="0.25">
      <c r="A133">
        <v>15848.931920000001</v>
      </c>
      <c r="B133">
        <v>-35.2849</v>
      </c>
    </row>
    <row r="134" spans="1:2" x14ac:dyDescent="0.25">
      <c r="A134">
        <v>19952.623149999999</v>
      </c>
      <c r="B134">
        <v>-36.042999999999999</v>
      </c>
    </row>
    <row r="135" spans="1:2" x14ac:dyDescent="0.25">
      <c r="A135">
        <v>25118.864320000001</v>
      </c>
      <c r="B135">
        <v>-37.025399999999998</v>
      </c>
    </row>
    <row r="136" spans="1:2" x14ac:dyDescent="0.25">
      <c r="A136">
        <v>31622.776600000001</v>
      </c>
      <c r="B136">
        <v>-38.234000000000002</v>
      </c>
    </row>
    <row r="137" spans="1:2" x14ac:dyDescent="0.25">
      <c r="A137">
        <v>39810.717060000003</v>
      </c>
      <c r="B137">
        <v>-39.648499999999999</v>
      </c>
    </row>
    <row r="138" spans="1:2" x14ac:dyDescent="0.25">
      <c r="A138">
        <v>50118.723360000004</v>
      </c>
      <c r="B138">
        <v>-41.233800000000002</v>
      </c>
    </row>
    <row r="139" spans="1:2" x14ac:dyDescent="0.25">
      <c r="A139">
        <v>63095.734450000004</v>
      </c>
      <c r="B139">
        <v>-42.950200000000002</v>
      </c>
    </row>
    <row r="140" spans="1:2" x14ac:dyDescent="0.25">
      <c r="A140">
        <v>79432.823470000003</v>
      </c>
      <c r="B140">
        <v>-44.761200000000002</v>
      </c>
    </row>
    <row r="141" spans="1:2" x14ac:dyDescent="0.25">
      <c r="A141">
        <v>100000</v>
      </c>
      <c r="B141">
        <v>-46.637599999999999</v>
      </c>
    </row>
    <row r="142" spans="1:2" x14ac:dyDescent="0.25">
      <c r="A142">
        <v>125892.54120000001</v>
      </c>
      <c r="B142">
        <v>-48.5578</v>
      </c>
    </row>
    <row r="143" spans="1:2" x14ac:dyDescent="0.25">
      <c r="A143">
        <v>158489.3192</v>
      </c>
      <c r="B143">
        <v>-50.506700000000002</v>
      </c>
    </row>
    <row r="144" spans="1:2" x14ac:dyDescent="0.25">
      <c r="A144">
        <v>199526.23149999999</v>
      </c>
      <c r="B144">
        <v>-52.4741</v>
      </c>
    </row>
    <row r="145" spans="1:2" x14ac:dyDescent="0.25">
      <c r="A145">
        <v>251188.64319999999</v>
      </c>
      <c r="B145">
        <v>-54.453400000000002</v>
      </c>
    </row>
    <row r="146" spans="1:2" x14ac:dyDescent="0.25">
      <c r="A146">
        <v>316227.766</v>
      </c>
      <c r="B146">
        <v>-56.440300000000001</v>
      </c>
    </row>
    <row r="147" spans="1:2" x14ac:dyDescent="0.25">
      <c r="A147">
        <v>398107.17060000001</v>
      </c>
      <c r="B147">
        <v>-58.432000000000002</v>
      </c>
    </row>
    <row r="148" spans="1:2" x14ac:dyDescent="0.25">
      <c r="A148">
        <v>501187.23359999998</v>
      </c>
      <c r="B148">
        <v>-60.4268</v>
      </c>
    </row>
    <row r="149" spans="1:2" x14ac:dyDescent="0.25">
      <c r="A149">
        <v>630957.34450000001</v>
      </c>
      <c r="B149">
        <v>-62.423499999999997</v>
      </c>
    </row>
    <row r="150" spans="1:2" x14ac:dyDescent="0.25">
      <c r="A150">
        <v>794328.23470000003</v>
      </c>
      <c r="B150">
        <v>-64.421400000000006</v>
      </c>
    </row>
    <row r="151" spans="1:2" x14ac:dyDescent="0.25">
      <c r="A151">
        <v>1000000</v>
      </c>
      <c r="B151">
        <v>-66.420100000000005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Shakirov</dc:creator>
  <cp:lastModifiedBy>Timur Shakirov</cp:lastModifiedBy>
  <dcterms:created xsi:type="dcterms:W3CDTF">2024-03-31T21:10:55Z</dcterms:created>
  <dcterms:modified xsi:type="dcterms:W3CDTF">2024-04-07T22:37:40Z</dcterms:modified>
</cp:coreProperties>
</file>