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"/>
    </mc:Choice>
  </mc:AlternateContent>
  <xr:revisionPtr revIDLastSave="10" documentId="8_{478FD838-8348-4F4B-8900-6D4518660325}" xr6:coauthVersionLast="47" xr6:coauthVersionMax="47" xr10:uidLastSave="{A9FFD361-4311-4379-844D-1DC0749A4C01}"/>
  <bookViews>
    <workbookView xWindow="-120" yWindow="-120" windowWidth="29040" windowHeight="15720" xr2:uid="{9C4F5662-98A7-4A2D-A8CB-1590F7C8F70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2" i="1" l="1"/>
  <c r="T21" i="1"/>
  <c r="T24" i="1" l="1"/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4" i="1"/>
  <c r="Q3" i="1"/>
  <c r="P13" i="1"/>
  <c r="P12" i="1"/>
  <c r="P11" i="1"/>
  <c r="P10" i="1"/>
  <c r="P9" i="1"/>
  <c r="P8" i="1"/>
  <c r="P7" i="1"/>
  <c r="P6" i="1"/>
  <c r="P5" i="1"/>
  <c r="P4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H26" i="1"/>
  <c r="I26" i="1" s="1"/>
  <c r="H25" i="1"/>
  <c r="I25" i="1" s="1"/>
  <c r="K21" i="1"/>
  <c r="H24" i="1"/>
  <c r="I24" i="1" s="1"/>
  <c r="F25" i="1"/>
  <c r="F24" i="1"/>
  <c r="D21" i="1"/>
  <c r="F20" i="1" s="1"/>
  <c r="F21" i="1" l="1"/>
  <c r="H20" i="1" s="1"/>
</calcChain>
</file>

<file path=xl/sharedStrings.xml><?xml version="1.0" encoding="utf-8"?>
<sst xmlns="http://schemas.openxmlformats.org/spreadsheetml/2006/main" count="5" uniqueCount="5">
  <si>
    <t>Uвх</t>
  </si>
  <si>
    <t>Uвых</t>
  </si>
  <si>
    <r>
      <t>R</t>
    </r>
    <r>
      <rPr>
        <i/>
        <vertAlign val="subscript"/>
        <sz val="14"/>
        <color theme="1"/>
        <rFont val="Times New Roman"/>
        <family val="1"/>
        <charset val="204"/>
      </rPr>
      <t>н</t>
    </r>
  </si>
  <si>
    <r>
      <t>U</t>
    </r>
    <r>
      <rPr>
        <i/>
        <vertAlign val="subscript"/>
        <sz val="14"/>
        <color theme="1"/>
        <rFont val="Symbol"/>
        <family val="1"/>
        <charset val="2"/>
      </rPr>
      <t>¥</t>
    </r>
  </si>
  <si>
    <r>
      <t>U</t>
    </r>
    <r>
      <rPr>
        <i/>
        <vertAlign val="subscript"/>
        <sz val="14"/>
        <color theme="1"/>
        <rFont val="Times New Roman"/>
        <family val="1"/>
        <charset val="204"/>
      </rPr>
      <t>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</si>
</sst>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4" formatCode="0.00000000"/>
    <numFmt numFmtId="189" formatCode="0.00000000000000000000000"/>
  </numFmts>
  <fonts count="6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  <font>
      <i/>
      <vertAlign val="subscript"/>
      <sz val="14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4" fontId="1" fillId="0" borderId="0" xfId="0" applyNumberFormat="1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Border="1" applyAlignment="1">
      <alignment horizontal="center" vertical="center" wrapText="1"/>
    </xf>
    <xf numFmtId="189" fontId="0" fillId="0" borderId="0" xfId="0" applyNumberForma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706036745406807E-2"/>
          <c:y val="5.0925925925925923E-2"/>
          <c:w val="0.8485161854768154"/>
          <c:h val="0.8648228346456693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Лист1!$A$1:$A$81</c:f>
              <c:numCache>
                <c:formatCode>0.00</c:formatCode>
                <c:ptCount val="81"/>
                <c:pt idx="0">
                  <c:v>1</c:v>
                </c:pt>
                <c:pt idx="1">
                  <c:v>1.258925412</c:v>
                </c:pt>
                <c:pt idx="2">
                  <c:v>1.584893192</c:v>
                </c:pt>
                <c:pt idx="3">
                  <c:v>1.995262315</c:v>
                </c:pt>
                <c:pt idx="4">
                  <c:v>2.5118864319999998</c:v>
                </c:pt>
                <c:pt idx="5">
                  <c:v>3.16227766</c:v>
                </c:pt>
                <c:pt idx="6">
                  <c:v>3.9810717059999998</c:v>
                </c:pt>
                <c:pt idx="7">
                  <c:v>5.0118723359999997</c:v>
                </c:pt>
                <c:pt idx="8">
                  <c:v>6.3095734449999998</c:v>
                </c:pt>
                <c:pt idx="9">
                  <c:v>7.9432823470000002</c:v>
                </c:pt>
                <c:pt idx="10">
                  <c:v>10</c:v>
                </c:pt>
                <c:pt idx="11">
                  <c:v>12.58925412</c:v>
                </c:pt>
                <c:pt idx="12">
                  <c:v>15.84893192</c:v>
                </c:pt>
                <c:pt idx="13">
                  <c:v>19.952623150000001</c:v>
                </c:pt>
                <c:pt idx="14">
                  <c:v>25.11886432</c:v>
                </c:pt>
                <c:pt idx="15">
                  <c:v>31.622776600000002</c:v>
                </c:pt>
                <c:pt idx="16">
                  <c:v>39.810717060000002</c:v>
                </c:pt>
                <c:pt idx="17">
                  <c:v>50.118723359999997</c:v>
                </c:pt>
                <c:pt idx="18">
                  <c:v>63.095734450000002</c:v>
                </c:pt>
                <c:pt idx="19">
                  <c:v>79.432823470000002</c:v>
                </c:pt>
                <c:pt idx="20">
                  <c:v>100</c:v>
                </c:pt>
                <c:pt idx="21">
                  <c:v>125.8925412</c:v>
                </c:pt>
                <c:pt idx="22">
                  <c:v>158.48931920000001</c:v>
                </c:pt>
                <c:pt idx="23">
                  <c:v>199.52623149999999</c:v>
                </c:pt>
                <c:pt idx="24">
                  <c:v>251.1886432</c:v>
                </c:pt>
                <c:pt idx="25">
                  <c:v>316.22776599999997</c:v>
                </c:pt>
                <c:pt idx="26">
                  <c:v>398.10717060000002</c:v>
                </c:pt>
                <c:pt idx="27">
                  <c:v>501.18723360000001</c:v>
                </c:pt>
                <c:pt idx="28">
                  <c:v>630.95734449999998</c:v>
                </c:pt>
                <c:pt idx="29">
                  <c:v>794.32823470000005</c:v>
                </c:pt>
                <c:pt idx="30">
                  <c:v>1000</c:v>
                </c:pt>
                <c:pt idx="31">
                  <c:v>1258.9254120000001</c:v>
                </c:pt>
                <c:pt idx="32">
                  <c:v>1584.893192</c:v>
                </c:pt>
                <c:pt idx="33">
                  <c:v>1995.2623149999999</c:v>
                </c:pt>
                <c:pt idx="34">
                  <c:v>2511.8864319999998</c:v>
                </c:pt>
                <c:pt idx="35">
                  <c:v>3162.2776600000002</c:v>
                </c:pt>
                <c:pt idx="36">
                  <c:v>3981.0717060000002</c:v>
                </c:pt>
                <c:pt idx="37">
                  <c:v>5011.8723360000004</c:v>
                </c:pt>
                <c:pt idx="38">
                  <c:v>6309.573445</c:v>
                </c:pt>
                <c:pt idx="39">
                  <c:v>7943.2823470000003</c:v>
                </c:pt>
                <c:pt idx="40">
                  <c:v>10000</c:v>
                </c:pt>
                <c:pt idx="41">
                  <c:v>12589.25412</c:v>
                </c:pt>
                <c:pt idx="42">
                  <c:v>15848.931920000001</c:v>
                </c:pt>
                <c:pt idx="43">
                  <c:v>19952.623149999999</c:v>
                </c:pt>
                <c:pt idx="44">
                  <c:v>25118.864320000001</c:v>
                </c:pt>
                <c:pt idx="45">
                  <c:v>31622.776600000001</c:v>
                </c:pt>
                <c:pt idx="46">
                  <c:v>39810.717060000003</c:v>
                </c:pt>
                <c:pt idx="47">
                  <c:v>50118.723360000004</c:v>
                </c:pt>
                <c:pt idx="48">
                  <c:v>63095.734450000004</c:v>
                </c:pt>
                <c:pt idx="49">
                  <c:v>79432.823470000003</c:v>
                </c:pt>
                <c:pt idx="50">
                  <c:v>100000</c:v>
                </c:pt>
                <c:pt idx="51">
                  <c:v>125892.54120000001</c:v>
                </c:pt>
                <c:pt idx="52">
                  <c:v>158489.3192</c:v>
                </c:pt>
                <c:pt idx="53">
                  <c:v>199526.23149999999</c:v>
                </c:pt>
                <c:pt idx="54">
                  <c:v>251188.64319999999</c:v>
                </c:pt>
                <c:pt idx="55">
                  <c:v>316227.766</c:v>
                </c:pt>
                <c:pt idx="56">
                  <c:v>398107.17060000001</c:v>
                </c:pt>
                <c:pt idx="57">
                  <c:v>501187.23359999998</c:v>
                </c:pt>
                <c:pt idx="58">
                  <c:v>630957.34450000001</c:v>
                </c:pt>
                <c:pt idx="59">
                  <c:v>794328.23470000003</c:v>
                </c:pt>
                <c:pt idx="60">
                  <c:v>1000000</c:v>
                </c:pt>
                <c:pt idx="61">
                  <c:v>1258925.412</c:v>
                </c:pt>
                <c:pt idx="62">
                  <c:v>1584893.192</c:v>
                </c:pt>
                <c:pt idx="63">
                  <c:v>1995262.3149999999</c:v>
                </c:pt>
                <c:pt idx="64">
                  <c:v>2511886.432</c:v>
                </c:pt>
                <c:pt idx="65">
                  <c:v>3162277.66</c:v>
                </c:pt>
                <c:pt idx="66">
                  <c:v>3981071.7059999998</c:v>
                </c:pt>
                <c:pt idx="67">
                  <c:v>5011872.3360000001</c:v>
                </c:pt>
                <c:pt idx="68">
                  <c:v>6309573.4450000003</c:v>
                </c:pt>
                <c:pt idx="69">
                  <c:v>7943282.3470000001</c:v>
                </c:pt>
                <c:pt idx="70">
                  <c:v>10000000</c:v>
                </c:pt>
                <c:pt idx="71">
                  <c:v>12589254.119999999</c:v>
                </c:pt>
                <c:pt idx="72">
                  <c:v>15848931.92</c:v>
                </c:pt>
                <c:pt idx="73">
                  <c:v>19952623.149999999</c:v>
                </c:pt>
                <c:pt idx="74">
                  <c:v>25118864.32</c:v>
                </c:pt>
                <c:pt idx="75">
                  <c:v>31622776.600000001</c:v>
                </c:pt>
                <c:pt idx="76">
                  <c:v>39810717.060000002</c:v>
                </c:pt>
                <c:pt idx="77">
                  <c:v>50118723.359999999</c:v>
                </c:pt>
                <c:pt idx="78">
                  <c:v>63095734.450000003</c:v>
                </c:pt>
                <c:pt idx="79">
                  <c:v>79432823.469999999</c:v>
                </c:pt>
                <c:pt idx="80">
                  <c:v>100000000</c:v>
                </c:pt>
              </c:numCache>
            </c:numRef>
          </c:xVal>
          <c:yVal>
            <c:numRef>
              <c:f>Лист1!$B$1:$B$81</c:f>
              <c:numCache>
                <c:formatCode>0.00</c:formatCode>
                <c:ptCount val="81"/>
                <c:pt idx="0">
                  <c:v>19.63</c:v>
                </c:pt>
                <c:pt idx="1">
                  <c:v>21.6252</c:v>
                </c:pt>
                <c:pt idx="2">
                  <c:v>23.617699999999999</c:v>
                </c:pt>
                <c:pt idx="3">
                  <c:v>25.605699999999999</c:v>
                </c:pt>
                <c:pt idx="4">
                  <c:v>27.5868</c:v>
                </c:pt>
                <c:pt idx="5">
                  <c:v>29.557099999999998</c:v>
                </c:pt>
                <c:pt idx="6">
                  <c:v>31.510300000000001</c:v>
                </c:pt>
                <c:pt idx="7">
                  <c:v>33.437199999999997</c:v>
                </c:pt>
                <c:pt idx="8">
                  <c:v>35.323900000000002</c:v>
                </c:pt>
                <c:pt idx="9">
                  <c:v>37.150100000000002</c:v>
                </c:pt>
                <c:pt idx="10">
                  <c:v>38.888100000000001</c:v>
                </c:pt>
                <c:pt idx="11">
                  <c:v>40.502800000000001</c:v>
                </c:pt>
                <c:pt idx="12">
                  <c:v>41.954500000000003</c:v>
                </c:pt>
                <c:pt idx="13">
                  <c:v>43.206499999999998</c:v>
                </c:pt>
                <c:pt idx="14">
                  <c:v>44.234699999999997</c:v>
                </c:pt>
                <c:pt idx="15">
                  <c:v>45.0364</c:v>
                </c:pt>
                <c:pt idx="16">
                  <c:v>45.630800000000001</c:v>
                </c:pt>
                <c:pt idx="17">
                  <c:v>46.052500000000002</c:v>
                </c:pt>
                <c:pt idx="18">
                  <c:v>46.341299999999997</c:v>
                </c:pt>
                <c:pt idx="19">
                  <c:v>46.533999999999999</c:v>
                </c:pt>
                <c:pt idx="20">
                  <c:v>46.6601</c:v>
                </c:pt>
                <c:pt idx="21">
                  <c:v>46.741599999999998</c:v>
                </c:pt>
                <c:pt idx="22">
                  <c:v>46.793799999999997</c:v>
                </c:pt>
                <c:pt idx="23">
                  <c:v>46.827100000000002</c:v>
                </c:pt>
                <c:pt idx="24">
                  <c:v>46.848199999999999</c:v>
                </c:pt>
                <c:pt idx="25">
                  <c:v>46.861600000000003</c:v>
                </c:pt>
                <c:pt idx="26">
                  <c:v>46.87</c:v>
                </c:pt>
                <c:pt idx="27">
                  <c:v>46.875399999999999</c:v>
                </c:pt>
                <c:pt idx="28">
                  <c:v>46.878799999999998</c:v>
                </c:pt>
                <c:pt idx="29">
                  <c:v>46.880899999999997</c:v>
                </c:pt>
                <c:pt idx="30">
                  <c:v>46.882199999999997</c:v>
                </c:pt>
                <c:pt idx="31">
                  <c:v>46.883099999999999</c:v>
                </c:pt>
                <c:pt idx="32">
                  <c:v>46.883600000000001</c:v>
                </c:pt>
                <c:pt idx="33">
                  <c:v>46.884</c:v>
                </c:pt>
                <c:pt idx="34">
                  <c:v>46.8842</c:v>
                </c:pt>
                <c:pt idx="35">
                  <c:v>46.884300000000003</c:v>
                </c:pt>
                <c:pt idx="36">
                  <c:v>46.884399999999999</c:v>
                </c:pt>
                <c:pt idx="37">
                  <c:v>46.884399999999999</c:v>
                </c:pt>
                <c:pt idx="38">
                  <c:v>46.884399999999999</c:v>
                </c:pt>
                <c:pt idx="39">
                  <c:v>46.884399999999999</c:v>
                </c:pt>
                <c:pt idx="40">
                  <c:v>46.884300000000003</c:v>
                </c:pt>
                <c:pt idx="41">
                  <c:v>46.8842</c:v>
                </c:pt>
                <c:pt idx="42">
                  <c:v>46.884099999999997</c:v>
                </c:pt>
                <c:pt idx="43">
                  <c:v>46.883800000000001</c:v>
                </c:pt>
                <c:pt idx="44">
                  <c:v>46.883400000000002</c:v>
                </c:pt>
                <c:pt idx="45">
                  <c:v>46.8827</c:v>
                </c:pt>
                <c:pt idx="46">
                  <c:v>46.881599999999999</c:v>
                </c:pt>
                <c:pt idx="47">
                  <c:v>46.879800000000003</c:v>
                </c:pt>
                <c:pt idx="48">
                  <c:v>46.877099999999999</c:v>
                </c:pt>
                <c:pt idx="49">
                  <c:v>46.872700000000002</c:v>
                </c:pt>
                <c:pt idx="50">
                  <c:v>46.8658</c:v>
                </c:pt>
                <c:pt idx="51">
                  <c:v>46.854900000000001</c:v>
                </c:pt>
                <c:pt idx="52">
                  <c:v>46.837699999999998</c:v>
                </c:pt>
                <c:pt idx="53">
                  <c:v>46.810600000000001</c:v>
                </c:pt>
                <c:pt idx="54">
                  <c:v>46.767899999999997</c:v>
                </c:pt>
                <c:pt idx="55">
                  <c:v>46.701000000000001</c:v>
                </c:pt>
                <c:pt idx="56">
                  <c:v>46.597200000000001</c:v>
                </c:pt>
                <c:pt idx="57">
                  <c:v>46.4375</c:v>
                </c:pt>
                <c:pt idx="58">
                  <c:v>46.195799999999998</c:v>
                </c:pt>
                <c:pt idx="59">
                  <c:v>45.838099999999997</c:v>
                </c:pt>
                <c:pt idx="60">
                  <c:v>45.325200000000002</c:v>
                </c:pt>
                <c:pt idx="61">
                  <c:v>44.618400000000001</c:v>
                </c:pt>
                <c:pt idx="62">
                  <c:v>43.689799999999998</c:v>
                </c:pt>
                <c:pt idx="63">
                  <c:v>42.530700000000003</c:v>
                </c:pt>
                <c:pt idx="64">
                  <c:v>41.155000000000001</c:v>
                </c:pt>
                <c:pt idx="65">
                  <c:v>39.592500000000001</c:v>
                </c:pt>
                <c:pt idx="66">
                  <c:v>37.879199999999997</c:v>
                </c:pt>
                <c:pt idx="67">
                  <c:v>36.047600000000003</c:v>
                </c:pt>
                <c:pt idx="68">
                  <c:v>34.1205</c:v>
                </c:pt>
                <c:pt idx="69">
                  <c:v>32.108800000000002</c:v>
                </c:pt>
                <c:pt idx="70">
                  <c:v>30.0106</c:v>
                </c:pt>
                <c:pt idx="71">
                  <c:v>27.811699999999998</c:v>
                </c:pt>
                <c:pt idx="72">
                  <c:v>25.4861</c:v>
                </c:pt>
                <c:pt idx="73">
                  <c:v>22.999500000000001</c:v>
                </c:pt>
                <c:pt idx="74">
                  <c:v>20.316800000000001</c:v>
                </c:pt>
                <c:pt idx="75">
                  <c:v>17.4114</c:v>
                </c:pt>
                <c:pt idx="76">
                  <c:v>14.2758</c:v>
                </c:pt>
                <c:pt idx="77">
                  <c:v>10.9246</c:v>
                </c:pt>
                <c:pt idx="78">
                  <c:v>7.3897599999999999</c:v>
                </c:pt>
                <c:pt idx="79">
                  <c:v>3.7110699999999999</c:v>
                </c:pt>
                <c:pt idx="80">
                  <c:v>-7.3255399999999998E-2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0-4097-AC88-91C1F5ACCD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Лист1!$L$3:$L$4</c:f>
              <c:numCache>
                <c:formatCode>General</c:formatCode>
                <c:ptCount val="2"/>
                <c:pt idx="0">
                  <c:v>1</c:v>
                </c:pt>
                <c:pt idx="1">
                  <c:v>100000000</c:v>
                </c:pt>
              </c:numCache>
            </c:numRef>
          </c:xVal>
          <c:yVal>
            <c:numRef>
              <c:f>Лист1!$M$3:$M$4</c:f>
              <c:numCache>
                <c:formatCode>General</c:formatCode>
                <c:ptCount val="2"/>
                <c:pt idx="0">
                  <c:v>43.87</c:v>
                </c:pt>
                <c:pt idx="1">
                  <c:v>43.87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30-4097-AC88-91C1F5ACC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90975"/>
        <c:axId val="603989535"/>
      </c:scatterChart>
      <c:valAx>
        <c:axId val="603990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85291535433070853"/>
              <c:y val="0.8509025955088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989535"/>
        <c:crosses val="autoZero"/>
        <c:crossBetween val="midCat"/>
      </c:valAx>
      <c:valAx>
        <c:axId val="6039895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АЧХ, дБ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5.414734616506269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99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Лист1!$O$3:$O$25</c:f>
              <c:numCache>
                <c:formatCode>General</c:formatCode>
                <c:ptCount val="23"/>
                <c:pt idx="0" formatCode="0.00000000">
                  <c:v>2.7700000000000002E-6</c:v>
                </c:pt>
                <c:pt idx="1">
                  <c:v>5.5400000000000003E-6</c:v>
                </c:pt>
                <c:pt idx="2">
                  <c:v>1.1080000000000001E-5</c:v>
                </c:pt>
                <c:pt idx="3">
                  <c:v>2.2160000000000001E-5</c:v>
                </c:pt>
                <c:pt idx="4">
                  <c:v>4.4320000000000003E-5</c:v>
                </c:pt>
                <c:pt idx="5">
                  <c:v>8.8640000000000005E-5</c:v>
                </c:pt>
                <c:pt idx="6">
                  <c:v>1.7728000000000001E-4</c:v>
                </c:pt>
                <c:pt idx="7">
                  <c:v>3.5456000000000002E-4</c:v>
                </c:pt>
                <c:pt idx="8">
                  <c:v>7.0912000000000004E-4</c:v>
                </c:pt>
                <c:pt idx="9">
                  <c:v>1.4182400000000001E-3</c:v>
                </c:pt>
                <c:pt idx="10">
                  <c:v>4.25472E-3</c:v>
                </c:pt>
                <c:pt idx="11">
                  <c:v>1.06368E-2</c:v>
                </c:pt>
                <c:pt idx="12">
                  <c:v>3.1910399999999998E-2</c:v>
                </c:pt>
                <c:pt idx="13">
                  <c:v>0.1</c:v>
                </c:pt>
                <c:pt idx="14">
                  <c:v>0.3</c:v>
                </c:pt>
                <c:pt idx="15">
                  <c:v>0.5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8.5</c:v>
                </c:pt>
                <c:pt idx="21">
                  <c:v>10</c:v>
                </c:pt>
                <c:pt idx="22">
                  <c:v>10.199999999999999</c:v>
                </c:pt>
              </c:numCache>
            </c:numRef>
          </c:xVal>
          <c:yVal>
            <c:numRef>
              <c:f>Лист1!$P$3:$P$25</c:f>
              <c:numCache>
                <c:formatCode>General</c:formatCode>
                <c:ptCount val="23"/>
                <c:pt idx="0" formatCode="0.00000000">
                  <c:v>6.11E-4</c:v>
                </c:pt>
                <c:pt idx="1">
                  <c:v>1.2199999999999999E-3</c:v>
                </c:pt>
                <c:pt idx="2">
                  <c:v>2.4399999999999999E-3</c:v>
                </c:pt>
                <c:pt idx="3">
                  <c:v>4.8899999999999994E-3</c:v>
                </c:pt>
                <c:pt idx="4">
                  <c:v>9.7699999999999992E-3</c:v>
                </c:pt>
                <c:pt idx="5">
                  <c:v>1.95E-2</c:v>
                </c:pt>
                <c:pt idx="6">
                  <c:v>3.9100000000000003E-2</c:v>
                </c:pt>
                <c:pt idx="7">
                  <c:v>7.8099999999999989E-2</c:v>
                </c:pt>
                <c:pt idx="8">
                  <c:v>0.156</c:v>
                </c:pt>
                <c:pt idx="9">
                  <c:v>0.312</c:v>
                </c:pt>
                <c:pt idx="10">
                  <c:v>0.93899999999999995</c:v>
                </c:pt>
                <c:pt idx="11">
                  <c:v>2.37</c:v>
                </c:pt>
                <c:pt idx="12">
                  <c:v>6.51</c:v>
                </c:pt>
                <c:pt idx="13">
                  <c:v>14.8</c:v>
                </c:pt>
                <c:pt idx="16">
                  <c:v>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8-4A85-AD08-1D2D469AE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33168"/>
        <c:axId val="654429808"/>
      </c:scatterChart>
      <c:valAx>
        <c:axId val="65443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429808"/>
        <c:crosses val="autoZero"/>
        <c:crossBetween val="midCat"/>
      </c:valAx>
      <c:valAx>
        <c:axId val="6544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43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2</xdr:row>
      <xdr:rowOff>33337</xdr:rowOff>
    </xdr:from>
    <xdr:to>
      <xdr:col>10</xdr:col>
      <xdr:colOff>309562</xdr:colOff>
      <xdr:row>16</xdr:row>
      <xdr:rowOff>109537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F3C340D-8E85-3DED-C855-70B4559F0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230797</xdr:colOff>
      <xdr:row>2</xdr:row>
      <xdr:rowOff>5861</xdr:rowOff>
    </xdr:from>
    <xdr:to>
      <xdr:col>24</xdr:col>
      <xdr:colOff>545855</xdr:colOff>
      <xdr:row>16</xdr:row>
      <xdr:rowOff>30773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B9D6504-7A3A-A185-A0FA-13D03C415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1198-4B57-4605-969B-58C187FC9E63}">
  <dimension ref="A1:T81"/>
  <sheetViews>
    <sheetView tabSelected="1" topLeftCell="H3" zoomScale="130" zoomScaleNormal="130" workbookViewId="0">
      <selection activeCell="T23" sqref="T23"/>
    </sheetView>
  </sheetViews>
  <sheetFormatPr defaultRowHeight="15" x14ac:dyDescent="0.25"/>
  <cols>
    <col min="1" max="1" width="12.5703125" style="1" customWidth="1"/>
    <col min="2" max="2" width="15.5703125" style="1" customWidth="1"/>
    <col min="4" max="4" width="13.85546875" customWidth="1"/>
    <col min="8" max="8" width="11.7109375" customWidth="1"/>
    <col min="9" max="9" width="15.7109375" customWidth="1"/>
    <col min="12" max="12" width="10" bestFit="1" customWidth="1"/>
    <col min="15" max="15" width="18.5703125" customWidth="1"/>
    <col min="16" max="16" width="16.28515625" bestFit="1" customWidth="1"/>
    <col min="17" max="17" width="29.5703125" customWidth="1"/>
  </cols>
  <sheetData>
    <row r="1" spans="1:17" x14ac:dyDescent="0.25">
      <c r="A1" s="2">
        <v>1</v>
      </c>
      <c r="B1" s="2">
        <v>19.63</v>
      </c>
    </row>
    <row r="2" spans="1:17" x14ac:dyDescent="0.25">
      <c r="A2" s="2">
        <v>1.258925412</v>
      </c>
      <c r="B2" s="2">
        <v>21.6252</v>
      </c>
      <c r="O2" t="s">
        <v>0</v>
      </c>
      <c r="P2" t="s">
        <v>1</v>
      </c>
    </row>
    <row r="3" spans="1:17" ht="18.75" x14ac:dyDescent="0.25">
      <c r="A3" s="2">
        <v>1.584893192</v>
      </c>
      <c r="B3" s="2">
        <v>23.617699999999999</v>
      </c>
      <c r="L3">
        <v>1</v>
      </c>
      <c r="M3">
        <v>43.87</v>
      </c>
      <c r="O3" s="3">
        <v>2.7700000000000002E-6</v>
      </c>
      <c r="P3" s="3">
        <v>6.11E-4</v>
      </c>
      <c r="Q3" s="6">
        <f>P3/O3</f>
        <v>220.57761732851984</v>
      </c>
    </row>
    <row r="4" spans="1:17" x14ac:dyDescent="0.25">
      <c r="A4" s="2">
        <v>1.995262315</v>
      </c>
      <c r="B4" s="2">
        <v>25.605699999999999</v>
      </c>
      <c r="L4">
        <v>100000000</v>
      </c>
      <c r="M4">
        <v>43.87</v>
      </c>
      <c r="O4" s="4">
        <f>O3*2</f>
        <v>5.5400000000000003E-6</v>
      </c>
      <c r="P4" s="4">
        <f>1.22/1000</f>
        <v>1.2199999999999999E-3</v>
      </c>
      <c r="Q4">
        <f>O4*$Q$3</f>
        <v>1.222E-3</v>
      </c>
    </row>
    <row r="5" spans="1:17" x14ac:dyDescent="0.25">
      <c r="A5" s="2">
        <v>2.5118864319999998</v>
      </c>
      <c r="B5" s="2">
        <v>27.5868</v>
      </c>
      <c r="O5">
        <f>O4*2</f>
        <v>1.1080000000000001E-5</v>
      </c>
      <c r="P5">
        <f>2.44/1000</f>
        <v>2.4399999999999999E-3</v>
      </c>
      <c r="Q5">
        <f t="shared" ref="Q5:Q25" si="0">O5*$Q$3</f>
        <v>2.444E-3</v>
      </c>
    </row>
    <row r="6" spans="1:17" x14ac:dyDescent="0.25">
      <c r="A6" s="2">
        <v>3.16227766</v>
      </c>
      <c r="B6" s="2">
        <v>29.557099999999998</v>
      </c>
      <c r="O6">
        <f>O5*2</f>
        <v>2.2160000000000001E-5</v>
      </c>
      <c r="P6">
        <f>4.89/1000</f>
        <v>4.8899999999999994E-3</v>
      </c>
      <c r="Q6">
        <f t="shared" si="0"/>
        <v>4.888E-3</v>
      </c>
    </row>
    <row r="7" spans="1:17" x14ac:dyDescent="0.25">
      <c r="A7" s="2">
        <v>3.9810717059999998</v>
      </c>
      <c r="B7" s="2">
        <v>31.510300000000001</v>
      </c>
      <c r="O7">
        <f>O6*2</f>
        <v>4.4320000000000003E-5</v>
      </c>
      <c r="P7">
        <f>9.77/1000</f>
        <v>9.7699999999999992E-3</v>
      </c>
      <c r="Q7">
        <f t="shared" si="0"/>
        <v>9.776E-3</v>
      </c>
    </row>
    <row r="8" spans="1:17" x14ac:dyDescent="0.25">
      <c r="A8" s="2">
        <v>5.0118723359999997</v>
      </c>
      <c r="B8" s="2">
        <v>33.437199999999997</v>
      </c>
      <c r="O8">
        <f t="shared" ref="O8:O12" si="1">O7*2</f>
        <v>8.8640000000000005E-5</v>
      </c>
      <c r="P8">
        <f>19.5/1000</f>
        <v>1.95E-2</v>
      </c>
      <c r="Q8">
        <f t="shared" si="0"/>
        <v>1.9552E-2</v>
      </c>
    </row>
    <row r="9" spans="1:17" x14ac:dyDescent="0.25">
      <c r="A9" s="2">
        <v>6.3095734449999998</v>
      </c>
      <c r="B9" s="2">
        <v>35.323900000000002</v>
      </c>
      <c r="O9">
        <f t="shared" si="1"/>
        <v>1.7728000000000001E-4</v>
      </c>
      <c r="P9">
        <f>39.1/1000</f>
        <v>3.9100000000000003E-2</v>
      </c>
      <c r="Q9">
        <f t="shared" si="0"/>
        <v>3.9104E-2</v>
      </c>
    </row>
    <row r="10" spans="1:17" x14ac:dyDescent="0.25">
      <c r="A10" s="2">
        <v>7.9432823470000002</v>
      </c>
      <c r="B10" s="2">
        <v>37.150100000000002</v>
      </c>
      <c r="O10">
        <f t="shared" si="1"/>
        <v>3.5456000000000002E-4</v>
      </c>
      <c r="P10">
        <f>78.1/1000</f>
        <v>7.8099999999999989E-2</v>
      </c>
      <c r="Q10">
        <f t="shared" si="0"/>
        <v>7.8208E-2</v>
      </c>
    </row>
    <row r="11" spans="1:17" x14ac:dyDescent="0.25">
      <c r="A11" s="2">
        <v>10</v>
      </c>
      <c r="B11" s="2">
        <v>38.888100000000001</v>
      </c>
      <c r="O11">
        <f t="shared" si="1"/>
        <v>7.0912000000000004E-4</v>
      </c>
      <c r="P11">
        <f>156/1000</f>
        <v>0.156</v>
      </c>
      <c r="Q11">
        <f t="shared" si="0"/>
        <v>0.156416</v>
      </c>
    </row>
    <row r="12" spans="1:17" x14ac:dyDescent="0.25">
      <c r="A12" s="2">
        <v>12.58925412</v>
      </c>
      <c r="B12" s="2">
        <v>40.502800000000001</v>
      </c>
      <c r="O12">
        <f t="shared" si="1"/>
        <v>1.4182400000000001E-3</v>
      </c>
      <c r="P12">
        <f>312/1000</f>
        <v>0.312</v>
      </c>
      <c r="Q12">
        <f t="shared" si="0"/>
        <v>0.312832</v>
      </c>
    </row>
    <row r="13" spans="1:17" x14ac:dyDescent="0.25">
      <c r="A13" s="2">
        <v>15.84893192</v>
      </c>
      <c r="B13" s="2">
        <v>41.954500000000003</v>
      </c>
      <c r="O13">
        <f>O12*3</f>
        <v>4.25472E-3</v>
      </c>
      <c r="P13">
        <f>0.939</f>
        <v>0.93899999999999995</v>
      </c>
      <c r="Q13">
        <f t="shared" si="0"/>
        <v>0.93849599999999989</v>
      </c>
    </row>
    <row r="14" spans="1:17" x14ac:dyDescent="0.25">
      <c r="A14" s="2">
        <v>19.952623150000001</v>
      </c>
      <c r="B14" s="2">
        <v>43.206499999999998</v>
      </c>
      <c r="O14">
        <f>O13*2.5</f>
        <v>1.06368E-2</v>
      </c>
      <c r="P14">
        <v>2.37</v>
      </c>
      <c r="Q14">
        <f t="shared" si="0"/>
        <v>2.3462399999999999</v>
      </c>
    </row>
    <row r="15" spans="1:17" x14ac:dyDescent="0.25">
      <c r="A15" s="2">
        <v>25.11886432</v>
      </c>
      <c r="B15" s="2">
        <v>44.234699999999997</v>
      </c>
      <c r="O15">
        <f>O14*3</f>
        <v>3.1910399999999998E-2</v>
      </c>
      <c r="P15">
        <v>6.51</v>
      </c>
      <c r="Q15">
        <f t="shared" si="0"/>
        <v>7.0387199999999988</v>
      </c>
    </row>
    <row r="16" spans="1:17" x14ac:dyDescent="0.25">
      <c r="A16" s="2">
        <v>31.622776600000002</v>
      </c>
      <c r="B16" s="2">
        <v>45.0364</v>
      </c>
      <c r="O16">
        <v>0.1</v>
      </c>
      <c r="P16">
        <v>14.8</v>
      </c>
      <c r="Q16">
        <f t="shared" si="0"/>
        <v>22.057761732851986</v>
      </c>
    </row>
    <row r="17" spans="1:20" x14ac:dyDescent="0.25">
      <c r="A17" s="2">
        <v>39.810717060000002</v>
      </c>
      <c r="B17" s="2">
        <v>45.630800000000001</v>
      </c>
      <c r="O17">
        <v>0.3</v>
      </c>
      <c r="Q17">
        <f t="shared" si="0"/>
        <v>66.173285198555945</v>
      </c>
    </row>
    <row r="18" spans="1:20" x14ac:dyDescent="0.25">
      <c r="A18" s="2">
        <v>50.118723359999997</v>
      </c>
      <c r="B18" s="2">
        <v>46.052500000000002</v>
      </c>
      <c r="O18">
        <v>0.5</v>
      </c>
      <c r="Q18">
        <f t="shared" si="0"/>
        <v>110.28880866425992</v>
      </c>
    </row>
    <row r="19" spans="1:20" ht="18.75" x14ac:dyDescent="0.25">
      <c r="A19" s="2">
        <v>63.095734450000002</v>
      </c>
      <c r="B19" s="2">
        <v>46.341299999999997</v>
      </c>
      <c r="D19">
        <v>19.95</v>
      </c>
      <c r="O19" s="5">
        <v>1</v>
      </c>
      <c r="P19">
        <v>19.2</v>
      </c>
      <c r="Q19">
        <f t="shared" si="0"/>
        <v>220.57761732851984</v>
      </c>
    </row>
    <row r="20" spans="1:20" ht="20.25" x14ac:dyDescent="0.35">
      <c r="A20" s="2">
        <v>79.432823470000002</v>
      </c>
      <c r="B20" s="2">
        <v>46.533999999999999</v>
      </c>
      <c r="D20" s="2">
        <v>1584893.192</v>
      </c>
      <c r="F20">
        <f>SQRT(D21*D19)</f>
        <v>334.93241043388173</v>
      </c>
      <c r="H20">
        <f>SQRT(F20*F21)</f>
        <v>5623.04358691981</v>
      </c>
      <c r="O20" s="5">
        <v>3</v>
      </c>
      <c r="Q20">
        <f t="shared" si="0"/>
        <v>661.73285198555948</v>
      </c>
      <c r="S20" s="7" t="s">
        <v>2</v>
      </c>
      <c r="T20">
        <v>5000</v>
      </c>
    </row>
    <row r="21" spans="1:20" ht="21" x14ac:dyDescent="0.35">
      <c r="A21" s="2">
        <v>100</v>
      </c>
      <c r="B21" s="2">
        <v>46.6601</v>
      </c>
      <c r="D21">
        <f>SQRT(D20*D19)</f>
        <v>5623.04358691981</v>
      </c>
      <c r="F21">
        <f>SQRT(D21*D20)</f>
        <v>94402.98458856302</v>
      </c>
      <c r="K21">
        <f>0.001/0.00000004</f>
        <v>25000</v>
      </c>
      <c r="O21" s="5">
        <v>4</v>
      </c>
      <c r="Q21">
        <f t="shared" si="0"/>
        <v>882.31046931407934</v>
      </c>
      <c r="S21" s="7" t="s">
        <v>3</v>
      </c>
      <c r="T21">
        <f>90.3/1000</f>
        <v>9.0299999999999991E-2</v>
      </c>
    </row>
    <row r="22" spans="1:20" ht="20.25" x14ac:dyDescent="0.35">
      <c r="A22" s="2">
        <v>125.8925412</v>
      </c>
      <c r="B22" s="2">
        <v>46.741599999999998</v>
      </c>
      <c r="O22" s="5">
        <v>7</v>
      </c>
      <c r="Q22">
        <f t="shared" si="0"/>
        <v>1544.0433212996388</v>
      </c>
      <c r="S22" s="7" t="s">
        <v>4</v>
      </c>
      <c r="T22">
        <f>81.4/1000</f>
        <v>8.14E-2</v>
      </c>
    </row>
    <row r="23" spans="1:20" ht="18.75" x14ac:dyDescent="0.25">
      <c r="A23" s="2">
        <v>158.48931920000001</v>
      </c>
      <c r="B23" s="2">
        <v>46.793799999999997</v>
      </c>
      <c r="O23" s="5">
        <v>8.5</v>
      </c>
      <c r="Q23">
        <f t="shared" si="0"/>
        <v>1874.9097472924186</v>
      </c>
    </row>
    <row r="24" spans="1:20" ht="18.75" x14ac:dyDescent="0.25">
      <c r="A24" s="2">
        <v>199.52623149999999</v>
      </c>
      <c r="B24" s="2">
        <v>46.827100000000002</v>
      </c>
      <c r="D24">
        <v>334.9</v>
      </c>
      <c r="F24">
        <f>SQRT(D24*D26)</f>
        <v>1372.2398587710532</v>
      </c>
      <c r="H24">
        <f>3.42/1000000</f>
        <v>3.4199999999999999E-6</v>
      </c>
      <c r="I24">
        <f>0.001/H24</f>
        <v>292.39766081871346</v>
      </c>
      <c r="O24" s="5">
        <v>10</v>
      </c>
      <c r="Q24">
        <f t="shared" si="0"/>
        <v>2205.7761732851982</v>
      </c>
      <c r="T24">
        <f>T20*(T21/T22 - 1)</f>
        <v>546.68304668304631</v>
      </c>
    </row>
    <row r="25" spans="1:20" ht="18.75" x14ac:dyDescent="0.25">
      <c r="A25" s="2">
        <v>251.1886432</v>
      </c>
      <c r="B25" s="2">
        <v>46.848199999999999</v>
      </c>
      <c r="D25">
        <v>94400</v>
      </c>
      <c r="F25">
        <f>SQRT(D25*D26)</f>
        <v>23038.725659202595</v>
      </c>
      <c r="H25">
        <f>3.41/1000000</f>
        <v>3.41E-6</v>
      </c>
      <c r="I25">
        <f t="shared" ref="I25:I26" si="2">0.001/H25</f>
        <v>293.25513196480938</v>
      </c>
      <c r="O25" s="5">
        <v>10.199999999999999</v>
      </c>
      <c r="Q25">
        <f t="shared" si="0"/>
        <v>2249.8916967509022</v>
      </c>
    </row>
    <row r="26" spans="1:20" x14ac:dyDescent="0.25">
      <c r="A26" s="2">
        <v>316.22776599999997</v>
      </c>
      <c r="B26" s="2">
        <v>46.861600000000003</v>
      </c>
      <c r="D26">
        <v>5622.7</v>
      </c>
      <c r="F26">
        <v>5622.7</v>
      </c>
      <c r="H26">
        <f>3.63/1000000</f>
        <v>3.63E-6</v>
      </c>
      <c r="I26">
        <f t="shared" si="2"/>
        <v>275.48209366391183</v>
      </c>
    </row>
    <row r="27" spans="1:20" x14ac:dyDescent="0.25">
      <c r="A27" s="2">
        <v>398.10717060000002</v>
      </c>
      <c r="B27" s="2">
        <v>46.87</v>
      </c>
    </row>
    <row r="28" spans="1:20" x14ac:dyDescent="0.25">
      <c r="A28" s="2">
        <v>501.18723360000001</v>
      </c>
      <c r="B28" s="2">
        <v>46.875399999999999</v>
      </c>
      <c r="D28">
        <v>5614.4</v>
      </c>
    </row>
    <row r="29" spans="1:20" x14ac:dyDescent="0.25">
      <c r="A29" s="2">
        <v>630.95734449999998</v>
      </c>
      <c r="B29" s="2">
        <v>46.878799999999998</v>
      </c>
    </row>
    <row r="30" spans="1:20" x14ac:dyDescent="0.25">
      <c r="A30" s="2">
        <v>794.32823470000005</v>
      </c>
      <c r="B30" s="2">
        <v>46.880899999999997</v>
      </c>
    </row>
    <row r="31" spans="1:20" x14ac:dyDescent="0.25">
      <c r="A31" s="2">
        <v>1000</v>
      </c>
      <c r="B31" s="2">
        <v>46.882199999999997</v>
      </c>
    </row>
    <row r="32" spans="1:20" x14ac:dyDescent="0.25">
      <c r="A32" s="2">
        <v>1258.9254120000001</v>
      </c>
      <c r="B32" s="2">
        <v>46.883099999999999</v>
      </c>
    </row>
    <row r="33" spans="1:2" x14ac:dyDescent="0.25">
      <c r="A33" s="2">
        <v>1584.893192</v>
      </c>
      <c r="B33" s="2">
        <v>46.883600000000001</v>
      </c>
    </row>
    <row r="34" spans="1:2" x14ac:dyDescent="0.25">
      <c r="A34" s="2">
        <v>1995.2623149999999</v>
      </c>
      <c r="B34" s="2">
        <v>46.884</v>
      </c>
    </row>
    <row r="35" spans="1:2" x14ac:dyDescent="0.25">
      <c r="A35" s="2">
        <v>2511.8864319999998</v>
      </c>
      <c r="B35" s="2">
        <v>46.8842</v>
      </c>
    </row>
    <row r="36" spans="1:2" x14ac:dyDescent="0.25">
      <c r="A36" s="2">
        <v>3162.2776600000002</v>
      </c>
      <c r="B36" s="2">
        <v>46.884300000000003</v>
      </c>
    </row>
    <row r="37" spans="1:2" x14ac:dyDescent="0.25">
      <c r="A37" s="2">
        <v>3981.0717060000002</v>
      </c>
      <c r="B37" s="2">
        <v>46.884399999999999</v>
      </c>
    </row>
    <row r="38" spans="1:2" x14ac:dyDescent="0.25">
      <c r="A38" s="2">
        <v>5011.8723360000004</v>
      </c>
      <c r="B38" s="2">
        <v>46.884399999999999</v>
      </c>
    </row>
    <row r="39" spans="1:2" x14ac:dyDescent="0.25">
      <c r="A39" s="2">
        <v>6309.573445</v>
      </c>
      <c r="B39" s="2">
        <v>46.884399999999999</v>
      </c>
    </row>
    <row r="40" spans="1:2" x14ac:dyDescent="0.25">
      <c r="A40" s="2">
        <v>7943.2823470000003</v>
      </c>
      <c r="B40" s="2">
        <v>46.884399999999999</v>
      </c>
    </row>
    <row r="41" spans="1:2" x14ac:dyDescent="0.25">
      <c r="A41" s="2">
        <v>10000</v>
      </c>
      <c r="B41" s="2">
        <v>46.884300000000003</v>
      </c>
    </row>
    <row r="42" spans="1:2" x14ac:dyDescent="0.25">
      <c r="A42" s="2">
        <v>12589.25412</v>
      </c>
      <c r="B42" s="2">
        <v>46.8842</v>
      </c>
    </row>
    <row r="43" spans="1:2" x14ac:dyDescent="0.25">
      <c r="A43" s="2">
        <v>15848.931920000001</v>
      </c>
      <c r="B43" s="2">
        <v>46.884099999999997</v>
      </c>
    </row>
    <row r="44" spans="1:2" x14ac:dyDescent="0.25">
      <c r="A44" s="2">
        <v>19952.623149999999</v>
      </c>
      <c r="B44" s="2">
        <v>46.883800000000001</v>
      </c>
    </row>
    <row r="45" spans="1:2" x14ac:dyDescent="0.25">
      <c r="A45" s="2">
        <v>25118.864320000001</v>
      </c>
      <c r="B45" s="2">
        <v>46.883400000000002</v>
      </c>
    </row>
    <row r="46" spans="1:2" x14ac:dyDescent="0.25">
      <c r="A46" s="2">
        <v>31622.776600000001</v>
      </c>
      <c r="B46" s="2">
        <v>46.8827</v>
      </c>
    </row>
    <row r="47" spans="1:2" x14ac:dyDescent="0.25">
      <c r="A47" s="2">
        <v>39810.717060000003</v>
      </c>
      <c r="B47" s="2">
        <v>46.881599999999999</v>
      </c>
    </row>
    <row r="48" spans="1:2" x14ac:dyDescent="0.25">
      <c r="A48" s="2">
        <v>50118.723360000004</v>
      </c>
      <c r="B48" s="2">
        <v>46.879800000000003</v>
      </c>
    </row>
    <row r="49" spans="1:2" x14ac:dyDescent="0.25">
      <c r="A49" s="2">
        <v>63095.734450000004</v>
      </c>
      <c r="B49" s="2">
        <v>46.877099999999999</v>
      </c>
    </row>
    <row r="50" spans="1:2" x14ac:dyDescent="0.25">
      <c r="A50" s="2">
        <v>79432.823470000003</v>
      </c>
      <c r="B50" s="2">
        <v>46.872700000000002</v>
      </c>
    </row>
    <row r="51" spans="1:2" x14ac:dyDescent="0.25">
      <c r="A51" s="2">
        <v>100000</v>
      </c>
      <c r="B51" s="2">
        <v>46.8658</v>
      </c>
    </row>
    <row r="52" spans="1:2" x14ac:dyDescent="0.25">
      <c r="A52" s="2">
        <v>125892.54120000001</v>
      </c>
      <c r="B52" s="2">
        <v>46.854900000000001</v>
      </c>
    </row>
    <row r="53" spans="1:2" x14ac:dyDescent="0.25">
      <c r="A53" s="2">
        <v>158489.3192</v>
      </c>
      <c r="B53" s="2">
        <v>46.837699999999998</v>
      </c>
    </row>
    <row r="54" spans="1:2" x14ac:dyDescent="0.25">
      <c r="A54" s="2">
        <v>199526.23149999999</v>
      </c>
      <c r="B54" s="2">
        <v>46.810600000000001</v>
      </c>
    </row>
    <row r="55" spans="1:2" x14ac:dyDescent="0.25">
      <c r="A55" s="2">
        <v>251188.64319999999</v>
      </c>
      <c r="B55" s="2">
        <v>46.767899999999997</v>
      </c>
    </row>
    <row r="56" spans="1:2" x14ac:dyDescent="0.25">
      <c r="A56" s="2">
        <v>316227.766</v>
      </c>
      <c r="B56" s="2">
        <v>46.701000000000001</v>
      </c>
    </row>
    <row r="57" spans="1:2" x14ac:dyDescent="0.25">
      <c r="A57" s="2">
        <v>398107.17060000001</v>
      </c>
      <c r="B57" s="2">
        <v>46.597200000000001</v>
      </c>
    </row>
    <row r="58" spans="1:2" x14ac:dyDescent="0.25">
      <c r="A58" s="2">
        <v>501187.23359999998</v>
      </c>
      <c r="B58" s="2">
        <v>46.4375</v>
      </c>
    </row>
    <row r="59" spans="1:2" x14ac:dyDescent="0.25">
      <c r="A59" s="2">
        <v>630957.34450000001</v>
      </c>
      <c r="B59" s="2">
        <v>46.195799999999998</v>
      </c>
    </row>
    <row r="60" spans="1:2" x14ac:dyDescent="0.25">
      <c r="A60" s="2">
        <v>794328.23470000003</v>
      </c>
      <c r="B60" s="2">
        <v>45.838099999999997</v>
      </c>
    </row>
    <row r="61" spans="1:2" x14ac:dyDescent="0.25">
      <c r="A61" s="2">
        <v>1000000</v>
      </c>
      <c r="B61" s="2">
        <v>45.325200000000002</v>
      </c>
    </row>
    <row r="62" spans="1:2" x14ac:dyDescent="0.25">
      <c r="A62" s="2">
        <v>1258925.412</v>
      </c>
      <c r="B62" s="2">
        <v>44.618400000000001</v>
      </c>
    </row>
    <row r="63" spans="1:2" x14ac:dyDescent="0.25">
      <c r="A63" s="2">
        <v>1584893.192</v>
      </c>
      <c r="B63" s="2">
        <v>43.689799999999998</v>
      </c>
    </row>
    <row r="64" spans="1:2" x14ac:dyDescent="0.25">
      <c r="A64" s="2">
        <v>1995262.3149999999</v>
      </c>
      <c r="B64" s="2">
        <v>42.530700000000003</v>
      </c>
    </row>
    <row r="65" spans="1:2" x14ac:dyDescent="0.25">
      <c r="A65" s="2">
        <v>2511886.432</v>
      </c>
      <c r="B65" s="2">
        <v>41.155000000000001</v>
      </c>
    </row>
    <row r="66" spans="1:2" x14ac:dyDescent="0.25">
      <c r="A66" s="2">
        <v>3162277.66</v>
      </c>
      <c r="B66" s="2">
        <v>39.592500000000001</v>
      </c>
    </row>
    <row r="67" spans="1:2" x14ac:dyDescent="0.25">
      <c r="A67" s="2">
        <v>3981071.7059999998</v>
      </c>
      <c r="B67" s="2">
        <v>37.879199999999997</v>
      </c>
    </row>
    <row r="68" spans="1:2" x14ac:dyDescent="0.25">
      <c r="A68" s="2">
        <v>5011872.3360000001</v>
      </c>
      <c r="B68" s="2">
        <v>36.047600000000003</v>
      </c>
    </row>
    <row r="69" spans="1:2" x14ac:dyDescent="0.25">
      <c r="A69" s="2">
        <v>6309573.4450000003</v>
      </c>
      <c r="B69" s="2">
        <v>34.1205</v>
      </c>
    </row>
    <row r="70" spans="1:2" x14ac:dyDescent="0.25">
      <c r="A70" s="2">
        <v>7943282.3470000001</v>
      </c>
      <c r="B70" s="2">
        <v>32.108800000000002</v>
      </c>
    </row>
    <row r="71" spans="1:2" x14ac:dyDescent="0.25">
      <c r="A71" s="2">
        <v>10000000</v>
      </c>
      <c r="B71" s="2">
        <v>30.0106</v>
      </c>
    </row>
    <row r="72" spans="1:2" x14ac:dyDescent="0.25">
      <c r="A72" s="2">
        <v>12589254.119999999</v>
      </c>
      <c r="B72" s="2">
        <v>27.811699999999998</v>
      </c>
    </row>
    <row r="73" spans="1:2" x14ac:dyDescent="0.25">
      <c r="A73" s="2">
        <v>15848931.92</v>
      </c>
      <c r="B73" s="2">
        <v>25.4861</v>
      </c>
    </row>
    <row r="74" spans="1:2" x14ac:dyDescent="0.25">
      <c r="A74" s="2">
        <v>19952623.149999999</v>
      </c>
      <c r="B74" s="2">
        <v>22.999500000000001</v>
      </c>
    </row>
    <row r="75" spans="1:2" x14ac:dyDescent="0.25">
      <c r="A75" s="2">
        <v>25118864.32</v>
      </c>
      <c r="B75" s="2">
        <v>20.316800000000001</v>
      </c>
    </row>
    <row r="76" spans="1:2" x14ac:dyDescent="0.25">
      <c r="A76" s="2">
        <v>31622776.600000001</v>
      </c>
      <c r="B76" s="2">
        <v>17.4114</v>
      </c>
    </row>
    <row r="77" spans="1:2" x14ac:dyDescent="0.25">
      <c r="A77" s="2">
        <v>39810717.060000002</v>
      </c>
      <c r="B77" s="2">
        <v>14.2758</v>
      </c>
    </row>
    <row r="78" spans="1:2" x14ac:dyDescent="0.25">
      <c r="A78" s="2">
        <v>50118723.359999999</v>
      </c>
      <c r="B78" s="2">
        <v>10.9246</v>
      </c>
    </row>
    <row r="79" spans="1:2" x14ac:dyDescent="0.25">
      <c r="A79" s="2">
        <v>63095734.450000003</v>
      </c>
      <c r="B79" s="2">
        <v>7.3897599999999999</v>
      </c>
    </row>
    <row r="80" spans="1:2" x14ac:dyDescent="0.25">
      <c r="A80" s="2">
        <v>79432823.469999999</v>
      </c>
      <c r="B80" s="2">
        <v>3.7110699999999999</v>
      </c>
    </row>
    <row r="81" spans="1:2" x14ac:dyDescent="0.25">
      <c r="A81" s="2">
        <v>100000000</v>
      </c>
      <c r="B81" s="2">
        <v>-7.3255399999999998E-2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2024-03-27T20:54:39Z</dcterms:created>
  <dcterms:modified xsi:type="dcterms:W3CDTF">2024-03-28T11:44:32Z</dcterms:modified>
</cp:coreProperties>
</file>