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"/>
    </mc:Choice>
  </mc:AlternateContent>
  <xr:revisionPtr revIDLastSave="0" documentId="8_{8B4671A0-226B-40E2-8471-EA6D97F39B88}" xr6:coauthVersionLast="47" xr6:coauthVersionMax="47" xr10:uidLastSave="{00000000-0000-0000-0000-000000000000}"/>
  <bookViews>
    <workbookView xWindow="-120" yWindow="-120" windowWidth="29040" windowHeight="15720" xr2:uid="{4C4E04F6-CBE1-4E7A-B9A0-19682D0E4BE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19" i="1"/>
  <c r="B14" i="2"/>
  <c r="B12" i="2"/>
  <c r="B13" i="2" s="1"/>
  <c r="B11" i="2"/>
  <c r="B10" i="2"/>
  <c r="B9" i="2"/>
  <c r="B8" i="2"/>
  <c r="E18" i="1"/>
  <c r="H18" i="1" s="1"/>
  <c r="K18" i="1" s="1"/>
  <c r="C2" i="1"/>
  <c r="E19" i="1" s="1"/>
  <c r="H19" i="1" s="1"/>
  <c r="K19" i="1" s="1"/>
  <c r="B21" i="1" s="1"/>
  <c r="B8" i="1"/>
  <c r="B9" i="1"/>
  <c r="B11" i="1" l="1"/>
  <c r="B10" i="1"/>
  <c r="C11" i="1"/>
  <c r="F11" i="1" l="1"/>
  <c r="B17" i="1"/>
  <c r="B18" i="1" s="1"/>
  <c r="D21" i="1" s="1"/>
  <c r="E11" i="1"/>
  <c r="D10" i="1"/>
  <c r="B13" i="1" s="1"/>
  <c r="C13" i="1" l="1"/>
</calcChain>
</file>

<file path=xl/sharedStrings.xml><?xml version="1.0" encoding="utf-8"?>
<sst xmlns="http://schemas.openxmlformats.org/spreadsheetml/2006/main" count="35" uniqueCount="29">
  <si>
    <t>f</t>
  </si>
  <si>
    <t>P</t>
  </si>
  <si>
    <r>
      <t>P</t>
    </r>
    <r>
      <rPr>
        <i/>
        <vertAlign val="subscript"/>
        <sz val="11"/>
        <color theme="1"/>
        <rFont val="Calibri"/>
        <family val="2"/>
        <charset val="204"/>
        <scheme val="minor"/>
      </rPr>
      <t>вых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</si>
  <si>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вх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</si>
  <si>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вых</t>
    </r>
  </si>
  <si>
    <r>
      <t>K</t>
    </r>
    <r>
      <rPr>
        <i/>
        <vertAlign val="subscript"/>
        <sz val="11"/>
        <color theme="1"/>
        <rFont val="Calibri"/>
        <family val="2"/>
        <charset val="204"/>
        <scheme val="minor"/>
      </rPr>
      <t>П</t>
    </r>
  </si>
  <si>
    <t>D</t>
  </si>
  <si>
    <t>d</t>
  </si>
  <si>
    <t>h</t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</si>
  <si>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ок</t>
    </r>
  </si>
  <si>
    <r>
      <t>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</si>
  <si>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с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</si>
  <si>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</si>
  <si>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N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</si>
  <si>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N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</si>
  <si>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</si>
  <si>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rPr>
        <i/>
        <sz val="11"/>
        <color theme="1"/>
        <rFont val="Calibri"/>
        <family val="2"/>
        <charset val="204"/>
        <scheme val="minor"/>
      </rP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</si>
  <si>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rPr>
        <i/>
        <sz val="11"/>
        <color theme="1"/>
        <rFont val="Calibri"/>
        <family val="2"/>
        <charset val="204"/>
        <scheme val="minor"/>
      </rP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</si>
  <si>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</si>
  <si>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rPr>
        <i/>
        <sz val="11"/>
        <color theme="1"/>
        <rFont val="Calibri"/>
        <family val="2"/>
        <charset val="204"/>
        <scheme val="minor"/>
      </rP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</si>
  <si>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</si>
  <si>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S</t>
    </r>
    <r>
      <rPr>
        <i/>
        <vertAlign val="subscript"/>
        <sz val="11"/>
        <color theme="1"/>
        <rFont val="Calibri"/>
        <family val="2"/>
        <charset val="204"/>
        <scheme val="minor"/>
      </rPr>
      <t>ок(треб.)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</si>
  <si>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обр.max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</si>
  <si>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пр.max</t>
    </r>
  </si>
  <si>
    <r>
      <t>P</t>
    </r>
    <r>
      <rPr>
        <i/>
        <vertAlign val="subscript"/>
        <sz val="11"/>
        <color theme="1"/>
        <rFont val="Calibri"/>
        <family val="2"/>
        <charset val="204"/>
        <scheme val="minor"/>
      </rPr>
      <t>max</t>
    </r>
  </si>
  <si>
    <r>
      <t>f</t>
    </r>
    <r>
      <rPr>
        <i/>
        <vertAlign val="subscript"/>
        <sz val="11"/>
        <color theme="1"/>
        <rFont val="Calibri"/>
        <family val="2"/>
        <charset val="204"/>
        <scheme val="minor"/>
      </rPr>
      <t>max</t>
    </r>
  </si>
  <si>
    <t>R</t>
  </si>
  <si>
    <t>C</t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</si>
  <si>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раб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</si>
</sst>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1EFF-C3D6-407E-8DD7-E732106122AA}">
  <dimension ref="A1:K21"/>
  <sheetViews>
    <sheetView tabSelected="1" workbookViewId="0">
      <selection activeCell="K13" sqref="K13"/>
    </sheetView>
  </sheetViews>
  <sheetFormatPr defaultRowHeight="15" x14ac:dyDescent="0.25"/>
  <cols>
    <col min="2" max="2" width="12" customWidth="1"/>
  </cols>
  <sheetData>
    <row r="1" spans="1:6" x14ac:dyDescent="0.25">
      <c r="A1" s="1" t="s">
        <v>0</v>
      </c>
      <c r="B1">
        <v>1000</v>
      </c>
    </row>
    <row r="2" spans="1:6" ht="18" x14ac:dyDescent="0.35">
      <c r="A2" s="1" t="s">
        <v>2</v>
      </c>
      <c r="B2">
        <v>5</v>
      </c>
      <c r="C2">
        <f>B2*1.2</f>
        <v>6</v>
      </c>
    </row>
    <row r="3" spans="1:6" ht="18" x14ac:dyDescent="0.35">
      <c r="A3" s="1" t="s">
        <v>3</v>
      </c>
      <c r="B3">
        <v>12</v>
      </c>
    </row>
    <row r="4" spans="1:6" ht="18" x14ac:dyDescent="0.35">
      <c r="A4" s="1" t="s">
        <v>4</v>
      </c>
      <c r="B4">
        <v>660</v>
      </c>
    </row>
    <row r="5" spans="1:6" ht="18" x14ac:dyDescent="0.35">
      <c r="A5" s="1" t="s">
        <v>5</v>
      </c>
      <c r="B5">
        <v>5.0000000000000001E-3</v>
      </c>
    </row>
    <row r="7" spans="1:6" x14ac:dyDescent="0.25">
      <c r="A7" s="1" t="s">
        <v>6</v>
      </c>
      <c r="B7">
        <v>3.2000000000000001E-2</v>
      </c>
    </row>
    <row r="8" spans="1:6" x14ac:dyDescent="0.25">
      <c r="A8" s="1" t="s">
        <v>7</v>
      </c>
      <c r="B8">
        <f>0.625*B7</f>
        <v>0.02</v>
      </c>
    </row>
    <row r="9" spans="1:6" x14ac:dyDescent="0.25">
      <c r="A9" s="1" t="s">
        <v>8</v>
      </c>
      <c r="B9">
        <f>0.25*B7</f>
        <v>8.0000000000000002E-3</v>
      </c>
      <c r="C9">
        <f>0.5*B7</f>
        <v>1.6E-2</v>
      </c>
    </row>
    <row r="10" spans="1:6" ht="18.75" x14ac:dyDescent="0.35">
      <c r="A10" s="1" t="s">
        <v>9</v>
      </c>
      <c r="B10">
        <f>PI()*(B8^2)/4</f>
        <v>3.1415926535897931E-4</v>
      </c>
      <c r="D10">
        <f>B10*10000</f>
        <v>3.1415926535897931</v>
      </c>
      <c r="E10" t="s">
        <v>10</v>
      </c>
    </row>
    <row r="11" spans="1:6" ht="18" x14ac:dyDescent="0.35">
      <c r="A11" s="1" t="s">
        <v>11</v>
      </c>
      <c r="B11">
        <f>(B7-B8)*0.5*B9</f>
        <v>4.8000000000000001E-5</v>
      </c>
      <c r="C11">
        <f>(B7-B8)*0.5*C9</f>
        <v>9.6000000000000002E-5</v>
      </c>
      <c r="E11">
        <f>B11*10000</f>
        <v>0.48000000000000004</v>
      </c>
      <c r="F11">
        <f>C11*10000</f>
        <v>0.96000000000000008</v>
      </c>
    </row>
    <row r="13" spans="1:6" x14ac:dyDescent="0.25">
      <c r="A13" s="1" t="s">
        <v>1</v>
      </c>
      <c r="B13">
        <f>$D$10*E11*0.3*$B$1/80</f>
        <v>5.6548667764616276</v>
      </c>
      <c r="C13">
        <f>$D$10*F11*0.3*$B$1/80</f>
        <v>11.309733552923255</v>
      </c>
    </row>
    <row r="17" spans="1:11" ht="18" x14ac:dyDescent="0.35">
      <c r="A17" s="1" t="s">
        <v>12</v>
      </c>
      <c r="B17">
        <f>2*PI()*B1*C11*1.5</f>
        <v>0.90477868423386043</v>
      </c>
    </row>
    <row r="18" spans="1:11" ht="18" x14ac:dyDescent="0.35">
      <c r="A18" s="1" t="s">
        <v>13</v>
      </c>
      <c r="B18">
        <f>(B4+1.2)/B17</f>
        <v>730.78644703028613</v>
      </c>
      <c r="C18">
        <v>731</v>
      </c>
      <c r="D18" s="2" t="s">
        <v>16</v>
      </c>
      <c r="E18">
        <f>B2/B4</f>
        <v>7.575757575757576E-3</v>
      </c>
      <c r="G18" s="2" t="s">
        <v>17</v>
      </c>
      <c r="H18">
        <f>SQRT(4*E18/PI()/2)</f>
        <v>6.9446937033902131E-2</v>
      </c>
      <c r="J18" s="2" t="s">
        <v>19</v>
      </c>
      <c r="K18">
        <f>PI()*H18*H18/4</f>
        <v>3.7878787878787876E-3</v>
      </c>
    </row>
    <row r="19" spans="1:11" ht="18" x14ac:dyDescent="0.35">
      <c r="A19" s="1" t="s">
        <v>14</v>
      </c>
      <c r="B19">
        <f>B3/B4*SQRT(2)*C18</f>
        <v>18.7961838926315</v>
      </c>
      <c r="C19">
        <v>19</v>
      </c>
      <c r="D19" s="1" t="s">
        <v>15</v>
      </c>
      <c r="E19">
        <f>C2/B3/SQRT(2)</f>
        <v>0.35355339059327373</v>
      </c>
      <c r="G19" s="1" t="s">
        <v>18</v>
      </c>
      <c r="H19">
        <f>SQRT(4*E19/PI()/2)</f>
        <v>0.47442499832879437</v>
      </c>
      <c r="J19" s="1" t="s">
        <v>20</v>
      </c>
      <c r="K19">
        <f>PI()*H19*H19/4</f>
        <v>0.17677669529663689</v>
      </c>
    </row>
    <row r="21" spans="1:11" ht="18.75" x14ac:dyDescent="0.35">
      <c r="A21" s="1" t="s">
        <v>21</v>
      </c>
      <c r="B21">
        <f>2*(C19*K19+C18*K18)</f>
        <v>12.255393209150988</v>
      </c>
      <c r="D21">
        <f>B21/100</f>
        <v>0.12255393209150987</v>
      </c>
      <c r="E2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0A57-217D-4428-8DB9-943A82F0C07D}">
  <dimension ref="A1:B14"/>
  <sheetViews>
    <sheetView workbookViewId="0">
      <selection activeCell="E22" sqref="E22"/>
    </sheetView>
  </sheetViews>
  <sheetFormatPr defaultRowHeight="15" x14ac:dyDescent="0.25"/>
  <cols>
    <col min="2" max="2" width="12" bestFit="1" customWidth="1"/>
  </cols>
  <sheetData>
    <row r="1" spans="1:2" x14ac:dyDescent="0.25">
      <c r="A1" s="1" t="s">
        <v>0</v>
      </c>
      <c r="B1">
        <v>1000</v>
      </c>
    </row>
    <row r="2" spans="1:2" ht="18" x14ac:dyDescent="0.35">
      <c r="A2" s="1" t="s">
        <v>2</v>
      </c>
      <c r="B2">
        <v>5</v>
      </c>
    </row>
    <row r="3" spans="1:2" ht="18" x14ac:dyDescent="0.35">
      <c r="A3" s="1" t="s">
        <v>3</v>
      </c>
      <c r="B3">
        <v>12</v>
      </c>
    </row>
    <row r="4" spans="1:2" ht="18" x14ac:dyDescent="0.35">
      <c r="A4" s="1" t="s">
        <v>4</v>
      </c>
      <c r="B4">
        <v>660</v>
      </c>
    </row>
    <row r="5" spans="1:2" ht="18" x14ac:dyDescent="0.35">
      <c r="A5" s="1" t="s">
        <v>5</v>
      </c>
      <c r="B5">
        <v>5.0000000000000001E-3</v>
      </c>
    </row>
    <row r="8" spans="1:2" ht="18" x14ac:dyDescent="0.35">
      <c r="A8" s="1" t="s">
        <v>22</v>
      </c>
      <c r="B8">
        <f>2*B4</f>
        <v>1320</v>
      </c>
    </row>
    <row r="9" spans="1:2" ht="18" x14ac:dyDescent="0.35">
      <c r="A9" s="1" t="s">
        <v>23</v>
      </c>
      <c r="B9">
        <f>1.5*B2/B4</f>
        <v>1.1363636363636364E-2</v>
      </c>
    </row>
    <row r="10" spans="1:2" ht="18" x14ac:dyDescent="0.35">
      <c r="A10" s="1" t="s">
        <v>24</v>
      </c>
      <c r="B10">
        <f>(B2*0.7)/(2*B4)</f>
        <v>2.6515151515151517E-3</v>
      </c>
    </row>
    <row r="11" spans="1:2" ht="18" x14ac:dyDescent="0.35">
      <c r="A11" s="1" t="s">
        <v>25</v>
      </c>
      <c r="B11">
        <f>2*B1</f>
        <v>2000</v>
      </c>
    </row>
    <row r="12" spans="1:2" x14ac:dyDescent="0.25">
      <c r="A12" s="1" t="s">
        <v>26</v>
      </c>
      <c r="B12">
        <f>B4^2/B2</f>
        <v>87120</v>
      </c>
    </row>
    <row r="13" spans="1:2" x14ac:dyDescent="0.25">
      <c r="A13" s="1" t="s">
        <v>27</v>
      </c>
      <c r="B13">
        <f>1/(4*B1*B12*B5)</f>
        <v>5.7392102846648303E-7</v>
      </c>
    </row>
    <row r="14" spans="1:2" ht="18" x14ac:dyDescent="0.35">
      <c r="A14" s="1" t="s">
        <v>28</v>
      </c>
      <c r="B14">
        <f>1.5*B4</f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2024-01-06T20:39:09Z</dcterms:created>
  <dcterms:modified xsi:type="dcterms:W3CDTF">2024-01-15T19:09:46Z</dcterms:modified>
</cp:coreProperties>
</file>