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.学习相关\.大物实验二\4金属电子逸出功的测定\"/>
    </mc:Choice>
  </mc:AlternateContent>
  <xr:revisionPtr revIDLastSave="0" documentId="13_ncr:1_{01728F73-1164-4C1F-AA84-2468CD5EAF00}" xr6:coauthVersionLast="47" xr6:coauthVersionMax="47" xr10:uidLastSave="{00000000-0000-0000-0000-000000000000}"/>
  <bookViews>
    <workbookView xWindow="-2832" yWindow="2196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C19" i="1"/>
  <c r="C20" i="1" s="1"/>
  <c r="C21" i="1"/>
  <c r="D20" i="1"/>
  <c r="E20" i="1"/>
  <c r="F20" i="1"/>
  <c r="G20" i="1"/>
  <c r="G19" i="1"/>
  <c r="F19" i="1"/>
  <c r="E19" i="1"/>
  <c r="D19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D10" i="1"/>
  <c r="E10" i="1"/>
  <c r="F10" i="1"/>
  <c r="G10" i="1"/>
  <c r="H10" i="1"/>
  <c r="I10" i="1"/>
  <c r="J10" i="1"/>
  <c r="C10" i="1"/>
  <c r="D9" i="1"/>
  <c r="E9" i="1"/>
  <c r="F9" i="1"/>
  <c r="G9" i="1"/>
  <c r="H9" i="1"/>
  <c r="I9" i="1"/>
  <c r="J9" i="1"/>
  <c r="C9" i="1"/>
</calcChain>
</file>

<file path=xl/sharedStrings.xml><?xml version="1.0" encoding="utf-8"?>
<sst xmlns="http://schemas.openxmlformats.org/spreadsheetml/2006/main" count="15" uniqueCount="15">
  <si>
    <t>Ia</t>
    <phoneticPr fontId="1" type="noConversion"/>
  </si>
  <si>
    <t>IF</t>
    <phoneticPr fontId="1" type="noConversion"/>
  </si>
  <si>
    <t>Ua</t>
    <phoneticPr fontId="1" type="noConversion"/>
  </si>
  <si>
    <t>lgIa</t>
    <phoneticPr fontId="1" type="noConversion"/>
  </si>
  <si>
    <t>√Ua</t>
    <phoneticPr fontId="1" type="noConversion"/>
  </si>
  <si>
    <t>2000K</t>
    <phoneticPr fontId="1" type="noConversion"/>
  </si>
  <si>
    <t>2070K</t>
    <phoneticPr fontId="1" type="noConversion"/>
  </si>
  <si>
    <t>2140K</t>
    <phoneticPr fontId="1" type="noConversion"/>
  </si>
  <si>
    <t>2210K</t>
    <phoneticPr fontId="1" type="noConversion"/>
  </si>
  <si>
    <t>2280K</t>
    <phoneticPr fontId="1" type="noConversion"/>
  </si>
  <si>
    <t>T(10^3)</t>
    <phoneticPr fontId="1" type="noConversion"/>
  </si>
  <si>
    <t>lgI</t>
    <phoneticPr fontId="1" type="noConversion"/>
  </si>
  <si>
    <t>lg(I/T^2)</t>
    <phoneticPr fontId="1" type="noConversion"/>
  </si>
  <si>
    <t>1/T(10^-4)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</si>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</sst>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531859983419825E-2"/>
          <c:y val="0.16215123994782024"/>
          <c:w val="0.80028543067587987"/>
          <c:h val="0.786958222270453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2000K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925101557955681E-2"/>
                  <c:y val="4.13560886049925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Sheet1!$C$9:$J$9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-4.4948500216800937</c:v>
                </c:pt>
                <c:pt idx="1">
                  <c:v>-4.481486060122112</c:v>
                </c:pt>
                <c:pt idx="2">
                  <c:v>-4.481486060122112</c:v>
                </c:pt>
                <c:pt idx="3">
                  <c:v>-4.4685210829577446</c:v>
                </c:pt>
                <c:pt idx="4">
                  <c:v>-4.4685210829577446</c:v>
                </c:pt>
                <c:pt idx="5">
                  <c:v>-4.4559319556497243</c:v>
                </c:pt>
                <c:pt idx="6">
                  <c:v>-4.4436974992327123</c:v>
                </c:pt>
                <c:pt idx="7">
                  <c:v>-4.4436974992327123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4-4E17-9EBC-411E6B943CA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2070K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925101557955681E-2"/>
                  <c:y val="4.0371960558379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Sheet1!$C$11:$J$11</c:f>
              <c:numCache>
                <c:formatCode>General</c:formatCode>
                <c:ptCount val="8"/>
                <c:pt idx="0">
                  <c:v>-4.0506099933550868</c:v>
                </c:pt>
                <c:pt idx="1">
                  <c:v>-4.0457574905606748</c:v>
                </c:pt>
                <c:pt idx="2">
                  <c:v>-4.0409586076789061</c:v>
                </c:pt>
                <c:pt idx="3">
                  <c:v>-4.0315170514460643</c:v>
                </c:pt>
                <c:pt idx="4">
                  <c:v>-4.0268721464003008</c:v>
                </c:pt>
                <c:pt idx="5">
                  <c:v>-4.0177287669604311</c:v>
                </c:pt>
                <c:pt idx="6">
                  <c:v>-4.0132282657337548</c:v>
                </c:pt>
                <c:pt idx="7">
                  <c:v>-4.0043648054024503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84-4E17-9EBC-411E6B943CA1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2140K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342032012155452E-3"/>
                  <c:y val="3.56373882596313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Sheet1!$C$12:$J$12</c:f>
              <c:numCache>
                <c:formatCode>General</c:formatCode>
                <c:ptCount val="8"/>
                <c:pt idx="0">
                  <c:v>-3.6575773191777934</c:v>
                </c:pt>
                <c:pt idx="1">
                  <c:v>-3.6516951369518389</c:v>
                </c:pt>
                <c:pt idx="2">
                  <c:v>-3.643974142806877</c:v>
                </c:pt>
                <c:pt idx="3">
                  <c:v>-3.6363880201078551</c:v>
                </c:pt>
                <c:pt idx="4">
                  <c:v>-3.6289321377282633</c:v>
                </c:pt>
                <c:pt idx="5">
                  <c:v>-3.6216020990518625</c:v>
                </c:pt>
                <c:pt idx="6">
                  <c:v>-3.616184634019568</c:v>
                </c:pt>
                <c:pt idx="7">
                  <c:v>-3.6090648928966207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84-4E17-9EBC-411E6B943CA1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2210K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342032012155452E-3"/>
                  <c:y val="3.6060921908841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Sheet1!$C$13:$J$13</c:f>
              <c:numCache>
                <c:formatCode>General</c:formatCode>
                <c:ptCount val="8"/>
                <c:pt idx="0">
                  <c:v>-3.2898826348881833</c:v>
                </c:pt>
                <c:pt idx="1">
                  <c:v>-3.2814983111327254</c:v>
                </c:pt>
                <c:pt idx="2">
                  <c:v>-3.2740883677049517</c:v>
                </c:pt>
                <c:pt idx="3">
                  <c:v>-3.2668027348934303</c:v>
                </c:pt>
                <c:pt idx="4">
                  <c:v>-3.2604276555499077</c:v>
                </c:pt>
                <c:pt idx="5">
                  <c:v>-3.2525881921135764</c:v>
                </c:pt>
                <c:pt idx="6">
                  <c:v>-3.2471835688117285</c:v>
                </c:pt>
                <c:pt idx="7">
                  <c:v>-3.2403321553103694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84-4E17-9EBC-411E6B943CA1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2280K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494254000247695E-3"/>
                  <c:y val="4.9215964708451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Sheet1!$C$14:$J$14</c:f>
              <c:numCache>
                <c:formatCode>General</c:formatCode>
                <c:ptCount val="8"/>
                <c:pt idx="0">
                  <c:v>-2.9590023075765091</c:v>
                </c:pt>
                <c:pt idx="1">
                  <c:v>-2.9488474775526186</c:v>
                </c:pt>
                <c:pt idx="2">
                  <c:v>-2.9411945133240929</c:v>
                </c:pt>
                <c:pt idx="3">
                  <c:v>-2.9340470196861301</c:v>
                </c:pt>
                <c:pt idx="4">
                  <c:v>-2.9266482976130987</c:v>
                </c:pt>
                <c:pt idx="5">
                  <c:v>-2.9190129530891129</c:v>
                </c:pt>
                <c:pt idx="6">
                  <c:v>-2.9136401693252516</c:v>
                </c:pt>
                <c:pt idx="7">
                  <c:v>-2.9072793553159006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84-4E17-9EBC-411E6B943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319920"/>
        <c:axId val="848320336"/>
      </c:lineChart>
      <c:catAx>
        <c:axId val="8483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320336"/>
        <c:crosses val="autoZero"/>
        <c:auto val="1"/>
        <c:lblAlgn val="ctr"/>
        <c:lblOffset val="100"/>
        <c:noMultiLvlLbl val="0"/>
      </c:catAx>
      <c:valAx>
        <c:axId val="848320336"/>
        <c:scaling>
          <c:orientation val="minMax"/>
          <c:max val="-2.6"/>
          <c:min val="-4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83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7133458788106888"/>
          <c:y val="0.11588870082797433"/>
          <c:w val="0.12518076675600998"/>
          <c:h val="0.50440156772563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7686557616594"/>
          <c:y val="0.10114821191059463"/>
          <c:w val="0.82902829918579923"/>
          <c:h val="0.7350552423880197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78398213111924"/>
                  <c:y val="-0.64379268518027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Sheet1!$C$21:$G$21</c:f>
              <c:numCache>
                <c:formatCode>General</c:formatCode>
                <c:ptCount val="5"/>
                <c:pt idx="0">
                  <c:v>5</c:v>
                </c:pt>
                <c:pt idx="1">
                  <c:v>4.8309178743961354</c:v>
                </c:pt>
                <c:pt idx="2">
                  <c:v>4.6728971962616823</c:v>
                </c:pt>
                <c:pt idx="3">
                  <c:v>4.5248868778280542</c:v>
                </c:pt>
                <c:pt idx="4">
                  <c:v>4.3859649122807021</c:v>
                </c:pt>
              </c:numCache>
            </c:numRef>
          </c:xVal>
          <c:yVal>
            <c:numRef>
              <c:f>Sheet1!$C$20:$G$20</c:f>
              <c:numCache>
                <c:formatCode>General</c:formatCode>
                <c:ptCount val="5"/>
                <c:pt idx="0">
                  <c:v>-11.095359991327962</c:v>
                </c:pt>
                <c:pt idx="1">
                  <c:v>-10.684140690913836</c:v>
                </c:pt>
                <c:pt idx="2">
                  <c:v>-10.318727546698382</c:v>
                </c:pt>
                <c:pt idx="3">
                  <c:v>-9.9774845473702225</c:v>
                </c:pt>
                <c:pt idx="4">
                  <c:v>-9.6725696940009076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0-4FB1-8B55-65E3F345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40288"/>
        <c:axId val="886541120"/>
      </c:scatterChart>
      <c:valAx>
        <c:axId val="8865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541120"/>
        <c:crosses val="autoZero"/>
        <c:crossBetween val="midCat"/>
        <c:majorUnit val="0.1"/>
      </c:valAx>
      <c:valAx>
        <c:axId val="886541120"/>
        <c:scaling>
          <c:orientation val="minMax"/>
          <c:min val="-11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5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37140</xdr:colOff>
      <xdr:row>0</xdr:row>
      <xdr:rowOff>20002</xdr:rowOff>
    </xdr:from>
    <xdr:to>
      <xdr:col>18</xdr:col>
      <xdr:colOff>614361</xdr:colOff>
      <xdr:row>14</xdr:row>
      <xdr:rowOff>62863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A106AC-7191-4C3E-8057-20D114700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404299</xdr:colOff>
      <xdr:row>14</xdr:row>
      <xdr:rowOff>137599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937A11A-11E1-4BD7-A73E-6EF843654CF6}"/>
            </a:ext>
          </a:extLst>
        </xdr:cNvPr>
        <xdr:cNvSpPr txBox="1"/>
      </xdr:nvSpPr>
      <xdr:spPr>
        <a:xfrm>
          <a:off x="4958714" y="25994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1</xdr:col>
      <xdr:colOff>101403</xdr:colOff>
      <xdr:row>21</xdr:row>
      <xdr:rowOff>77959</xdr:rowOff>
    </xdr:from>
    <xdr:to>
      <xdr:col>6</xdr:col>
      <xdr:colOff>318721</xdr:colOff>
      <xdr:row>33</xdr:row>
      <xdr:rowOff>154161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150FF55-B547-47D3-9BAB-F961C8A68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21" zoomScale="130" zoomScaleNormal="130" workbookViewId="0">
      <selection activeCell="C21" sqref="C21:G21"/>
    </sheetView>
  </sheetViews>
  <sheetFormatPr defaultRowHeight="13.9" x14ac:dyDescent="0.4"/>
  <cols>
    <col min="3" max="3" width="12.6640625" customWidth="1"/>
  </cols>
  <sheetData>
    <row r="1" spans="1:10" x14ac:dyDescent="0.4">
      <c r="B1" t="s">
        <v>2</v>
      </c>
      <c r="C1">
        <v>16</v>
      </c>
      <c r="D1">
        <v>25</v>
      </c>
      <c r="E1">
        <v>36</v>
      </c>
      <c r="F1">
        <v>49</v>
      </c>
      <c r="G1">
        <v>64</v>
      </c>
      <c r="H1">
        <v>81</v>
      </c>
      <c r="I1">
        <v>100</v>
      </c>
      <c r="J1">
        <v>121</v>
      </c>
    </row>
    <row r="2" spans="1:10" x14ac:dyDescent="0.4">
      <c r="A2" t="s">
        <v>1</v>
      </c>
      <c r="B2" t="s">
        <v>0</v>
      </c>
    </row>
    <row r="3" spans="1:10" x14ac:dyDescent="0.4">
      <c r="A3">
        <v>0.57999999999999996</v>
      </c>
      <c r="C3">
        <v>32</v>
      </c>
      <c r="D3">
        <v>33</v>
      </c>
      <c r="E3">
        <v>33</v>
      </c>
      <c r="F3">
        <v>34</v>
      </c>
      <c r="G3">
        <v>34</v>
      </c>
      <c r="H3">
        <v>35</v>
      </c>
      <c r="I3">
        <v>36</v>
      </c>
      <c r="J3">
        <v>36</v>
      </c>
    </row>
    <row r="4" spans="1:10" x14ac:dyDescent="0.4">
      <c r="A4">
        <v>0.62</v>
      </c>
      <c r="C4">
        <v>89</v>
      </c>
      <c r="D4">
        <v>90</v>
      </c>
      <c r="E4">
        <v>91</v>
      </c>
      <c r="F4">
        <v>93</v>
      </c>
      <c r="G4">
        <v>94</v>
      </c>
      <c r="H4">
        <v>96</v>
      </c>
      <c r="I4">
        <v>97</v>
      </c>
      <c r="J4">
        <v>99</v>
      </c>
    </row>
    <row r="5" spans="1:10" x14ac:dyDescent="0.4">
      <c r="A5">
        <v>0.66</v>
      </c>
      <c r="C5">
        <v>220</v>
      </c>
      <c r="D5">
        <v>223</v>
      </c>
      <c r="E5">
        <v>227</v>
      </c>
      <c r="F5">
        <v>231</v>
      </c>
      <c r="G5">
        <v>235</v>
      </c>
      <c r="H5">
        <v>239</v>
      </c>
      <c r="I5">
        <v>242</v>
      </c>
      <c r="J5">
        <v>246</v>
      </c>
    </row>
    <row r="6" spans="1:10" x14ac:dyDescent="0.4">
      <c r="A6">
        <v>0.7</v>
      </c>
      <c r="C6">
        <v>513</v>
      </c>
      <c r="D6">
        <v>523</v>
      </c>
      <c r="E6">
        <v>532</v>
      </c>
      <c r="F6">
        <v>541</v>
      </c>
      <c r="G6">
        <v>549</v>
      </c>
      <c r="H6">
        <v>559</v>
      </c>
      <c r="I6">
        <v>566</v>
      </c>
      <c r="J6">
        <v>575</v>
      </c>
    </row>
    <row r="7" spans="1:10" x14ac:dyDescent="0.4">
      <c r="A7">
        <v>0.74</v>
      </c>
      <c r="C7">
        <v>1099</v>
      </c>
      <c r="D7">
        <v>1125</v>
      </c>
      <c r="E7">
        <v>1145</v>
      </c>
      <c r="F7">
        <v>1164</v>
      </c>
      <c r="G7">
        <v>1184</v>
      </c>
      <c r="H7">
        <v>1205</v>
      </c>
      <c r="I7">
        <v>1220</v>
      </c>
      <c r="J7">
        <v>1238</v>
      </c>
    </row>
    <row r="9" spans="1:10" x14ac:dyDescent="0.4">
      <c r="B9" t="s">
        <v>4</v>
      </c>
      <c r="C9">
        <f>POWER(C1,1/2)</f>
        <v>4</v>
      </c>
      <c r="D9">
        <f t="shared" ref="D9:J9" si="0">POWER(D1,1/2)</f>
        <v>5</v>
      </c>
      <c r="E9">
        <f t="shared" si="0"/>
        <v>6</v>
      </c>
      <c r="F9">
        <f t="shared" si="0"/>
        <v>7</v>
      </c>
      <c r="G9">
        <f t="shared" si="0"/>
        <v>8</v>
      </c>
      <c r="H9">
        <f t="shared" si="0"/>
        <v>9</v>
      </c>
      <c r="I9">
        <f t="shared" si="0"/>
        <v>10</v>
      </c>
      <c r="J9">
        <f t="shared" si="0"/>
        <v>11</v>
      </c>
    </row>
    <row r="10" spans="1:10" x14ac:dyDescent="0.4">
      <c r="A10" t="s">
        <v>5</v>
      </c>
      <c r="B10" t="s">
        <v>3</v>
      </c>
      <c r="C10">
        <f>LOG(C3*POWER(10,-6),10)</f>
        <v>-4.4948500216800937</v>
      </c>
      <c r="D10">
        <f t="shared" ref="D10:J10" si="1">LOG(D3*POWER(10,-6),10)</f>
        <v>-4.481486060122112</v>
      </c>
      <c r="E10">
        <f t="shared" si="1"/>
        <v>-4.481486060122112</v>
      </c>
      <c r="F10">
        <f t="shared" si="1"/>
        <v>-4.4685210829577446</v>
      </c>
      <c r="G10">
        <f t="shared" si="1"/>
        <v>-4.4685210829577446</v>
      </c>
      <c r="H10">
        <f t="shared" si="1"/>
        <v>-4.4559319556497243</v>
      </c>
      <c r="I10">
        <f t="shared" si="1"/>
        <v>-4.4436974992327123</v>
      </c>
      <c r="J10">
        <f t="shared" si="1"/>
        <v>-4.4436974992327123</v>
      </c>
    </row>
    <row r="11" spans="1:10" x14ac:dyDescent="0.4">
      <c r="A11" t="s">
        <v>6</v>
      </c>
      <c r="C11">
        <f t="shared" ref="C11:J11" si="2">LOG(C4*POWER(10,-6),10)</f>
        <v>-4.0506099933550868</v>
      </c>
      <c r="D11">
        <f t="shared" si="2"/>
        <v>-4.0457574905606748</v>
      </c>
      <c r="E11">
        <f t="shared" si="2"/>
        <v>-4.0409586076789061</v>
      </c>
      <c r="F11">
        <f t="shared" si="2"/>
        <v>-4.0315170514460643</v>
      </c>
      <c r="G11">
        <f t="shared" si="2"/>
        <v>-4.0268721464003008</v>
      </c>
      <c r="H11">
        <f t="shared" si="2"/>
        <v>-4.0177287669604311</v>
      </c>
      <c r="I11">
        <f t="shared" si="2"/>
        <v>-4.0132282657337548</v>
      </c>
      <c r="J11">
        <f t="shared" si="2"/>
        <v>-4.0043648054024503</v>
      </c>
    </row>
    <row r="12" spans="1:10" x14ac:dyDescent="0.4">
      <c r="A12" t="s">
        <v>7</v>
      </c>
      <c r="C12">
        <f t="shared" ref="C12:J12" si="3">LOG(C5*POWER(10,-6),10)</f>
        <v>-3.6575773191777934</v>
      </c>
      <c r="D12">
        <f t="shared" si="3"/>
        <v>-3.6516951369518389</v>
      </c>
      <c r="E12">
        <f t="shared" si="3"/>
        <v>-3.643974142806877</v>
      </c>
      <c r="F12">
        <f t="shared" si="3"/>
        <v>-3.6363880201078551</v>
      </c>
      <c r="G12">
        <f t="shared" si="3"/>
        <v>-3.6289321377282633</v>
      </c>
      <c r="H12">
        <f t="shared" si="3"/>
        <v>-3.6216020990518625</v>
      </c>
      <c r="I12">
        <f t="shared" si="3"/>
        <v>-3.616184634019568</v>
      </c>
      <c r="J12">
        <f t="shared" si="3"/>
        <v>-3.6090648928966207</v>
      </c>
    </row>
    <row r="13" spans="1:10" x14ac:dyDescent="0.4">
      <c r="A13" t="s">
        <v>8</v>
      </c>
      <c r="C13">
        <f t="shared" ref="C13:J13" si="4">LOG(C6*POWER(10,-6),10)</f>
        <v>-3.2898826348881833</v>
      </c>
      <c r="D13">
        <f t="shared" si="4"/>
        <v>-3.2814983111327254</v>
      </c>
      <c r="E13">
        <f t="shared" si="4"/>
        <v>-3.2740883677049517</v>
      </c>
      <c r="F13">
        <f t="shared" si="4"/>
        <v>-3.2668027348934303</v>
      </c>
      <c r="G13">
        <f t="shared" si="4"/>
        <v>-3.2604276555499077</v>
      </c>
      <c r="H13">
        <f t="shared" si="4"/>
        <v>-3.2525881921135764</v>
      </c>
      <c r="I13">
        <f t="shared" si="4"/>
        <v>-3.2471835688117285</v>
      </c>
      <c r="J13">
        <f t="shared" si="4"/>
        <v>-3.2403321553103694</v>
      </c>
    </row>
    <row r="14" spans="1:10" x14ac:dyDescent="0.4">
      <c r="A14" t="s">
        <v>9</v>
      </c>
      <c r="C14">
        <f t="shared" ref="C14:J14" si="5">LOG(C7*POWER(10,-6),10)</f>
        <v>-2.9590023075765091</v>
      </c>
      <c r="D14">
        <f t="shared" si="5"/>
        <v>-2.9488474775526186</v>
      </c>
      <c r="E14">
        <f t="shared" si="5"/>
        <v>-2.9411945133240929</v>
      </c>
      <c r="F14">
        <f t="shared" si="5"/>
        <v>-2.9340470196861301</v>
      </c>
      <c r="G14">
        <f t="shared" si="5"/>
        <v>-2.9266482976130987</v>
      </c>
      <c r="H14">
        <f t="shared" si="5"/>
        <v>-2.9190129530891129</v>
      </c>
      <c r="I14">
        <f t="shared" si="5"/>
        <v>-2.9136401693252516</v>
      </c>
      <c r="J14">
        <f t="shared" si="5"/>
        <v>-2.9072793553159006</v>
      </c>
    </row>
    <row r="17" spans="2:7" x14ac:dyDescent="0.4">
      <c r="B17" t="s">
        <v>10</v>
      </c>
      <c r="C17">
        <v>2000</v>
      </c>
      <c r="D17">
        <v>2070</v>
      </c>
      <c r="E17">
        <v>2140</v>
      </c>
      <c r="F17">
        <v>2210</v>
      </c>
      <c r="G17">
        <v>2280</v>
      </c>
    </row>
    <row r="18" spans="2:7" x14ac:dyDescent="0.4">
      <c r="B18" t="s">
        <v>11</v>
      </c>
      <c r="C18">
        <v>-4.4932999999999996</v>
      </c>
      <c r="D18">
        <v>-4.0522</v>
      </c>
      <c r="E18">
        <v>-3.6579000000000002</v>
      </c>
      <c r="F18">
        <v>-3.2887</v>
      </c>
      <c r="G18">
        <v>-2.9567000000000001</v>
      </c>
    </row>
    <row r="19" spans="2:7" x14ac:dyDescent="0.4">
      <c r="B19" t="s">
        <v>14</v>
      </c>
      <c r="C19">
        <f>POWER(10,C18)</f>
        <v>3.2114413871412684E-5</v>
      </c>
      <c r="D19">
        <f t="shared" ref="D19:G19" si="6">POWER(10,D18)</f>
        <v>8.8674755565404173E-5</v>
      </c>
      <c r="E19">
        <f t="shared" si="6"/>
        <v>2.1983660069913974E-4</v>
      </c>
      <c r="F19">
        <f t="shared" si="6"/>
        <v>5.143988630287728E-4</v>
      </c>
      <c r="G19">
        <f t="shared" si="6"/>
        <v>1.1048415538712968E-3</v>
      </c>
    </row>
    <row r="20" spans="2:7" x14ac:dyDescent="0.4">
      <c r="B20" t="s">
        <v>12</v>
      </c>
      <c r="C20">
        <f>LOG(C19/C17^2)</f>
        <v>-11.095359991327962</v>
      </c>
      <c r="D20">
        <f t="shared" ref="D20:G20" si="7">LOG(D19/D17^2)</f>
        <v>-10.684140690913836</v>
      </c>
      <c r="E20">
        <f t="shared" si="7"/>
        <v>-10.318727546698382</v>
      </c>
      <c r="F20">
        <f t="shared" si="7"/>
        <v>-9.9774845473702225</v>
      </c>
      <c r="G20">
        <f t="shared" si="7"/>
        <v>-9.6725696940009076</v>
      </c>
    </row>
    <row r="21" spans="2:7" x14ac:dyDescent="0.4">
      <c r="B21" t="s">
        <v>13</v>
      </c>
      <c r="C21">
        <f>10000/C17</f>
        <v>5</v>
      </c>
      <c r="D21">
        <f t="shared" ref="D21:G21" si="8">10000/D17</f>
        <v>4.8309178743961354</v>
      </c>
      <c r="E21">
        <f t="shared" si="8"/>
        <v>4.6728971962616823</v>
      </c>
      <c r="F21">
        <f t="shared" si="8"/>
        <v>4.5248868778280542</v>
      </c>
      <c r="G21">
        <f t="shared" si="8"/>
        <v>4.3859649122807021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2015-06-05T18:19:34Z</dcterms:created>
  <dcterms:modified xsi:type="dcterms:W3CDTF">2021-10-21T01:44:02Z</dcterms:modified>
</cp:coreProperties>
</file>