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ane Mae Umali\Downloads\"/>
    </mc:Choice>
  </mc:AlternateContent>
  <xr:revisionPtr revIDLastSave="0" documentId="13_ncr:1_{AD12A8DE-73EB-4978-9766-E55B93ACCFDF}" xr6:coauthVersionLast="47" xr6:coauthVersionMax="47" xr10:uidLastSave="{00000000-0000-0000-0000-000000000000}"/>
  <bookViews>
    <workbookView xWindow="5460" yWindow="996" windowWidth="16728" windowHeight="10236" xr2:uid="{DD6C54B4-0519-4D5C-BD8E-882E316D70A3}"/>
  </bookViews>
  <sheets>
    <sheet name="FK" sheetId="1" r:id="rId1"/>
    <sheet name="I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1" l="1"/>
  <c r="R8" i="1"/>
  <c r="R7" i="1"/>
  <c r="R6" i="1"/>
  <c r="Q9" i="1"/>
  <c r="Q8" i="1"/>
  <c r="Q7" i="1"/>
  <c r="Q6" i="1"/>
  <c r="E8" i="1"/>
  <c r="E7" i="1"/>
  <c r="E6" i="1"/>
  <c r="D6" i="1"/>
  <c r="D9" i="2"/>
  <c r="C9" i="2"/>
  <c r="D8" i="2"/>
  <c r="C8" i="2"/>
  <c r="D7" i="2"/>
  <c r="C7" i="2"/>
</calcChain>
</file>

<file path=xl/sharedStrings.xml><?xml version="1.0" encoding="utf-8"?>
<sst xmlns="http://schemas.openxmlformats.org/spreadsheetml/2006/main" count="66" uniqueCount="36">
  <si>
    <t>Trial JV from MATLAB</t>
  </si>
  <si>
    <t>Trial PV from MATLAB</t>
  </si>
  <si>
    <t>Actual JV from Python</t>
  </si>
  <si>
    <t>Actual PV from MATLAB</t>
  </si>
  <si>
    <t>t1</t>
  </si>
  <si>
    <t>t2</t>
  </si>
  <si>
    <t>d3</t>
  </si>
  <si>
    <t>x</t>
  </si>
  <si>
    <t>y</t>
  </si>
  <si>
    <t>z</t>
  </si>
  <si>
    <t>Actual PV from Python</t>
  </si>
  <si>
    <t>Forward Kinematics for Spherical Manipulator</t>
  </si>
  <si>
    <t>Inverse Kinematics for Spherical Manipulator</t>
  </si>
  <si>
    <t>undefined</t>
  </si>
  <si>
    <t>Descision</t>
  </si>
  <si>
    <t>FK=IK</t>
  </si>
  <si>
    <t>𝑥′</t>
  </si>
  <si>
    <t>𝑦′</t>
  </si>
  <si>
    <t>𝑧′</t>
  </si>
  <si>
    <t>𝜔𝑥</t>
  </si>
  <si>
    <t>𝜔𝑦</t>
  </si>
  <si>
    <t>𝜔𝑧</t>
  </si>
  <si>
    <t>Determinant</t>
  </si>
  <si>
    <t>Inverse Velocity</t>
  </si>
  <si>
    <t>𝜃2′</t>
  </si>
  <si>
    <t>𝑑3′</t>
  </si>
  <si>
    <t>𝜃1′</t>
  </si>
  <si>
    <t>Link Lengths</t>
  </si>
  <si>
    <t>a1 =</t>
  </si>
  <si>
    <t>a2 =</t>
  </si>
  <si>
    <t>a3 =</t>
  </si>
  <si>
    <t>Limits of Joint Velocities</t>
  </si>
  <si>
    <t>𝜃1′ =</t>
  </si>
  <si>
    <t>𝜃2′ =</t>
  </si>
  <si>
    <t>𝑑3′ =</t>
  </si>
  <si>
    <t>Test Values Joint Velocities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</si>
</sst>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53F7C4"/>
        <bgColor indexed="64"/>
      </patternFill>
    </fill>
    <fill>
      <patternFill patternType="solid">
        <fgColor rgb="FFF375B1"/>
        <bgColor indexed="64"/>
      </patternFill>
    </fill>
    <fill>
      <patternFill patternType="solid">
        <fgColor rgb="FFCC99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11" fontId="0" fillId="7" borderId="1" xfId="0" applyNumberFormat="1" applyFill="1" applyBorder="1" applyAlignment="1">
      <alignment horizontal="right"/>
    </xf>
    <xf numFmtId="11" fontId="0" fillId="9" borderId="1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375B1"/>
      <color rgb="FF53F7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0A52-E7AC-4B6A-9BAD-F25000FCBFC2}">
  <dimension ref="B2:AD14"/>
  <sheetViews>
    <sheetView tabSelected="1" topLeftCell="J1" zoomScale="85" zoomScaleNormal="85" workbookViewId="0">
      <selection activeCell="S21" sqref="S21"/>
    </sheetView>
  </sheetViews>
  <sheetFormatPr defaultRowHeight="14.4" x14ac:dyDescent="0.3"/>
  <cols>
    <col min="6" max="6" width="8.88671875" customWidth="1"/>
    <col min="7" max="7" width="9.44140625" bestFit="1" customWidth="1"/>
    <col min="8" max="8" width="8.88671875" customWidth="1"/>
    <col min="11" max="11" width="8.88671875" customWidth="1"/>
    <col min="20" max="25" width="18.21875" customWidth="1"/>
  </cols>
  <sheetData>
    <row r="2" spans="2:30" x14ac:dyDescent="0.3">
      <c r="B2" s="23" t="s">
        <v>11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30" x14ac:dyDescent="0.3">
      <c r="C3" s="24" t="s">
        <v>0</v>
      </c>
      <c r="D3" s="24"/>
      <c r="E3" s="24"/>
      <c r="F3" s="25" t="s">
        <v>1</v>
      </c>
      <c r="G3" s="25"/>
      <c r="H3" s="25"/>
      <c r="I3" s="21" t="s">
        <v>2</v>
      </c>
      <c r="J3" s="21"/>
      <c r="K3" s="21"/>
      <c r="L3" s="26" t="s">
        <v>10</v>
      </c>
      <c r="M3" s="26"/>
      <c r="N3" s="26"/>
      <c r="Q3" s="21" t="s">
        <v>35</v>
      </c>
      <c r="R3" s="21"/>
      <c r="S3" s="21"/>
      <c r="AB3" s="20" t="s">
        <v>23</v>
      </c>
      <c r="AC3" s="20"/>
      <c r="AD3" s="20"/>
    </row>
    <row r="4" spans="2:30" x14ac:dyDescent="0.3">
      <c r="C4" s="10" t="s">
        <v>4</v>
      </c>
      <c r="D4" s="10" t="s">
        <v>5</v>
      </c>
      <c r="E4" s="10" t="s">
        <v>6</v>
      </c>
      <c r="F4" s="11" t="s">
        <v>7</v>
      </c>
      <c r="G4" s="11" t="s">
        <v>8</v>
      </c>
      <c r="H4" s="11" t="s">
        <v>9</v>
      </c>
      <c r="I4" s="12" t="s">
        <v>4</v>
      </c>
      <c r="J4" s="12" t="s">
        <v>5</v>
      </c>
      <c r="K4" s="12" t="s">
        <v>6</v>
      </c>
      <c r="L4" s="13" t="s">
        <v>7</v>
      </c>
      <c r="M4" s="13" t="s">
        <v>8</v>
      </c>
      <c r="N4" s="13" t="s">
        <v>9</v>
      </c>
      <c r="Q4" s="5" t="s">
        <v>26</v>
      </c>
      <c r="R4" s="5" t="s">
        <v>24</v>
      </c>
      <c r="S4" s="5" t="s">
        <v>25</v>
      </c>
      <c r="T4" s="8" t="s">
        <v>16</v>
      </c>
      <c r="U4" s="8" t="s">
        <v>17</v>
      </c>
      <c r="V4" s="8" t="s">
        <v>18</v>
      </c>
      <c r="W4" s="8" t="s">
        <v>19</v>
      </c>
      <c r="X4" s="8" t="s">
        <v>20</v>
      </c>
      <c r="Y4" s="8" t="s">
        <v>21</v>
      </c>
      <c r="Z4" s="22" t="s">
        <v>22</v>
      </c>
      <c r="AA4" s="22"/>
      <c r="AB4" s="9" t="s">
        <v>26</v>
      </c>
      <c r="AC4" s="9" t="s">
        <v>24</v>
      </c>
      <c r="AD4" s="9" t="s">
        <v>25</v>
      </c>
    </row>
    <row r="5" spans="2:30" x14ac:dyDescent="0.3">
      <c r="B5" s="1">
        <v>0</v>
      </c>
      <c r="C5" s="10">
        <v>-90</v>
      </c>
      <c r="D5" s="10">
        <v>-45</v>
      </c>
      <c r="E5" s="10">
        <v>0</v>
      </c>
      <c r="F5" s="11">
        <v>0</v>
      </c>
      <c r="G5" s="11">
        <v>-28.283999999999999</v>
      </c>
      <c r="H5" s="11">
        <v>21.175999999999998</v>
      </c>
      <c r="I5" s="12">
        <v>-90</v>
      </c>
      <c r="J5" s="12">
        <v>-45</v>
      </c>
      <c r="K5" s="12">
        <v>0</v>
      </c>
      <c r="L5" s="13">
        <v>0</v>
      </c>
      <c r="M5" s="13">
        <v>-28.283999999999999</v>
      </c>
      <c r="N5" s="13">
        <v>21.716000000000001</v>
      </c>
      <c r="P5" s="1">
        <v>0</v>
      </c>
      <c r="Q5" s="12">
        <v>0</v>
      </c>
      <c r="R5" s="12">
        <v>0</v>
      </c>
      <c r="S5" s="12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22">
        <v>1131.3708498984699</v>
      </c>
      <c r="AA5" s="22"/>
      <c r="AB5" s="9">
        <v>-5.5466700000000001E-2</v>
      </c>
      <c r="AC5" s="9">
        <v>1.387534E-2</v>
      </c>
      <c r="AD5" s="9">
        <v>0.55536037000000005</v>
      </c>
    </row>
    <row r="6" spans="2:30" x14ac:dyDescent="0.3">
      <c r="B6" s="1">
        <v>0.25</v>
      </c>
      <c r="C6" s="10">
        <v>-45</v>
      </c>
      <c r="D6" s="10">
        <f>-45/2</f>
        <v>-22.5</v>
      </c>
      <c r="E6" s="10">
        <f>5/4</f>
        <v>1.25</v>
      </c>
      <c r="F6" s="11">
        <v>26.948</v>
      </c>
      <c r="G6" s="11">
        <v>-26.948</v>
      </c>
      <c r="H6" s="11">
        <v>34.213999999999999</v>
      </c>
      <c r="I6" s="12">
        <v>-45</v>
      </c>
      <c r="J6" s="12">
        <v>-22.5</v>
      </c>
      <c r="K6" s="12">
        <v>1.25</v>
      </c>
      <c r="L6" s="13">
        <v>26.948</v>
      </c>
      <c r="M6" s="13">
        <v>-26.948</v>
      </c>
      <c r="N6" s="13">
        <v>34.213999999999999</v>
      </c>
      <c r="P6" s="1">
        <v>0.25</v>
      </c>
      <c r="Q6" s="12">
        <f>3.14/4</f>
        <v>0.78500000000000003</v>
      </c>
      <c r="R6" s="12">
        <f>3.14/4</f>
        <v>0.78500000000000003</v>
      </c>
      <c r="S6" s="12">
        <v>1.25</v>
      </c>
      <c r="T6" s="14">
        <v>0.217788888605456</v>
      </c>
      <c r="U6" s="15">
        <v>-1.1158145007123701</v>
      </c>
      <c r="V6" s="15">
        <v>-0.68023672350145803</v>
      </c>
      <c r="W6" s="15">
        <v>-0.77</v>
      </c>
      <c r="X6" s="16">
        <v>-4.7148901767173099E-17</v>
      </c>
      <c r="Y6" s="15">
        <v>0.77</v>
      </c>
      <c r="Z6" s="22">
        <v>1572.0387670387299</v>
      </c>
      <c r="AA6" s="22"/>
      <c r="AB6" s="9">
        <v>-2.1843789999999998E-2</v>
      </c>
      <c r="AC6" s="9">
        <v>2.540533E-2</v>
      </c>
      <c r="AD6" s="9">
        <v>-0.73489733000000002</v>
      </c>
    </row>
    <row r="7" spans="2:30" x14ac:dyDescent="0.3">
      <c r="B7" s="1">
        <v>0.5</v>
      </c>
      <c r="C7" s="10">
        <v>0</v>
      </c>
      <c r="D7" s="10">
        <v>0</v>
      </c>
      <c r="E7" s="10">
        <f>5/2</f>
        <v>2.5</v>
      </c>
      <c r="F7" s="11">
        <v>42.5</v>
      </c>
      <c r="G7" s="11">
        <v>0</v>
      </c>
      <c r="H7" s="11">
        <v>50</v>
      </c>
      <c r="I7" s="12">
        <v>0</v>
      </c>
      <c r="J7" s="12">
        <v>0</v>
      </c>
      <c r="K7" s="12">
        <v>2.5</v>
      </c>
      <c r="L7" s="13">
        <v>42.5</v>
      </c>
      <c r="M7" s="13">
        <v>0</v>
      </c>
      <c r="N7" s="13">
        <v>50</v>
      </c>
      <c r="P7" s="1">
        <v>0.5</v>
      </c>
      <c r="Q7" s="12">
        <f>3.14/2</f>
        <v>1.57</v>
      </c>
      <c r="R7" s="12">
        <f>3.14/2</f>
        <v>1.57</v>
      </c>
      <c r="S7" s="12">
        <v>2.5</v>
      </c>
      <c r="T7" s="14">
        <v>0.44406305858515099</v>
      </c>
      <c r="U7" s="15">
        <v>-2.0279822484430099</v>
      </c>
      <c r="V7" s="15">
        <v>-1.13985613127271</v>
      </c>
      <c r="W7" s="15">
        <v>-1.57</v>
      </c>
      <c r="X7" s="15">
        <v>-9.6134773733067199E-17</v>
      </c>
      <c r="Y7" s="15">
        <v>1.57</v>
      </c>
      <c r="Z7" s="22">
        <v>1806.25</v>
      </c>
      <c r="AA7" s="22"/>
      <c r="AB7" s="9">
        <v>0</v>
      </c>
      <c r="AC7" s="9">
        <v>5.879098E-2</v>
      </c>
      <c r="AD7" s="17">
        <v>2.76739867E-16</v>
      </c>
    </row>
    <row r="8" spans="2:30" x14ac:dyDescent="0.3">
      <c r="B8" s="1">
        <v>0.75</v>
      </c>
      <c r="C8" s="10">
        <v>45</v>
      </c>
      <c r="D8" s="10">
        <v>22.5</v>
      </c>
      <c r="E8" s="10">
        <f>5*3/4</f>
        <v>3.75</v>
      </c>
      <c r="F8" s="11">
        <v>28.581</v>
      </c>
      <c r="G8" s="11">
        <v>28.581</v>
      </c>
      <c r="H8" s="11">
        <v>66.742000000000004</v>
      </c>
      <c r="I8" s="12">
        <v>45</v>
      </c>
      <c r="J8" s="12">
        <v>22.5</v>
      </c>
      <c r="K8" s="12">
        <v>3.75</v>
      </c>
      <c r="L8" s="13">
        <v>28.581</v>
      </c>
      <c r="M8" s="13">
        <v>28.581</v>
      </c>
      <c r="N8" s="13">
        <v>66.742000000000004</v>
      </c>
      <c r="P8" s="1">
        <v>0.75</v>
      </c>
      <c r="Q8" s="12">
        <f>3.14*3/4</f>
        <v>2.355</v>
      </c>
      <c r="R8" s="12">
        <f>3.14*3/4</f>
        <v>2.355</v>
      </c>
      <c r="S8" s="12">
        <v>3.75</v>
      </c>
      <c r="T8" s="14">
        <v>0.66185194719060803</v>
      </c>
      <c r="U8" s="16">
        <v>-3.3276445122638898</v>
      </c>
      <c r="V8" s="15">
        <v>-2.00394061788267</v>
      </c>
      <c r="W8" s="15">
        <v>-2.34</v>
      </c>
      <c r="X8" s="16">
        <v>-1.4328367550024001E-16</v>
      </c>
      <c r="Y8" s="15">
        <v>2.34</v>
      </c>
      <c r="Z8" s="18">
        <v>1768.36316769738</v>
      </c>
      <c r="AA8" s="19"/>
      <c r="AB8" s="9">
        <v>-6.8657099999999997E-3</v>
      </c>
      <c r="AC8" s="9">
        <v>7.1865479999999995E-2</v>
      </c>
      <c r="AD8" s="9">
        <v>2.2046919900000002</v>
      </c>
    </row>
    <row r="9" spans="2:30" x14ac:dyDescent="0.3">
      <c r="B9" s="1">
        <v>1</v>
      </c>
      <c r="C9" s="10">
        <v>90</v>
      </c>
      <c r="D9" s="10">
        <v>45</v>
      </c>
      <c r="E9" s="10">
        <v>5</v>
      </c>
      <c r="F9" s="11">
        <v>0</v>
      </c>
      <c r="G9" s="11">
        <v>31.82</v>
      </c>
      <c r="H9" s="11">
        <v>81.819999999999993</v>
      </c>
      <c r="I9" s="12">
        <v>90</v>
      </c>
      <c r="J9" s="12">
        <v>45</v>
      </c>
      <c r="K9" s="12">
        <v>5</v>
      </c>
      <c r="L9" s="13">
        <v>0</v>
      </c>
      <c r="M9" s="13">
        <v>31.82</v>
      </c>
      <c r="N9" s="13">
        <v>81.819999999999993</v>
      </c>
      <c r="P9" s="1">
        <v>1</v>
      </c>
      <c r="Q9" s="12">
        <f>3.14</f>
        <v>3.14</v>
      </c>
      <c r="R9" s="12">
        <f>3.14</f>
        <v>3.14</v>
      </c>
      <c r="S9" s="12">
        <v>5</v>
      </c>
      <c r="T9" s="14">
        <v>0.88812611717030299</v>
      </c>
      <c r="U9" s="15">
        <v>-4.4236600231030403</v>
      </c>
      <c r="V9" s="15">
        <v>-2.6474077887624299</v>
      </c>
      <c r="W9" s="15">
        <v>-3.14</v>
      </c>
      <c r="X9" s="16">
        <v>-1.92269547466134E-16</v>
      </c>
      <c r="Y9" s="15">
        <v>3.14</v>
      </c>
      <c r="Z9" s="18">
        <v>1431.89123190275</v>
      </c>
      <c r="AA9" s="19"/>
      <c r="AB9" s="9">
        <v>-4.9316659999999998E-2</v>
      </c>
      <c r="AC9" s="9">
        <v>6.6193390000000005E-2</v>
      </c>
      <c r="AD9" s="9">
        <v>4.0908942699999997</v>
      </c>
    </row>
    <row r="11" spans="2:30" x14ac:dyDescent="0.3">
      <c r="B11" t="s">
        <v>27</v>
      </c>
      <c r="P11" t="s">
        <v>31</v>
      </c>
    </row>
    <row r="12" spans="2:30" x14ac:dyDescent="0.3">
      <c r="B12" t="s">
        <v>28</v>
      </c>
      <c r="C12">
        <v>50</v>
      </c>
      <c r="P12" t="s">
        <v>32</v>
      </c>
      <c r="Q12">
        <v>3.1419999999999999</v>
      </c>
    </row>
    <row r="13" spans="2:30" x14ac:dyDescent="0.3">
      <c r="B13" t="s">
        <v>29</v>
      </c>
      <c r="C13">
        <v>20</v>
      </c>
      <c r="P13" t="s">
        <v>33</v>
      </c>
      <c r="Q13">
        <v>3.1419999999999999</v>
      </c>
    </row>
    <row r="14" spans="2:30" x14ac:dyDescent="0.3">
      <c r="B14" t="s">
        <v>30</v>
      </c>
      <c r="C14">
        <v>20</v>
      </c>
      <c r="P14" t="s">
        <v>34</v>
      </c>
      <c r="Q14">
        <v>5</v>
      </c>
    </row>
  </sheetData>
  <mergeCells count="13">
    <mergeCell ref="B2:N2"/>
    <mergeCell ref="C3:E3"/>
    <mergeCell ref="F3:H3"/>
    <mergeCell ref="I3:K3"/>
    <mergeCell ref="L3:N3"/>
    <mergeCell ref="Z8:AA8"/>
    <mergeCell ref="AB3:AD3"/>
    <mergeCell ref="Q3:S3"/>
    <mergeCell ref="Z9:AA9"/>
    <mergeCell ref="Z4:AA4"/>
    <mergeCell ref="Z5:AA5"/>
    <mergeCell ref="Z6:AA6"/>
    <mergeCell ref="Z7:AA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D263-7012-4283-A0B6-C7868FB9570C}">
  <dimension ref="A2:N20"/>
  <sheetViews>
    <sheetView workbookViewId="0">
      <selection activeCell="B13" sqref="B13:N20"/>
    </sheetView>
  </sheetViews>
  <sheetFormatPr defaultRowHeight="14.4" x14ac:dyDescent="0.3"/>
  <cols>
    <col min="14" max="14" width="11.21875" customWidth="1"/>
  </cols>
  <sheetData>
    <row r="2" spans="1:14" x14ac:dyDescent="0.3">
      <c r="A2" s="23" t="s">
        <v>12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x14ac:dyDescent="0.3">
      <c r="B4" s="24" t="s">
        <v>0</v>
      </c>
      <c r="C4" s="24"/>
      <c r="D4" s="24"/>
      <c r="E4" s="25" t="s">
        <v>1</v>
      </c>
      <c r="F4" s="25"/>
      <c r="G4" s="25"/>
      <c r="H4" s="21" t="s">
        <v>2</v>
      </c>
      <c r="I4" s="21"/>
      <c r="J4" s="21"/>
      <c r="K4" s="26" t="s">
        <v>3</v>
      </c>
      <c r="L4" s="26"/>
      <c r="M4" s="26"/>
      <c r="N4" s="7" t="s">
        <v>14</v>
      </c>
    </row>
    <row r="5" spans="1:14" x14ac:dyDescent="0.3">
      <c r="B5" s="3"/>
      <c r="C5" s="3" t="s">
        <v>5</v>
      </c>
      <c r="D5" s="3" t="s">
        <v>6</v>
      </c>
      <c r="E5" s="4" t="s">
        <v>7</v>
      </c>
      <c r="F5" s="4" t="s">
        <v>8</v>
      </c>
      <c r="G5" s="4" t="s">
        <v>9</v>
      </c>
      <c r="H5" s="5" t="s">
        <v>4</v>
      </c>
      <c r="I5" s="5" t="s">
        <v>5</v>
      </c>
      <c r="J5" s="5" t="s">
        <v>6</v>
      </c>
      <c r="K5" s="6" t="s">
        <v>7</v>
      </c>
      <c r="L5" s="6" t="s">
        <v>8</v>
      </c>
      <c r="M5" s="6" t="s">
        <v>9</v>
      </c>
      <c r="N5" s="7"/>
    </row>
    <row r="6" spans="1:14" x14ac:dyDescent="0.3">
      <c r="A6" s="1">
        <v>0</v>
      </c>
      <c r="B6" s="3">
        <v>-90</v>
      </c>
      <c r="C6" s="3">
        <v>0</v>
      </c>
      <c r="D6" s="3">
        <v>0</v>
      </c>
      <c r="E6" s="4">
        <v>0</v>
      </c>
      <c r="F6" s="4">
        <v>-4</v>
      </c>
      <c r="G6" s="4">
        <v>5</v>
      </c>
      <c r="H6" s="21" t="s">
        <v>13</v>
      </c>
      <c r="I6" s="21"/>
      <c r="J6" s="21"/>
      <c r="K6" s="26" t="s">
        <v>13</v>
      </c>
      <c r="L6" s="26"/>
      <c r="M6" s="26"/>
      <c r="N6" s="7" t="s">
        <v>13</v>
      </c>
    </row>
    <row r="7" spans="1:14" x14ac:dyDescent="0.3">
      <c r="A7" s="1">
        <v>0.25</v>
      </c>
      <c r="B7" s="3">
        <v>-45</v>
      </c>
      <c r="C7" s="3">
        <f>90/4</f>
        <v>22.5</v>
      </c>
      <c r="D7" s="3">
        <f>3/4</f>
        <v>0.75</v>
      </c>
      <c r="E7" s="4">
        <v>3.1030000000000002</v>
      </c>
      <c r="F7" s="4">
        <v>-3.1030000000000002</v>
      </c>
      <c r="G7" s="4">
        <v>6.8179999999999996</v>
      </c>
      <c r="H7" s="5">
        <v>-45</v>
      </c>
      <c r="I7" s="5">
        <v>22.503</v>
      </c>
      <c r="J7" s="5">
        <v>0.75</v>
      </c>
      <c r="K7" s="6">
        <v>3.1030000000000002</v>
      </c>
      <c r="L7" s="6">
        <v>-3.1030000000000002</v>
      </c>
      <c r="M7" s="6">
        <v>6.8179999999999996</v>
      </c>
      <c r="N7" s="7" t="s">
        <v>15</v>
      </c>
    </row>
    <row r="8" spans="1:14" x14ac:dyDescent="0.3">
      <c r="A8" s="1">
        <v>0.5</v>
      </c>
      <c r="B8" s="3">
        <v>0</v>
      </c>
      <c r="C8" s="3">
        <f>90/2</f>
        <v>45</v>
      </c>
      <c r="D8" s="3">
        <f>3/2</f>
        <v>1.5</v>
      </c>
      <c r="E8" s="4">
        <v>3.8889999999999998</v>
      </c>
      <c r="F8" s="4">
        <v>0</v>
      </c>
      <c r="G8" s="4">
        <v>8.8889999999999993</v>
      </c>
      <c r="H8" s="5">
        <v>0</v>
      </c>
      <c r="I8" s="5">
        <v>45</v>
      </c>
      <c r="J8" s="5">
        <v>1.5</v>
      </c>
      <c r="K8" s="6">
        <v>3.8889999999999998</v>
      </c>
      <c r="L8" s="6">
        <v>0</v>
      </c>
      <c r="M8" s="6">
        <v>8.8889999999999993</v>
      </c>
      <c r="N8" s="7" t="s">
        <v>15</v>
      </c>
    </row>
    <row r="9" spans="1:14" x14ac:dyDescent="0.3">
      <c r="A9" s="1">
        <v>0.75</v>
      </c>
      <c r="B9" s="3">
        <v>45</v>
      </c>
      <c r="C9" s="3">
        <f>90*3/4</f>
        <v>67.5</v>
      </c>
      <c r="D9" s="3">
        <f>3*3/4</f>
        <v>2.25</v>
      </c>
      <c r="E9" s="4">
        <v>1.6910000000000001</v>
      </c>
      <c r="F9" s="4">
        <v>1.6910000000000001</v>
      </c>
      <c r="G9" s="4">
        <v>10.773999999999999</v>
      </c>
      <c r="H9" s="5">
        <v>45</v>
      </c>
      <c r="I9" s="5">
        <v>67.501999999999995</v>
      </c>
      <c r="J9" s="5">
        <v>2.25</v>
      </c>
      <c r="K9" s="6">
        <v>1.6910000000000001</v>
      </c>
      <c r="L9" s="6">
        <v>1.6910000000000001</v>
      </c>
      <c r="M9" s="6">
        <v>10.773999999999999</v>
      </c>
      <c r="N9" s="7" t="s">
        <v>15</v>
      </c>
    </row>
    <row r="10" spans="1:14" x14ac:dyDescent="0.3">
      <c r="A10" s="1">
        <v>1</v>
      </c>
      <c r="B10" s="3">
        <v>90</v>
      </c>
      <c r="C10" s="3">
        <v>90</v>
      </c>
      <c r="D10" s="3">
        <v>3</v>
      </c>
      <c r="E10" s="4">
        <v>0</v>
      </c>
      <c r="F10" s="4">
        <v>0</v>
      </c>
      <c r="G10" s="4">
        <v>12</v>
      </c>
      <c r="H10" s="21" t="s">
        <v>13</v>
      </c>
      <c r="I10" s="21"/>
      <c r="J10" s="21"/>
      <c r="K10" s="26" t="s">
        <v>13</v>
      </c>
      <c r="L10" s="26"/>
      <c r="M10" s="26"/>
      <c r="N10" s="7" t="s">
        <v>13</v>
      </c>
    </row>
    <row r="14" spans="1:14" x14ac:dyDescent="0.3">
      <c r="A14" s="2"/>
    </row>
    <row r="15" spans="1:14" x14ac:dyDescent="0.3">
      <c r="A15" s="2"/>
    </row>
    <row r="16" spans="1:14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</sheetData>
  <mergeCells count="9">
    <mergeCell ref="K6:M6"/>
    <mergeCell ref="K10:M10"/>
    <mergeCell ref="A2:M2"/>
    <mergeCell ref="B4:D4"/>
    <mergeCell ref="E4:G4"/>
    <mergeCell ref="H4:J4"/>
    <mergeCell ref="K4:M4"/>
    <mergeCell ref="H6:J6"/>
    <mergeCell ref="H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FK</vt:lpstr>
      <vt:lpstr>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ARMU</dc:creator>
  <cp:lastModifiedBy>Ariane Mae Umali</cp:lastModifiedBy>
  <dcterms:created xsi:type="dcterms:W3CDTF">2024-02-26T01:17:40Z</dcterms:created>
  <dcterms:modified xsi:type="dcterms:W3CDTF">2024-05-10T15:33:44Z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2024-02-26T01:32:57Z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8f1f7f24-5140-4159-b47d-68f259abc473</vt:lpwstr>
  </property>
  <property fmtid="{D5CDD505-2E9C-101B-9397-08002B2CF9AE}" pid="7" name="MSIP_Label_defa4170-0d19-0005-0004-bc88714345d2_ActionId">
    <vt:lpwstr>f09b459a-d9a9-413c-8a08-ea04c8c1a25d</vt:lpwstr>
  </property>
  <property fmtid="{D5CDD505-2E9C-101B-9397-08002B2CF9AE}" pid="8" name="MSIP_Label_defa4170-0d19-0005-0004-bc88714345d2_ContentBits">
    <vt:lpwstr>0</vt:lpwstr>
  </property>
</Properties>
</file>