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run OpenMC for Benchmark\"/>
    </mc:Choice>
  </mc:AlternateContent>
  <xr:revisionPtr revIDLastSave="0" documentId="13_ncr:1_{A6D2EEFD-3435-48EA-883A-95E034668B93}" xr6:coauthVersionLast="43" xr6:coauthVersionMax="43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溶液" sheetId="1" r:id="rId1"/>
    <sheet name="化合物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8" i="1" l="1"/>
  <c r="L18" i="1"/>
  <c r="V18" i="2"/>
  <c r="U18" i="2"/>
  <c r="R18" i="2"/>
  <c r="Q18" i="2"/>
  <c r="M18" i="2"/>
  <c r="L18" i="2"/>
  <c r="H18" i="2"/>
  <c r="G18" i="2"/>
  <c r="W18" i="1"/>
  <c r="V18" i="1"/>
  <c r="R18" i="1"/>
  <c r="Q18" i="1"/>
  <c r="G18" i="1"/>
  <c r="H18" i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V3" i="2"/>
  <c r="U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R3" i="2"/>
  <c r="Q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H3" i="2"/>
  <c r="G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M3" i="2"/>
  <c r="L3" i="2"/>
  <c r="G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W3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R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<sst xmlns="http://schemas.openxmlformats.org/spreadsheetml/2006/main" count="217" uniqueCount="142">
  <si>
    <t>名称</t>
  </si>
  <si>
    <t>Benchmark</t>
  </si>
  <si>
    <t>MCNP</t>
  </si>
  <si>
    <t>OpenMC</t>
  </si>
  <si>
    <t>值</t>
  </si>
  <si>
    <t>标准差</t>
  </si>
  <si>
    <t>ENDF/B-VII.1</t>
  </si>
  <si>
    <t>差</t>
  </si>
  <si>
    <t>JEFF-3.1.1</t>
  </si>
  <si>
    <t>lst1-1</t>
  </si>
  <si>
    <t>0.9991</t>
  </si>
  <si>
    <t>1.01264</t>
  </si>
  <si>
    <t>1.01386</t>
  </si>
  <si>
    <t>lst3-1</t>
  </si>
  <si>
    <t>0.9997</t>
  </si>
  <si>
    <t>0.00039</t>
  </si>
  <si>
    <t>0.99752</t>
  </si>
  <si>
    <t>0.99771</t>
  </si>
  <si>
    <t>lst3-2</t>
  </si>
  <si>
    <t>0.9993</t>
  </si>
  <si>
    <t>0.99629</t>
  </si>
  <si>
    <t>0.99711</t>
  </si>
  <si>
    <t>0.00021</t>
  </si>
  <si>
    <t>lst4-1/1</t>
  </si>
  <si>
    <t>0.9994</t>
  </si>
  <si>
    <t>1.00091</t>
  </si>
  <si>
    <t>1.00124</t>
  </si>
  <si>
    <t>lst5-3</t>
  </si>
  <si>
    <t>1.0000</t>
  </si>
  <si>
    <t>0.99874</t>
  </si>
  <si>
    <t>0.99989</t>
  </si>
  <si>
    <t>lst6-2</t>
  </si>
  <si>
    <t>1.00589</t>
  </si>
  <si>
    <t>1.00641</t>
  </si>
  <si>
    <t>lst7-1/14</t>
  </si>
  <si>
    <t>0.9961</t>
  </si>
  <si>
    <t>0.99869</t>
  </si>
  <si>
    <t>0.99913</t>
  </si>
  <si>
    <t>lst7-2/30</t>
  </si>
  <si>
    <t>0.9973</t>
  </si>
  <si>
    <t>1.00022</t>
  </si>
  <si>
    <t>1.00102</t>
  </si>
  <si>
    <t>lst7-3/32</t>
  </si>
  <si>
    <t>0.9985</t>
  </si>
  <si>
    <t>0.99823</t>
  </si>
  <si>
    <t>0.99800</t>
  </si>
  <si>
    <t>lst7-4/36</t>
  </si>
  <si>
    <t>0.9988</t>
  </si>
  <si>
    <t>0.99974</t>
  </si>
  <si>
    <t>1.00051</t>
  </si>
  <si>
    <t>lst16-1/105</t>
  </si>
  <si>
    <t>0.9996</t>
  </si>
  <si>
    <t>1.00558</t>
  </si>
  <si>
    <t>1.00591</t>
  </si>
  <si>
    <t>lst17-1/104</t>
  </si>
  <si>
    <t>0.9981</t>
  </si>
  <si>
    <t>1.00401</t>
  </si>
  <si>
    <t>1.00487</t>
  </si>
  <si>
    <t>lst18-5</t>
  </si>
  <si>
    <t>0.9992</t>
  </si>
  <si>
    <t>1.00259</t>
  </si>
  <si>
    <t>1.00305</t>
  </si>
  <si>
    <t>lst19-6</t>
  </si>
  <si>
    <t>1.00280</t>
  </si>
  <si>
    <t>1.00465</t>
  </si>
  <si>
    <t>0.00035</t>
  </si>
  <si>
    <t>lst20-1/216</t>
  </si>
  <si>
    <t>0.9995</t>
  </si>
  <si>
    <t>1.00052</t>
  </si>
  <si>
    <t>1.00071</t>
  </si>
  <si>
    <t>lct1-1</t>
  </si>
  <si>
    <t>0.00031</t>
  </si>
  <si>
    <t>0.99956</t>
  </si>
  <si>
    <t>1.00028</t>
  </si>
  <si>
    <t>lct1-2</t>
  </si>
  <si>
    <t>0.9998</t>
  </si>
  <si>
    <t>0.99830</t>
  </si>
  <si>
    <t>0.99993</t>
  </si>
  <si>
    <t>lct1-3</t>
  </si>
  <si>
    <t>0.99951</t>
  </si>
  <si>
    <t>0.99798</t>
  </si>
  <si>
    <t>lct2-1</t>
  </si>
  <si>
    <t>0.99939</t>
  </si>
  <si>
    <t>0.99843</t>
  </si>
  <si>
    <t>lct2-2</t>
  </si>
  <si>
    <t>1.00084</t>
  </si>
  <si>
    <t>0.99984</t>
  </si>
  <si>
    <t>lct4-1</t>
  </si>
  <si>
    <t>0.99543</t>
  </si>
  <si>
    <t>0.99395</t>
  </si>
  <si>
    <t>lct6-1</t>
  </si>
  <si>
    <t>1.00025</t>
  </si>
  <si>
    <t>1.00037</t>
  </si>
  <si>
    <t>lct6-2</t>
  </si>
  <si>
    <t>1.00111</t>
  </si>
  <si>
    <t>1.00122</t>
  </si>
  <si>
    <t>lct9-7</t>
  </si>
  <si>
    <t>0.99985</t>
  </si>
  <si>
    <t>0.99897</t>
  </si>
  <si>
    <t>lct9-8</t>
  </si>
  <si>
    <t>0.99936</t>
  </si>
  <si>
    <t>0.99858</t>
  </si>
  <si>
    <t>lct10-1</t>
  </si>
  <si>
    <t>1.00500</t>
  </si>
  <si>
    <t>1.00703</t>
  </si>
  <si>
    <t>lct10-2</t>
  </si>
  <si>
    <t>1.00547</t>
  </si>
  <si>
    <t>1.00670</t>
  </si>
  <si>
    <t>lct13-1</t>
  </si>
  <si>
    <t>1.00277</t>
  </si>
  <si>
    <t>0.00041</t>
  </si>
  <si>
    <t>1.00055</t>
  </si>
  <si>
    <t>lct14-5</t>
  </si>
  <si>
    <t>1.00761</t>
  </si>
  <si>
    <t>1.00699</t>
  </si>
  <si>
    <t>lct17-1</t>
  </si>
  <si>
    <t>1.00149</t>
  </si>
  <si>
    <t>1.00378</t>
  </si>
  <si>
    <t>lct3-3</t>
  </si>
  <si>
    <t>0.99158</t>
  </si>
  <si>
    <t>0.99117</t>
  </si>
  <si>
    <t>lct16-1</t>
  </si>
  <si>
    <t>0.99924</t>
  </si>
  <si>
    <t>0.99917</t>
  </si>
  <si>
    <t>lct12-1</t>
  </si>
  <si>
    <t>0.00034</t>
  </si>
  <si>
    <t>0.98905</t>
  </si>
  <si>
    <t>0.98995</t>
  </si>
  <si>
    <t>JEFF-3.2</t>
    <phoneticPr fontId="8" type="noConversion"/>
  </si>
  <si>
    <t>Error(%)</t>
  </si>
  <si>
    <t>Error(%)</t>
    <phoneticPr fontId="8" type="noConversion"/>
  </si>
  <si>
    <t>σ(%)</t>
  </si>
  <si>
    <t>σ(%)</t>
    <phoneticPr fontId="8" type="noConversion"/>
  </si>
  <si>
    <t>ENDF/B-VII.1</t>
    <phoneticPr fontId="8" type="noConversion"/>
  </si>
  <si>
    <t>±0.0028</t>
    <phoneticPr fontId="8" type="noConversion"/>
  </si>
  <si>
    <t>0.9991±</t>
    <phoneticPr fontId="8" type="noConversion"/>
  </si>
  <si>
    <t>0.9997±</t>
    <phoneticPr fontId="8" type="noConversion"/>
  </si>
  <si>
    <t>0.9993±</t>
    <phoneticPr fontId="8" type="noConversion"/>
  </si>
  <si>
    <t>0.9994±</t>
    <phoneticPr fontId="8" type="noConversion"/>
  </si>
  <si>
    <t xml:space="preserve">1.01264±0.0024 </t>
  </si>
  <si>
    <t xml:space="preserve">0.99752±0.0022 </t>
  </si>
  <si>
    <t>平均值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</si>
</sst>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yy"/>
    <numFmt numFmtId="177" formatCode="0.00000_ "/>
    <numFmt numFmtId="180" formatCode="0.00_ "/>
    <numFmt numFmtId="181" formatCode="0.0000_);[Red]\(0.0000\)"/>
  </numFmts>
  <fonts count="10">
    <font>
      <sz val="11"/>
      <color rgb="FF000000"/>
      <name val="等线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111111"/>
      <name val="等线"/>
      <family val="2"/>
      <charset val="1"/>
    </font>
    <font>
      <sz val="11"/>
      <color rgb="FF1C1C1C"/>
      <name val="等线"/>
      <family val="2"/>
      <charset val="1"/>
    </font>
    <font>
      <sz val="11"/>
      <color rgb="FF000000"/>
      <name val="等线"/>
      <family val="3"/>
      <charset val="134"/>
    </font>
    <font>
      <sz val="11"/>
      <color rgb="FF111111"/>
      <name val="Noto Sans CJK SC Regular"/>
      <family val="2"/>
      <charset val="1"/>
    </font>
    <font>
      <sz val="11"/>
      <color rgb="FFFF0000"/>
      <name val="等线"/>
      <family val="2"/>
      <charset val="1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6" fontId="2" fillId="0" borderId="0" xfId="0" applyNumberFormat="1" applyFont="1"/>
    <xf numFmtId="177" fontId="0" fillId="0" borderId="0" xfId="0" applyNumberFormat="1" applyAlignment="1">
      <alignment horizontal="center"/>
    </xf>
    <xf numFmtId="0" fontId="2" fillId="0" borderId="0" xfId="0" applyFont="1"/>
    <xf numFmtId="177" fontId="2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Font="1" applyAlignment="1">
      <alignment horizontal="center"/>
    </xf>
    <xf numFmtId="0" fontId="0" fillId="0" borderId="0" xfId="0" applyFont="1"/>
    <xf numFmtId="176" fontId="4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80" fontId="0" fillId="0" borderId="0" xfId="0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/>
    <xf numFmtId="180" fontId="1" fillId="0" borderId="0" xfId="0" applyNumberFormat="1" applyFont="1" applyAlignment="1">
      <alignment horizontal="center"/>
    </xf>
    <xf numFmtId="181" fontId="0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opLeftCell="K1" zoomScale="90" zoomScaleNormal="90" workbookViewId="0">
      <selection activeCell="M22" sqref="M22"/>
    </sheetView>
  </sheetViews>
  <sheetFormatPr defaultRowHeight="14.25"/>
  <cols>
    <col min="1" max="1" width="10.625" customWidth="1"/>
    <col min="2" max="2" width="12.125" customWidth="1"/>
    <col min="3" max="3" width="7.625" customWidth="1"/>
    <col min="4" max="4" width="3.125" customWidth="1"/>
    <col min="5" max="5" width="13.875" customWidth="1"/>
    <col min="6" max="6" width="8" customWidth="1"/>
    <col min="7" max="7" width="10.75" customWidth="1"/>
    <col min="8" max="8" width="8" customWidth="1"/>
    <col min="9" max="9" width="4.625" customWidth="1"/>
    <col min="10" max="10" width="12.5" customWidth="1"/>
    <col min="11" max="11" width="8.25" customWidth="1"/>
    <col min="12" max="12" width="9.375" customWidth="1"/>
    <col min="13" max="13" width="8.25" customWidth="1"/>
    <col min="14" max="14" width="5.25" customWidth="1"/>
    <col min="15" max="15" width="12.25" customWidth="1"/>
    <col min="16" max="18" width="8.5" customWidth="1"/>
    <col min="19" max="19" width="4" customWidth="1"/>
    <col min="20" max="1033" width="8.5" customWidth="1"/>
  </cols>
  <sheetData>
    <row r="1" spans="1:23">
      <c r="A1" s="2" t="s">
        <v>0</v>
      </c>
      <c r="B1" s="1" t="s">
        <v>1</v>
      </c>
      <c r="C1" s="1"/>
      <c r="E1" s="1" t="s">
        <v>2</v>
      </c>
      <c r="F1" s="1"/>
      <c r="G1" s="1"/>
      <c r="H1" s="1"/>
      <c r="I1" s="1"/>
      <c r="J1" s="1"/>
      <c r="K1" s="1"/>
      <c r="L1" s="3"/>
      <c r="M1" s="3"/>
      <c r="O1" s="1" t="s">
        <v>3</v>
      </c>
      <c r="P1" s="1"/>
      <c r="Q1" s="1"/>
      <c r="R1" s="1"/>
      <c r="S1" s="1"/>
      <c r="T1" s="1"/>
      <c r="U1" s="1"/>
    </row>
    <row r="2" spans="1:23" ht="15">
      <c r="B2" s="4" t="s">
        <v>4</v>
      </c>
      <c r="C2" s="4" t="s">
        <v>5</v>
      </c>
      <c r="E2" s="5" t="s">
        <v>133</v>
      </c>
      <c r="F2" s="4" t="s">
        <v>7</v>
      </c>
      <c r="G2" s="4" t="s">
        <v>130</v>
      </c>
      <c r="H2" s="19" t="s">
        <v>132</v>
      </c>
      <c r="I2" s="4"/>
      <c r="J2" s="5" t="s">
        <v>8</v>
      </c>
      <c r="K2" s="4" t="s">
        <v>7</v>
      </c>
      <c r="L2" s="4" t="s">
        <v>129</v>
      </c>
      <c r="M2" s="4" t="s">
        <v>131</v>
      </c>
      <c r="O2" s="5" t="s">
        <v>6</v>
      </c>
      <c r="P2" s="4" t="s">
        <v>7</v>
      </c>
      <c r="Q2" s="4" t="s">
        <v>130</v>
      </c>
      <c r="R2" s="19" t="s">
        <v>132</v>
      </c>
      <c r="S2" s="4"/>
      <c r="T2" s="5" t="s">
        <v>128</v>
      </c>
      <c r="U2" s="4" t="s">
        <v>7</v>
      </c>
      <c r="V2" t="s">
        <v>129</v>
      </c>
      <c r="W2" t="s">
        <v>131</v>
      </c>
    </row>
    <row r="3" spans="1:23">
      <c r="A3" s="6" t="s">
        <v>9</v>
      </c>
      <c r="B3" s="5" t="s">
        <v>10</v>
      </c>
      <c r="C3" s="5">
        <v>2.8E-3</v>
      </c>
      <c r="D3" s="7"/>
      <c r="E3" s="5" t="s">
        <v>11</v>
      </c>
      <c r="F3" s="24">
        <v>2.3999999999999998E-3</v>
      </c>
      <c r="G3" s="20">
        <f>ABS(($E3-$B3)*100/$B3)</f>
        <v>1.3552196977279549</v>
      </c>
      <c r="H3" s="20">
        <f>SQRT(($F3*$F3+$C3*$C3))*100</f>
        <v>0.36878177829171549</v>
      </c>
      <c r="I3" s="5"/>
      <c r="J3" s="5" t="s">
        <v>12</v>
      </c>
      <c r="K3" s="5">
        <v>2.7000000000000001E-3</v>
      </c>
      <c r="L3" s="20">
        <f>ABS(($J3-$B3)*100/$B3)</f>
        <v>1.4773295966369728</v>
      </c>
      <c r="M3" s="20">
        <f>SQRT(($K3*$K3+$C3*$C3))*100</f>
        <v>0.38897300677553448</v>
      </c>
      <c r="N3" s="7"/>
      <c r="O3" s="7">
        <v>1.0040899999999999</v>
      </c>
      <c r="P3" s="7">
        <v>1.14E-3</v>
      </c>
      <c r="Q3" s="21">
        <f>ABS(($O3-$B3)/$B3)*100</f>
        <v>0.49944950455409259</v>
      </c>
      <c r="R3" s="21">
        <f>SQRT(($P3*$P3+$C3*$C3))*100</f>
        <v>0.30231771367222265</v>
      </c>
      <c r="S3" s="7"/>
      <c r="T3" s="7">
        <v>1.00109</v>
      </c>
      <c r="U3" s="7">
        <v>1.07E-3</v>
      </c>
      <c r="V3" s="22">
        <f>ABS(($T3-$B3)/$B3)*100</f>
        <v>0.19917926133520641</v>
      </c>
      <c r="W3" s="22">
        <f>SQRT(($U3*$U3+$C3*$C3))*100</f>
        <v>0.29974822768450193</v>
      </c>
    </row>
    <row r="4" spans="1:23">
      <c r="A4" s="8" t="s">
        <v>13</v>
      </c>
      <c r="B4" s="5" t="s">
        <v>14</v>
      </c>
      <c r="C4" s="5">
        <v>3.8999999999999998E-3</v>
      </c>
      <c r="D4" s="7"/>
      <c r="E4" s="5" t="s">
        <v>16</v>
      </c>
      <c r="F4" s="24">
        <v>2.2000000000000001E-3</v>
      </c>
      <c r="G4" s="20">
        <f t="shared" ref="G4:G17" si="0">ABS(($E4-$B4)*100/$B4)</f>
        <v>0.21806541962589485</v>
      </c>
      <c r="H4" s="20">
        <f t="shared" ref="H4:H17" si="1">SQRT(($F4*$F4+$C4*$C4))*100</f>
        <v>0.44777226354476224</v>
      </c>
      <c r="I4" s="5"/>
      <c r="J4" s="5" t="s">
        <v>17</v>
      </c>
      <c r="K4" s="5">
        <v>2.2000000000000001E-3</v>
      </c>
      <c r="L4" s="20">
        <f t="shared" ref="L4:L17" si="2">ABS(($J4-$B4)*100/$B4)</f>
        <v>0.19905971791537933</v>
      </c>
      <c r="M4" s="20">
        <f t="shared" ref="M4:M17" si="3">SQRT(($K4*$K4+$C4*$C4))*100</f>
        <v>0.44777226354476224</v>
      </c>
      <c r="N4" s="7"/>
      <c r="O4" s="7">
        <v>0.99724999999999997</v>
      </c>
      <c r="P4" s="7">
        <v>9.3999999999999997E-4</v>
      </c>
      <c r="Q4" s="21">
        <f t="shared" ref="Q4:Q17" si="4">ABS(($O4-$B4)/$B4)*100</f>
        <v>0.24507352205662331</v>
      </c>
      <c r="R4" s="21">
        <f t="shared" ref="R4:R17" si="5">SQRT(($P4*$P4+$C4*$C4))*100</f>
        <v>0.40116829386181552</v>
      </c>
      <c r="S4" s="7"/>
      <c r="T4" s="7">
        <v>0.99794000000000005</v>
      </c>
      <c r="U4" s="7">
        <v>9.1E-4</v>
      </c>
      <c r="V4" s="22">
        <f t="shared" ref="V4:V17" si="6">ABS(($T4-$B4)/$B4)*100</f>
        <v>0.1760528158447518</v>
      </c>
      <c r="W4" s="22">
        <f t="shared" ref="W4:W17" si="7">SQRT(($U4*$U4+$C4*$C4))*100</f>
        <v>0.40047596681948339</v>
      </c>
    </row>
    <row r="5" spans="1:23">
      <c r="A5" s="8" t="s">
        <v>18</v>
      </c>
      <c r="B5" s="5" t="s">
        <v>19</v>
      </c>
      <c r="C5" s="5">
        <v>4.1999999999999997E-3</v>
      </c>
      <c r="D5" s="7"/>
      <c r="E5" s="7" t="s">
        <v>20</v>
      </c>
      <c r="F5" s="25">
        <v>2.2000000000000001E-3</v>
      </c>
      <c r="G5" s="20">
        <f t="shared" si="0"/>
        <v>0.30121084759331107</v>
      </c>
      <c r="H5" s="20">
        <f t="shared" si="1"/>
        <v>0.4741307836451879</v>
      </c>
      <c r="I5" s="7"/>
      <c r="J5" s="7" t="s">
        <v>21</v>
      </c>
      <c r="K5" s="7">
        <v>2.0999999999999999E-3</v>
      </c>
      <c r="L5" s="20">
        <f t="shared" si="2"/>
        <v>0.21915340738516104</v>
      </c>
      <c r="M5" s="20">
        <f t="shared" si="3"/>
        <v>0.46957427527495582</v>
      </c>
      <c r="N5" s="7"/>
      <c r="O5" s="7">
        <v>0.99556999999999995</v>
      </c>
      <c r="P5" s="7">
        <v>9.6000000000000002E-4</v>
      </c>
      <c r="Q5" s="21">
        <f t="shared" si="4"/>
        <v>0.37326128289802973</v>
      </c>
      <c r="R5" s="21">
        <f t="shared" si="5"/>
        <v>0.43083175370438981</v>
      </c>
      <c r="S5" s="7"/>
      <c r="T5" s="7">
        <v>0.99546000000000001</v>
      </c>
      <c r="U5" s="7">
        <v>9.1E-4</v>
      </c>
      <c r="V5" s="22">
        <f t="shared" si="6"/>
        <v>0.38426898829179973</v>
      </c>
      <c r="W5" s="22">
        <f t="shared" si="7"/>
        <v>0.42974527338878316</v>
      </c>
    </row>
    <row r="6" spans="1:23">
      <c r="A6" s="8" t="s">
        <v>23</v>
      </c>
      <c r="B6" s="7" t="s">
        <v>24</v>
      </c>
      <c r="C6" s="7">
        <v>8.0000000000000004E-4</v>
      </c>
      <c r="D6" s="7"/>
      <c r="E6" s="7" t="s">
        <v>25</v>
      </c>
      <c r="F6" s="25">
        <v>2.2000000000000001E-3</v>
      </c>
      <c r="G6" s="20">
        <f t="shared" si="0"/>
        <v>0.15109065439263672</v>
      </c>
      <c r="H6" s="20">
        <f t="shared" si="1"/>
        <v>0.2340939982143925</v>
      </c>
      <c r="I6" s="7"/>
      <c r="J6" s="7" t="s">
        <v>26</v>
      </c>
      <c r="K6" s="7">
        <v>2.0999999999999999E-3</v>
      </c>
      <c r="L6" s="20">
        <f t="shared" si="2"/>
        <v>0.18411046627976316</v>
      </c>
      <c r="M6" s="20">
        <f t="shared" si="3"/>
        <v>0.22472205054244232</v>
      </c>
      <c r="N6" s="7"/>
      <c r="O6" s="7">
        <v>1.0016</v>
      </c>
      <c r="P6" s="7">
        <v>9.5E-4</v>
      </c>
      <c r="Q6" s="21">
        <f t="shared" si="4"/>
        <v>0.22013207924755762</v>
      </c>
      <c r="R6" s="21">
        <f t="shared" si="5"/>
        <v>0.12419742348374221</v>
      </c>
      <c r="S6" s="7"/>
      <c r="T6" s="9">
        <v>0.99934000000000001</v>
      </c>
      <c r="U6" s="7">
        <v>8.9999999999999998E-4</v>
      </c>
      <c r="V6" s="22">
        <f t="shared" si="6"/>
        <v>6.0036021612916738E-3</v>
      </c>
      <c r="W6" s="22">
        <f t="shared" si="7"/>
        <v>0.12041594578792296</v>
      </c>
    </row>
    <row r="7" spans="1:23">
      <c r="A7" s="8" t="s">
        <v>27</v>
      </c>
      <c r="B7" s="7" t="s">
        <v>28</v>
      </c>
      <c r="C7" s="7">
        <v>6.4000000000000003E-3</v>
      </c>
      <c r="D7" s="7"/>
      <c r="E7" s="7" t="s">
        <v>29</v>
      </c>
      <c r="F7" s="25">
        <v>2.3999999999999998E-3</v>
      </c>
      <c r="G7" s="20">
        <f t="shared" si="0"/>
        <v>0.12600000000000389</v>
      </c>
      <c r="H7" s="20">
        <f t="shared" si="1"/>
        <v>0.68352029962540251</v>
      </c>
      <c r="I7" s="7"/>
      <c r="J7" s="7" t="s">
        <v>30</v>
      </c>
      <c r="K7" s="7">
        <v>2.7000000000000001E-3</v>
      </c>
      <c r="L7" s="20">
        <f t="shared" si="2"/>
        <v>1.100000000000545E-2</v>
      </c>
      <c r="M7" s="20">
        <f t="shared" si="3"/>
        <v>0.69462219947249015</v>
      </c>
      <c r="N7" s="7"/>
      <c r="O7" s="7">
        <v>0.99936000000000003</v>
      </c>
      <c r="P7" s="7">
        <v>1.31E-3</v>
      </c>
      <c r="Q7" s="21">
        <f t="shared" si="4"/>
        <v>6.3999999999997392E-2</v>
      </c>
      <c r="R7" s="21">
        <f t="shared" si="5"/>
        <v>0.65326946966776278</v>
      </c>
      <c r="S7" s="7"/>
      <c r="T7" s="7">
        <v>0.99819000000000002</v>
      </c>
      <c r="U7" s="7">
        <v>1.1800000000000001E-3</v>
      </c>
      <c r="V7" s="22">
        <f t="shared" si="6"/>
        <v>0.18099999999999783</v>
      </c>
      <c r="W7" s="22">
        <f t="shared" si="7"/>
        <v>0.65078721560891162</v>
      </c>
    </row>
    <row r="8" spans="1:23">
      <c r="A8" s="8" t="s">
        <v>31</v>
      </c>
      <c r="B8" s="7" t="s">
        <v>28</v>
      </c>
      <c r="C8" s="7">
        <v>3.8E-3</v>
      </c>
      <c r="D8" s="7"/>
      <c r="E8" s="7" t="s">
        <v>32</v>
      </c>
      <c r="F8" s="25">
        <v>3.5999999999999999E-3</v>
      </c>
      <c r="G8" s="20">
        <f t="shared" si="0"/>
        <v>0.58899999999999508</v>
      </c>
      <c r="H8" s="20">
        <f t="shared" si="1"/>
        <v>0.52345009313209601</v>
      </c>
      <c r="I8" s="7"/>
      <c r="J8" s="7" t="s">
        <v>33</v>
      </c>
      <c r="K8" s="7">
        <v>3.8999999999999998E-3</v>
      </c>
      <c r="L8" s="20">
        <f t="shared" si="2"/>
        <v>0.64100000000000268</v>
      </c>
      <c r="M8" s="20">
        <f t="shared" si="3"/>
        <v>0.54451813560247919</v>
      </c>
      <c r="N8" s="7"/>
      <c r="O8" s="7">
        <v>1.0017100000000001</v>
      </c>
      <c r="P8" s="7">
        <v>1.4300000000000001E-3</v>
      </c>
      <c r="Q8" s="21">
        <f t="shared" si="4"/>
        <v>0.17100000000001003</v>
      </c>
      <c r="R8" s="21">
        <f t="shared" si="5"/>
        <v>0.40601600953656991</v>
      </c>
      <c r="S8" s="7"/>
      <c r="T8" s="10">
        <v>1.0053399999999999</v>
      </c>
      <c r="U8" s="7">
        <v>1.42E-3</v>
      </c>
      <c r="V8" s="22">
        <f t="shared" si="6"/>
        <v>0.53399999999999004</v>
      </c>
      <c r="W8" s="22">
        <f t="shared" si="7"/>
        <v>0.40566488632860498</v>
      </c>
    </row>
    <row r="9" spans="1:23">
      <c r="A9" s="8" t="s">
        <v>34</v>
      </c>
      <c r="B9" s="7" t="s">
        <v>35</v>
      </c>
      <c r="C9" s="7">
        <v>8.9999999999999998E-4</v>
      </c>
      <c r="D9" s="7"/>
      <c r="E9" s="7" t="s">
        <v>36</v>
      </c>
      <c r="F9" s="25">
        <v>2.3E-3</v>
      </c>
      <c r="G9" s="20">
        <f t="shared" si="0"/>
        <v>0.26001405481377182</v>
      </c>
      <c r="H9" s="20">
        <f t="shared" si="1"/>
        <v>0.24698178070456939</v>
      </c>
      <c r="I9" s="7"/>
      <c r="J9" s="7" t="s">
        <v>37</v>
      </c>
      <c r="K9" s="7">
        <v>2.2000000000000001E-3</v>
      </c>
      <c r="L9" s="20">
        <f t="shared" si="2"/>
        <v>0.3041863266740264</v>
      </c>
      <c r="M9" s="20">
        <f t="shared" si="3"/>
        <v>0.23769728648009425</v>
      </c>
      <c r="N9" s="7"/>
      <c r="O9" s="11">
        <v>0.99517</v>
      </c>
      <c r="P9" s="7">
        <v>4.2999999999999999E-4</v>
      </c>
      <c r="Q9" s="21">
        <f t="shared" si="4"/>
        <v>9.3364120068264875E-2</v>
      </c>
      <c r="R9" s="21">
        <f t="shared" si="5"/>
        <v>9.9744674043279122E-2</v>
      </c>
      <c r="S9" s="7"/>
      <c r="T9" s="10">
        <v>0.99460000000000004</v>
      </c>
      <c r="U9" s="7">
        <v>4.4000000000000002E-4</v>
      </c>
      <c r="V9" s="22">
        <f t="shared" si="6"/>
        <v>0.15058729043268204</v>
      </c>
      <c r="W9" s="22">
        <f t="shared" si="7"/>
        <v>0.10017983829094555</v>
      </c>
    </row>
    <row r="10" spans="1:23">
      <c r="A10" s="8" t="s">
        <v>38</v>
      </c>
      <c r="B10" s="7" t="s">
        <v>39</v>
      </c>
      <c r="C10" s="7">
        <v>8.9999999999999998E-4</v>
      </c>
      <c r="D10" s="7"/>
      <c r="E10" s="7" t="s">
        <v>40</v>
      </c>
      <c r="F10" s="25">
        <v>2.2000000000000001E-3</v>
      </c>
      <c r="G10" s="20">
        <f t="shared" si="0"/>
        <v>0.29279053444301062</v>
      </c>
      <c r="H10" s="20">
        <f t="shared" si="1"/>
        <v>0.23769728648009425</v>
      </c>
      <c r="I10" s="7"/>
      <c r="J10" s="7" t="s">
        <v>41</v>
      </c>
      <c r="K10" s="7">
        <v>2.2000000000000001E-3</v>
      </c>
      <c r="L10" s="20">
        <f t="shared" si="2"/>
        <v>0.37300711922190483</v>
      </c>
      <c r="M10" s="20">
        <f t="shared" si="3"/>
        <v>0.23769728648009425</v>
      </c>
      <c r="N10" s="7"/>
      <c r="O10" s="7">
        <v>0.99753999999999998</v>
      </c>
      <c r="P10" s="7">
        <v>4.2999999999999999E-4</v>
      </c>
      <c r="Q10" s="21">
        <f t="shared" si="4"/>
        <v>2.4064975433672715E-2</v>
      </c>
      <c r="R10" s="21">
        <f t="shared" si="5"/>
        <v>9.9744674043279122E-2</v>
      </c>
      <c r="S10" s="7"/>
      <c r="T10" s="7">
        <v>0.99733000000000005</v>
      </c>
      <c r="U10" s="11">
        <v>4.2999999999999999E-4</v>
      </c>
      <c r="V10" s="22">
        <f t="shared" si="6"/>
        <v>3.0081219292174386E-3</v>
      </c>
      <c r="W10" s="22">
        <f t="shared" si="7"/>
        <v>9.9744674043279122E-2</v>
      </c>
    </row>
    <row r="11" spans="1:23">
      <c r="A11" s="8" t="s">
        <v>42</v>
      </c>
      <c r="B11" s="7" t="s">
        <v>43</v>
      </c>
      <c r="C11" s="7">
        <v>1E-3</v>
      </c>
      <c r="D11" s="7"/>
      <c r="E11" s="7" t="s">
        <v>44</v>
      </c>
      <c r="F11" s="25">
        <v>2.0999999999999999E-3</v>
      </c>
      <c r="G11" s="20">
        <f t="shared" si="0"/>
        <v>2.7040560841272255E-2</v>
      </c>
      <c r="H11" s="20">
        <f t="shared" si="1"/>
        <v>0.23259406699226012</v>
      </c>
      <c r="I11" s="7"/>
      <c r="J11" s="7" t="s">
        <v>45</v>
      </c>
      <c r="K11" s="7">
        <v>2.0999999999999999E-3</v>
      </c>
      <c r="L11" s="20">
        <f t="shared" si="2"/>
        <v>5.0075112669009103E-2</v>
      </c>
      <c r="M11" s="20">
        <f t="shared" si="3"/>
        <v>0.23259406699226012</v>
      </c>
      <c r="N11" s="7"/>
      <c r="O11" s="7">
        <v>0.99607000000000001</v>
      </c>
      <c r="P11" s="7">
        <v>4.4000000000000002E-4</v>
      </c>
      <c r="Q11" s="21">
        <f t="shared" si="4"/>
        <v>0.24336504757136135</v>
      </c>
      <c r="R11" s="21">
        <f t="shared" si="5"/>
        <v>0.1092520022699813</v>
      </c>
      <c r="S11" s="7"/>
      <c r="T11" s="7">
        <v>0.99668000000000001</v>
      </c>
      <c r="U11" s="7">
        <v>4.2999999999999999E-4</v>
      </c>
      <c r="V11" s="22">
        <f t="shared" si="6"/>
        <v>0.18227341011517714</v>
      </c>
      <c r="W11" s="22">
        <f t="shared" si="7"/>
        <v>0.10885311203635842</v>
      </c>
    </row>
    <row r="12" spans="1:23">
      <c r="A12" t="s">
        <v>46</v>
      </c>
      <c r="B12" s="7" t="s">
        <v>47</v>
      </c>
      <c r="C12" s="7">
        <v>1.1000000000000001E-3</v>
      </c>
      <c r="D12" s="7"/>
      <c r="E12" s="7" t="s">
        <v>48</v>
      </c>
      <c r="F12" s="25">
        <v>2E-3</v>
      </c>
      <c r="G12" s="20">
        <f t="shared" si="0"/>
        <v>9.4112935522621233E-2</v>
      </c>
      <c r="H12" s="20">
        <f t="shared" si="1"/>
        <v>0.22825424421026655</v>
      </c>
      <c r="I12" s="7"/>
      <c r="J12" s="7" t="s">
        <v>49</v>
      </c>
      <c r="K12" s="7">
        <v>2E-3</v>
      </c>
      <c r="L12" s="20">
        <f t="shared" si="2"/>
        <v>0.17120544653584194</v>
      </c>
      <c r="M12" s="20">
        <f t="shared" si="3"/>
        <v>0.22825424421026655</v>
      </c>
      <c r="N12" s="7"/>
      <c r="O12" s="7">
        <v>0.99961999999999995</v>
      </c>
      <c r="P12" s="7">
        <v>4.2999999999999999E-4</v>
      </c>
      <c r="Q12" s="21">
        <f t="shared" si="4"/>
        <v>8.2098518221859415E-2</v>
      </c>
      <c r="R12" s="21">
        <f t="shared" si="5"/>
        <v>0.11810588469674151</v>
      </c>
      <c r="S12" s="7"/>
      <c r="T12" s="7">
        <v>0.99841999999999997</v>
      </c>
      <c r="U12" s="7">
        <v>4.2999999999999999E-4</v>
      </c>
      <c r="V12" s="22">
        <f t="shared" si="6"/>
        <v>3.8045654785747597E-2</v>
      </c>
      <c r="W12" s="22">
        <f t="shared" si="7"/>
        <v>0.11810588469674151</v>
      </c>
    </row>
    <row r="13" spans="1:23">
      <c r="A13" t="s">
        <v>50</v>
      </c>
      <c r="B13" s="7" t="s">
        <v>51</v>
      </c>
      <c r="C13" s="7">
        <v>1.2999999999999999E-3</v>
      </c>
      <c r="D13" s="7"/>
      <c r="E13" s="7" t="s">
        <v>52</v>
      </c>
      <c r="F13" s="25">
        <v>2.3999999999999998E-3</v>
      </c>
      <c r="G13" s="20">
        <f t="shared" si="0"/>
        <v>0.59823929571827472</v>
      </c>
      <c r="H13" s="20">
        <f t="shared" si="1"/>
        <v>0.27294688127912359</v>
      </c>
      <c r="I13" s="7"/>
      <c r="J13" s="7" t="s">
        <v>53</v>
      </c>
      <c r="K13" s="7">
        <v>2.5000000000000001E-3</v>
      </c>
      <c r="L13" s="20">
        <f t="shared" si="2"/>
        <v>0.63125250100040387</v>
      </c>
      <c r="M13" s="20">
        <f t="shared" si="3"/>
        <v>0.28178005607210743</v>
      </c>
      <c r="N13" s="7"/>
      <c r="O13" s="7">
        <v>1.0059199999999999</v>
      </c>
      <c r="P13" s="7">
        <v>6.6E-4</v>
      </c>
      <c r="Q13" s="21">
        <f t="shared" si="4"/>
        <v>0.63225290116045219</v>
      </c>
      <c r="R13" s="21">
        <f t="shared" si="5"/>
        <v>0.14579437574886076</v>
      </c>
      <c r="S13" s="7"/>
      <c r="T13" s="7">
        <v>1.00515</v>
      </c>
      <c r="U13" s="7">
        <v>6.4999999999999997E-4</v>
      </c>
      <c r="V13" s="22">
        <f t="shared" si="6"/>
        <v>0.55522208883552859</v>
      </c>
      <c r="W13" s="22">
        <f t="shared" si="7"/>
        <v>0.14534441853748631</v>
      </c>
    </row>
    <row r="14" spans="1:23">
      <c r="A14" t="s">
        <v>54</v>
      </c>
      <c r="B14" s="7" t="s">
        <v>55</v>
      </c>
      <c r="C14" s="7">
        <v>1.2999999999999999E-3</v>
      </c>
      <c r="D14" s="7"/>
      <c r="E14" s="7" t="s">
        <v>56</v>
      </c>
      <c r="F14" s="25">
        <v>2.5000000000000001E-3</v>
      </c>
      <c r="G14" s="20">
        <f t="shared" si="0"/>
        <v>0.59212503757139379</v>
      </c>
      <c r="H14" s="20">
        <f t="shared" si="1"/>
        <v>0.28178005607210743</v>
      </c>
      <c r="I14" s="7"/>
      <c r="J14" s="7" t="s">
        <v>57</v>
      </c>
      <c r="K14" s="7">
        <v>2.5000000000000001E-3</v>
      </c>
      <c r="L14" s="20">
        <f t="shared" si="2"/>
        <v>0.67828874862237676</v>
      </c>
      <c r="M14" s="20">
        <f t="shared" si="3"/>
        <v>0.28178005607210743</v>
      </c>
      <c r="N14" s="7"/>
      <c r="O14" s="7">
        <v>1.00014</v>
      </c>
      <c r="P14" s="7">
        <v>1.7899999999999999E-3</v>
      </c>
      <c r="Q14" s="21">
        <f t="shared" si="4"/>
        <v>0.2043883378419038</v>
      </c>
      <c r="R14" s="21">
        <f t="shared" si="5"/>
        <v>0.22122612865572636</v>
      </c>
      <c r="S14" s="7"/>
      <c r="T14" s="7">
        <v>1.0027200000000001</v>
      </c>
      <c r="U14" s="7">
        <v>1.6100000000000001E-3</v>
      </c>
      <c r="V14" s="22">
        <f t="shared" si="6"/>
        <v>0.46287947099489712</v>
      </c>
      <c r="W14" s="22">
        <f t="shared" si="7"/>
        <v>0.20693235609734886</v>
      </c>
    </row>
    <row r="15" spans="1:23">
      <c r="A15" t="s">
        <v>58</v>
      </c>
      <c r="B15" s="7" t="s">
        <v>59</v>
      </c>
      <c r="C15" s="7">
        <v>1E-3</v>
      </c>
      <c r="D15" s="7"/>
      <c r="E15" s="7" t="s">
        <v>60</v>
      </c>
      <c r="F15" s="25">
        <v>2.0999999999999999E-3</v>
      </c>
      <c r="G15" s="20">
        <f t="shared" si="0"/>
        <v>0.3392714171337185</v>
      </c>
      <c r="H15" s="20">
        <f t="shared" si="1"/>
        <v>0.23259406699226012</v>
      </c>
      <c r="I15" s="7"/>
      <c r="J15" s="7" t="s">
        <v>61</v>
      </c>
      <c r="K15" s="7">
        <v>2.0999999999999999E-3</v>
      </c>
      <c r="L15" s="20">
        <f t="shared" si="2"/>
        <v>0.38530824659727986</v>
      </c>
      <c r="M15" s="20">
        <f t="shared" si="3"/>
        <v>0.23259406699226012</v>
      </c>
      <c r="N15" s="7"/>
      <c r="O15" s="7">
        <v>1.0019899999999999</v>
      </c>
      <c r="P15" s="7">
        <v>5.9999999999999995E-4</v>
      </c>
      <c r="Q15" s="21">
        <f t="shared" si="4"/>
        <v>0.27922337870295827</v>
      </c>
      <c r="R15" s="21">
        <f t="shared" si="5"/>
        <v>0.116619037896906</v>
      </c>
      <c r="S15" s="7"/>
      <c r="T15" s="7">
        <v>1.00288</v>
      </c>
      <c r="U15" s="7">
        <v>6.4000000000000005E-4</v>
      </c>
      <c r="V15" s="22">
        <f t="shared" si="6"/>
        <v>0.36829463570856852</v>
      </c>
      <c r="W15" s="22">
        <f t="shared" si="7"/>
        <v>0.11872657663724664</v>
      </c>
    </row>
    <row r="16" spans="1:23">
      <c r="A16" t="s">
        <v>62</v>
      </c>
      <c r="B16" s="7" t="s">
        <v>51</v>
      </c>
      <c r="C16" s="7">
        <v>8.9999999999999998E-4</v>
      </c>
      <c r="D16" s="7"/>
      <c r="E16" s="7" t="s">
        <v>63</v>
      </c>
      <c r="F16" s="25">
        <v>3.7000000000000002E-3</v>
      </c>
      <c r="G16" s="20">
        <f t="shared" si="0"/>
        <v>0.32012805122047516</v>
      </c>
      <c r="H16" s="20">
        <f t="shared" si="1"/>
        <v>0.38078865529319544</v>
      </c>
      <c r="I16" s="7"/>
      <c r="J16" s="7" t="s">
        <v>64</v>
      </c>
      <c r="K16" s="7">
        <v>3.5000000000000001E-3</v>
      </c>
      <c r="L16" s="20">
        <f t="shared" si="2"/>
        <v>0.50520208083233276</v>
      </c>
      <c r="M16" s="20">
        <f t="shared" si="3"/>
        <v>0.36138621999185305</v>
      </c>
      <c r="N16" s="7"/>
      <c r="O16" s="7">
        <v>1.00414</v>
      </c>
      <c r="P16" s="7">
        <v>5.9999999999999995E-4</v>
      </c>
      <c r="Q16" s="21">
        <f t="shared" si="4"/>
        <v>0.45418167266906651</v>
      </c>
      <c r="R16" s="21">
        <f t="shared" si="5"/>
        <v>0.10816653826391967</v>
      </c>
      <c r="S16" s="7"/>
      <c r="T16" s="7">
        <v>1.00376</v>
      </c>
      <c r="U16" s="7">
        <v>6.2E-4</v>
      </c>
      <c r="V16" s="22">
        <f t="shared" si="6"/>
        <v>0.41616646658662881</v>
      </c>
      <c r="W16" s="22">
        <f t="shared" si="7"/>
        <v>0.10928860873851401</v>
      </c>
    </row>
    <row r="17" spans="1:23">
      <c r="A17" t="s">
        <v>66</v>
      </c>
      <c r="B17" s="7" t="s">
        <v>67</v>
      </c>
      <c r="C17" s="7">
        <v>1E-3</v>
      </c>
      <c r="D17" s="7"/>
      <c r="E17" s="7" t="s">
        <v>68</v>
      </c>
      <c r="F17" s="25">
        <v>1.8E-3</v>
      </c>
      <c r="G17" s="20">
        <f t="shared" si="0"/>
        <v>0.10205102551275846</v>
      </c>
      <c r="H17" s="20">
        <f t="shared" si="1"/>
        <v>0.20591260281974003</v>
      </c>
      <c r="I17" s="7"/>
      <c r="J17" s="7" t="s">
        <v>69</v>
      </c>
      <c r="K17" s="7">
        <v>1.9E-3</v>
      </c>
      <c r="L17" s="20">
        <f t="shared" si="2"/>
        <v>0.12106053026512589</v>
      </c>
      <c r="M17" s="20">
        <f t="shared" si="3"/>
        <v>0.21470910553583888</v>
      </c>
      <c r="N17" s="7"/>
      <c r="O17" s="7">
        <v>1.00044</v>
      </c>
      <c r="P17" s="7">
        <v>5.8E-4</v>
      </c>
      <c r="Q17" s="21">
        <f t="shared" si="4"/>
        <v>9.4047023511749955E-2</v>
      </c>
      <c r="R17" s="21">
        <f t="shared" si="5"/>
        <v>0.1156027681329474</v>
      </c>
      <c r="S17" s="7"/>
      <c r="T17" s="7">
        <v>1.00054</v>
      </c>
      <c r="U17" s="7">
        <v>5.6999999999999998E-4</v>
      </c>
      <c r="V17" s="22">
        <f t="shared" si="6"/>
        <v>0.10405202601299948</v>
      </c>
      <c r="W17" s="22">
        <f t="shared" si="7"/>
        <v>0.11510430052782561</v>
      </c>
    </row>
    <row r="18" spans="1:23">
      <c r="A18" t="s">
        <v>141</v>
      </c>
      <c r="G18" s="22">
        <f>AVERAGE(G3:G17)</f>
        <v>0.35775730214113949</v>
      </c>
      <c r="H18" s="22">
        <f>AVERAGE(H3:H17)</f>
        <v>0.33675325715314497</v>
      </c>
      <c r="L18" s="22">
        <f>AVERAGE(L3:L17)</f>
        <v>0.39674928670903908</v>
      </c>
      <c r="M18" s="22">
        <f>AVERAGE(M3:M17)</f>
        <v>0.33857828800263634</v>
      </c>
      <c r="Q18" s="22">
        <f>AVERAGE(Q3:Q17)</f>
        <v>0.24532682426250668</v>
      </c>
      <c r="R18" s="22">
        <f>AVERAGE(R3:R17)</f>
        <v>0.23013711651187629</v>
      </c>
      <c r="V18" s="22">
        <f>AVERAGE(V3:V17)</f>
        <v>0.25073558886896563</v>
      </c>
      <c r="W18" s="22">
        <f>AVERAGE(W3:W17)</f>
        <v>0.2286078190149303</v>
      </c>
    </row>
    <row r="21" spans="1:23">
      <c r="B21" s="5" t="s">
        <v>135</v>
      </c>
      <c r="C21" s="5" t="s">
        <v>134</v>
      </c>
      <c r="E21" s="26" t="s">
        <v>139</v>
      </c>
    </row>
    <row r="22" spans="1:23">
      <c r="B22" s="5" t="s">
        <v>136</v>
      </c>
      <c r="C22" s="5">
        <v>3.8999999999999998E-3</v>
      </c>
      <c r="E22" s="26" t="s">
        <v>140</v>
      </c>
    </row>
    <row r="23" spans="1:23">
      <c r="B23" s="5" t="s">
        <v>137</v>
      </c>
      <c r="C23" s="5">
        <v>4.1999999999999997E-3</v>
      </c>
      <c r="E23" s="26" t="s">
        <v>20</v>
      </c>
      <c r="F23">
        <v>2.2000000000000001E-3</v>
      </c>
    </row>
    <row r="24" spans="1:23">
      <c r="B24" s="7" t="s">
        <v>138</v>
      </c>
      <c r="C24" s="5">
        <v>8.0000000000000004E-4</v>
      </c>
      <c r="E24" s="26" t="s">
        <v>25</v>
      </c>
      <c r="F24">
        <v>2.2000000000000001E-3</v>
      </c>
    </row>
    <row r="25" spans="1:23">
      <c r="B25" s="7" t="s">
        <v>28</v>
      </c>
      <c r="C25" s="5">
        <v>6.4000000000000003E-3</v>
      </c>
      <c r="E25" s="26" t="s">
        <v>29</v>
      </c>
      <c r="F25">
        <v>2.3999999999999998E-3</v>
      </c>
    </row>
    <row r="26" spans="1:23">
      <c r="B26" s="7" t="s">
        <v>28</v>
      </c>
      <c r="C26" s="5">
        <v>3.8E-3</v>
      </c>
      <c r="E26" s="26" t="s">
        <v>32</v>
      </c>
      <c r="F26">
        <v>3.5999999999999999E-3</v>
      </c>
    </row>
    <row r="27" spans="1:23">
      <c r="B27" s="7" t="s">
        <v>35</v>
      </c>
      <c r="C27" s="5">
        <v>8.9999999999999998E-4</v>
      </c>
      <c r="E27" s="26" t="s">
        <v>36</v>
      </c>
      <c r="F27">
        <v>2.3E-3</v>
      </c>
    </row>
    <row r="28" spans="1:23">
      <c r="B28" s="7" t="s">
        <v>39</v>
      </c>
      <c r="C28" s="5">
        <v>8.9999999999999998E-4</v>
      </c>
      <c r="E28" s="27" t="s">
        <v>40</v>
      </c>
      <c r="F28">
        <v>2.2000000000000001E-3</v>
      </c>
    </row>
    <row r="29" spans="1:23">
      <c r="B29" s="7" t="s">
        <v>43</v>
      </c>
      <c r="C29" s="5">
        <v>1E-3</v>
      </c>
      <c r="E29" s="26" t="s">
        <v>44</v>
      </c>
      <c r="F29">
        <v>2.0999999999999999E-3</v>
      </c>
    </row>
    <row r="30" spans="1:23">
      <c r="B30" s="7" t="s">
        <v>47</v>
      </c>
      <c r="C30" s="5">
        <v>1.1000000000000001E-3</v>
      </c>
      <c r="E30" s="26" t="s">
        <v>48</v>
      </c>
      <c r="F30">
        <v>2E-3</v>
      </c>
    </row>
    <row r="31" spans="1:23">
      <c r="B31" s="7" t="s">
        <v>51</v>
      </c>
      <c r="C31" s="5">
        <v>1.2999999999999999E-3</v>
      </c>
      <c r="E31" s="26" t="s">
        <v>52</v>
      </c>
      <c r="F31">
        <v>2.3999999999999998E-3</v>
      </c>
    </row>
    <row r="32" spans="1:23">
      <c r="B32" s="7" t="s">
        <v>55</v>
      </c>
      <c r="C32" s="5">
        <v>1.2999999999999999E-3</v>
      </c>
      <c r="E32" s="26" t="s">
        <v>56</v>
      </c>
      <c r="F32">
        <v>2.5000000000000001E-3</v>
      </c>
    </row>
    <row r="33" spans="2:6">
      <c r="B33" s="7" t="s">
        <v>59</v>
      </c>
      <c r="C33" s="5">
        <v>1E-3</v>
      </c>
      <c r="E33" s="27" t="s">
        <v>60</v>
      </c>
      <c r="F33">
        <v>2.0999999999999999E-3</v>
      </c>
    </row>
    <row r="34" spans="2:6">
      <c r="B34" s="7" t="s">
        <v>51</v>
      </c>
      <c r="C34" s="5">
        <v>8.9999999999999998E-4</v>
      </c>
      <c r="E34" s="26" t="s">
        <v>63</v>
      </c>
      <c r="F34">
        <v>3.7000000000000002E-3</v>
      </c>
    </row>
    <row r="35" spans="2:6">
      <c r="B35" s="7" t="s">
        <v>67</v>
      </c>
      <c r="C35" s="5">
        <v>1E-3</v>
      </c>
      <c r="E35" s="26" t="s">
        <v>68</v>
      </c>
      <c r="F35">
        <v>1.8E-3</v>
      </c>
    </row>
  </sheetData>
  <mergeCells count="3">
    <mergeCell ref="B1:C1"/>
    <mergeCell ref="E1:K1"/>
    <mergeCell ref="O1:U1"/>
  </mergeCells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abSelected="1" topLeftCell="K1" zoomScale="90" zoomScaleNormal="90" workbookViewId="0">
      <selection activeCell="U18" sqref="U18:V18"/>
    </sheetView>
  </sheetViews>
  <sheetFormatPr defaultRowHeight="14.25"/>
  <cols>
    <col min="1" max="1" width="12.125" customWidth="1"/>
    <col min="2" max="2" width="8.5" customWidth="1"/>
    <col min="3" max="3" width="11.125" customWidth="1"/>
    <col min="4" max="4" width="4.25" customWidth="1"/>
    <col min="5" max="5" width="12.125" customWidth="1"/>
    <col min="6" max="8" width="7.5" customWidth="1"/>
    <col min="9" max="9" width="2.875" customWidth="1"/>
    <col min="10" max="10" width="11" customWidth="1"/>
    <col min="11" max="13" width="9.75" customWidth="1"/>
    <col min="14" max="14" width="4.25" customWidth="1"/>
    <col min="15" max="15" width="11.25" customWidth="1"/>
    <col min="16" max="18" width="10.125" customWidth="1"/>
    <col min="19" max="1032" width="8.5" customWidth="1"/>
  </cols>
  <sheetData>
    <row r="1" spans="1:22">
      <c r="A1" s="2" t="s">
        <v>0</v>
      </c>
      <c r="B1" s="1" t="s">
        <v>1</v>
      </c>
      <c r="C1" s="1"/>
      <c r="E1" s="1" t="s">
        <v>2</v>
      </c>
      <c r="F1" s="1"/>
      <c r="G1" s="1"/>
      <c r="H1" s="1"/>
      <c r="I1" s="1"/>
      <c r="J1" s="1"/>
      <c r="K1" s="1"/>
      <c r="L1" s="3"/>
      <c r="M1" s="3"/>
      <c r="O1" s="1" t="s">
        <v>3</v>
      </c>
      <c r="P1" s="1"/>
      <c r="Q1" s="1"/>
      <c r="R1" s="1"/>
      <c r="S1" s="1"/>
      <c r="T1" s="1"/>
    </row>
    <row r="2" spans="1:22">
      <c r="B2" s="4" t="s">
        <v>4</v>
      </c>
      <c r="C2" s="4" t="s">
        <v>5</v>
      </c>
      <c r="E2" s="5" t="s">
        <v>6</v>
      </c>
      <c r="F2" s="4" t="s">
        <v>7</v>
      </c>
      <c r="G2" s="4" t="s">
        <v>129</v>
      </c>
      <c r="H2" s="4" t="s">
        <v>131</v>
      </c>
      <c r="I2" s="4"/>
      <c r="J2" s="5" t="s">
        <v>8</v>
      </c>
      <c r="K2" s="4" t="s">
        <v>7</v>
      </c>
      <c r="L2" s="4" t="s">
        <v>129</v>
      </c>
      <c r="M2" s="4" t="s">
        <v>131</v>
      </c>
      <c r="O2" s="5" t="s">
        <v>6</v>
      </c>
      <c r="P2" s="4" t="s">
        <v>7</v>
      </c>
      <c r="Q2" s="4" t="s">
        <v>129</v>
      </c>
      <c r="R2" s="4" t="s">
        <v>131</v>
      </c>
      <c r="S2" s="5" t="s">
        <v>128</v>
      </c>
      <c r="T2" s="4" t="s">
        <v>7</v>
      </c>
      <c r="U2" t="s">
        <v>129</v>
      </c>
      <c r="V2" t="s">
        <v>131</v>
      </c>
    </row>
    <row r="3" spans="1:22">
      <c r="A3" s="12" t="s">
        <v>70</v>
      </c>
      <c r="B3" s="5" t="s">
        <v>28</v>
      </c>
      <c r="C3" s="5">
        <v>3.0999999999999999E-3</v>
      </c>
      <c r="D3" s="4"/>
      <c r="E3" s="5" t="s">
        <v>72</v>
      </c>
      <c r="F3" s="5">
        <v>2E-3</v>
      </c>
      <c r="G3" s="20">
        <f>ABS(($E3-$B3)/$B3)*100</f>
        <v>4.3999999999999595E-2</v>
      </c>
      <c r="H3" s="20">
        <f>SQRT(($F3*$F3+$C3*$C3))*100</f>
        <v>0.36891733491393436</v>
      </c>
      <c r="I3" s="5"/>
      <c r="J3" s="5" t="s">
        <v>73</v>
      </c>
      <c r="K3" s="5">
        <v>1.9E-3</v>
      </c>
      <c r="L3" s="20">
        <f>ABS(($J3-$B3)/$B3)*100</f>
        <v>2.8000000000005798E-2</v>
      </c>
      <c r="M3" s="20">
        <f>SQRT(($K3*$K3+$C3*$C3))*100</f>
        <v>0.36359317925395684</v>
      </c>
      <c r="N3" s="4"/>
      <c r="O3" s="5">
        <v>1.0031399999999999</v>
      </c>
      <c r="P3" s="4">
        <v>2.3900000000000002E-3</v>
      </c>
      <c r="Q3" s="23">
        <f>ABS(($O3-$B3)/$B3)*100</f>
        <v>0.31399999999999206</v>
      </c>
      <c r="R3" s="23">
        <f>SQRT(($P3*$P3+$C3*$C3))*100</f>
        <v>0.39143454114321596</v>
      </c>
      <c r="S3" s="4">
        <v>0.99465999999999999</v>
      </c>
      <c r="T3" s="5">
        <v>2.7200000000000002E-3</v>
      </c>
      <c r="U3" s="22">
        <f>ABS(($S3-$B3)/$B3)*100</f>
        <v>0.53400000000000114</v>
      </c>
      <c r="V3" s="22">
        <f>SQRT(($T3*$T3+$C3*$C3))*100</f>
        <v>0.41241241494407027</v>
      </c>
    </row>
    <row r="4" spans="1:22">
      <c r="A4" s="13" t="s">
        <v>74</v>
      </c>
      <c r="B4" s="5" t="s">
        <v>75</v>
      </c>
      <c r="C4" s="5">
        <v>3.0000000000000001E-3</v>
      </c>
      <c r="D4" s="4"/>
      <c r="E4" s="5" t="s">
        <v>76</v>
      </c>
      <c r="F4" s="5">
        <v>2.2000000000000001E-3</v>
      </c>
      <c r="G4" s="20">
        <f t="shared" ref="G4:G17" si="0">ABS(($E4-$B4)/$B4)*100</f>
        <v>0.15003000600120595</v>
      </c>
      <c r="H4" s="20">
        <f t="shared" ref="H4:H17" si="1">SQRT(($F4*$F4+$C4*$C4))*100</f>
        <v>0.37202150475476548</v>
      </c>
      <c r="I4" s="5"/>
      <c r="J4" s="5" t="s">
        <v>77</v>
      </c>
      <c r="K4" s="5">
        <v>2.2000000000000001E-3</v>
      </c>
      <c r="L4" s="20">
        <f t="shared" ref="L4:L17" si="2">ABS(($J4-$B4)/$B4)*100</f>
        <v>1.3002600520100369E-2</v>
      </c>
      <c r="M4" s="20">
        <f t="shared" ref="M4:M17" si="3">SQRT(($K4*$K4+$C4*$C4))*100</f>
        <v>0.37202150475476548</v>
      </c>
      <c r="N4" s="4"/>
      <c r="O4" s="4">
        <v>1.0008900000000001</v>
      </c>
      <c r="P4" s="4">
        <v>2.4399999999999999E-3</v>
      </c>
      <c r="Q4" s="23">
        <f t="shared" ref="Q4:Q17" si="4">ABS(($O4-$B4)/$B4)*100</f>
        <v>0.1090218043608757</v>
      </c>
      <c r="R4" s="23">
        <f t="shared" ref="R4:R17" si="5">SQRT(($P4*$P4+$C4*$C4))*100</f>
        <v>0.38669884923542247</v>
      </c>
      <c r="S4" s="4">
        <v>0.99156999999999995</v>
      </c>
      <c r="T4" s="4">
        <v>2.7299999999999998E-3</v>
      </c>
      <c r="U4" s="22">
        <f t="shared" ref="U4:U17" si="6">ABS(($S4-$B4)/$B4)*100</f>
        <v>0.82316463292659237</v>
      </c>
      <c r="V4" s="22">
        <f t="shared" ref="V4:V17" si="7">SQRT(($T4*$T4+$C4*$C4))*100</f>
        <v>0.40562174497923553</v>
      </c>
    </row>
    <row r="5" spans="1:22">
      <c r="A5" s="13" t="s">
        <v>78</v>
      </c>
      <c r="B5" s="5" t="s">
        <v>75</v>
      </c>
      <c r="C5" s="5">
        <v>3.0000000000000001E-3</v>
      </c>
      <c r="D5" s="4"/>
      <c r="E5" s="5" t="s">
        <v>79</v>
      </c>
      <c r="F5" s="5">
        <v>2E-3</v>
      </c>
      <c r="G5" s="20">
        <f t="shared" si="0"/>
        <v>2.900580116023329E-2</v>
      </c>
      <c r="H5" s="20">
        <f t="shared" si="1"/>
        <v>0.36055512754639896</v>
      </c>
      <c r="I5" s="5"/>
      <c r="J5" s="5" t="s">
        <v>80</v>
      </c>
      <c r="K5" s="5">
        <v>1.8E-3</v>
      </c>
      <c r="L5" s="20">
        <f t="shared" si="2"/>
        <v>0.18203640728146067</v>
      </c>
      <c r="M5" s="20">
        <f t="shared" si="3"/>
        <v>0.34985711369071804</v>
      </c>
      <c r="N5" s="4"/>
      <c r="O5" s="4">
        <v>0.99544999999999995</v>
      </c>
      <c r="P5" s="4">
        <v>2.6900000000000001E-3</v>
      </c>
      <c r="Q5" s="23">
        <f t="shared" si="4"/>
        <v>0.43508701740348826</v>
      </c>
      <c r="R5" s="23">
        <f t="shared" si="5"/>
        <v>0.40294044224922376</v>
      </c>
      <c r="S5" s="4">
        <v>0.98909999999999998</v>
      </c>
      <c r="T5" s="5">
        <v>3.0000000000000001E-3</v>
      </c>
      <c r="U5" s="22">
        <f t="shared" si="6"/>
        <v>1.070214042808566</v>
      </c>
      <c r="V5" s="22">
        <f t="shared" si="7"/>
        <v>0.42426406871192851</v>
      </c>
    </row>
    <row r="6" spans="1:22">
      <c r="A6" s="8" t="s">
        <v>81</v>
      </c>
      <c r="B6" s="5" t="s">
        <v>14</v>
      </c>
      <c r="C6" s="5">
        <v>2E-3</v>
      </c>
      <c r="D6" s="4"/>
      <c r="E6" s="5" t="s">
        <v>82</v>
      </c>
      <c r="F6" s="5">
        <v>2.3999999999999998E-3</v>
      </c>
      <c r="G6" s="20">
        <f t="shared" si="0"/>
        <v>3.1009302790840496E-2</v>
      </c>
      <c r="H6" s="20">
        <f t="shared" si="1"/>
        <v>0.3124099870362661</v>
      </c>
      <c r="I6" s="5"/>
      <c r="J6" s="5" t="s">
        <v>83</v>
      </c>
      <c r="K6" s="5">
        <v>2.5000000000000001E-3</v>
      </c>
      <c r="L6" s="20">
        <f t="shared" si="2"/>
        <v>0.12703811143342936</v>
      </c>
      <c r="M6" s="20">
        <f t="shared" si="3"/>
        <v>0.32015621187164245</v>
      </c>
      <c r="N6" s="4"/>
      <c r="O6" s="4">
        <v>0.99444999999999995</v>
      </c>
      <c r="P6" s="4">
        <v>2.3500000000000001E-3</v>
      </c>
      <c r="Q6" s="23">
        <f t="shared" si="4"/>
        <v>0.52515754726418806</v>
      </c>
      <c r="R6" s="23">
        <f t="shared" si="5"/>
        <v>0.30858548248418943</v>
      </c>
      <c r="S6" s="4">
        <v>0.99328000000000005</v>
      </c>
      <c r="T6" s="4">
        <v>2.7200000000000002E-3</v>
      </c>
      <c r="U6" s="22">
        <f t="shared" si="6"/>
        <v>0.64219265779733725</v>
      </c>
      <c r="V6" s="22">
        <f t="shared" si="7"/>
        <v>0.33761516553614707</v>
      </c>
    </row>
    <row r="7" spans="1:22">
      <c r="A7" s="8" t="s">
        <v>84</v>
      </c>
      <c r="B7" s="5" t="s">
        <v>14</v>
      </c>
      <c r="C7" s="5">
        <v>2E-3</v>
      </c>
      <c r="D7" s="4"/>
      <c r="E7" s="5" t="s">
        <v>85</v>
      </c>
      <c r="F7" s="5">
        <v>2.5000000000000001E-3</v>
      </c>
      <c r="G7" s="20">
        <f t="shared" si="0"/>
        <v>0.11403421026307081</v>
      </c>
      <c r="H7" s="20">
        <f t="shared" si="1"/>
        <v>0.32015621187164245</v>
      </c>
      <c r="I7" s="5"/>
      <c r="J7" s="5" t="s">
        <v>86</v>
      </c>
      <c r="K7" s="5">
        <v>2.5000000000000001E-3</v>
      </c>
      <c r="L7" s="20">
        <f t="shared" si="2"/>
        <v>1.4004201260369907E-2</v>
      </c>
      <c r="M7" s="20">
        <f t="shared" si="3"/>
        <v>0.32015621187164245</v>
      </c>
      <c r="N7" s="4"/>
      <c r="O7" s="5">
        <v>0.99697999999999998</v>
      </c>
      <c r="P7" s="4">
        <v>2.4099999999999998E-3</v>
      </c>
      <c r="Q7" s="23">
        <f t="shared" si="4"/>
        <v>0.27208162448735179</v>
      </c>
      <c r="R7" s="23">
        <f t="shared" si="5"/>
        <v>0.31317886263284112</v>
      </c>
      <c r="S7" s="4">
        <v>0.99499000000000004</v>
      </c>
      <c r="T7" s="5">
        <v>2.5400000000000002E-3</v>
      </c>
      <c r="U7" s="22">
        <f t="shared" si="6"/>
        <v>0.47114134240271999</v>
      </c>
      <c r="V7" s="22">
        <f t="shared" si="7"/>
        <v>0.32328934408668653</v>
      </c>
    </row>
    <row r="8" spans="1:22">
      <c r="A8" s="8" t="s">
        <v>87</v>
      </c>
      <c r="B8" s="14" t="s">
        <v>75</v>
      </c>
      <c r="C8" s="14">
        <v>3.3E-3</v>
      </c>
      <c r="D8" s="14"/>
      <c r="E8" s="14" t="s">
        <v>88</v>
      </c>
      <c r="F8" s="14">
        <v>3.8E-3</v>
      </c>
      <c r="G8" s="20">
        <f t="shared" si="0"/>
        <v>0.43708741748349517</v>
      </c>
      <c r="H8" s="20">
        <f t="shared" si="1"/>
        <v>0.50328918128646472</v>
      </c>
      <c r="I8" s="14"/>
      <c r="J8" s="14" t="s">
        <v>89</v>
      </c>
      <c r="K8" s="14">
        <v>4.1999999999999997E-3</v>
      </c>
      <c r="L8" s="20">
        <f t="shared" si="2"/>
        <v>0.58511702340468308</v>
      </c>
      <c r="M8" s="20">
        <f t="shared" si="3"/>
        <v>0.53413481444294564</v>
      </c>
      <c r="N8" s="14"/>
      <c r="O8" s="14">
        <v>0.99304999999999999</v>
      </c>
      <c r="P8" s="14">
        <v>2.6800000000000001E-3</v>
      </c>
      <c r="Q8" s="23">
        <f t="shared" si="4"/>
        <v>0.67513502700540451</v>
      </c>
      <c r="R8" s="23">
        <f t="shared" si="5"/>
        <v>0.42511645463331577</v>
      </c>
      <c r="S8" s="5">
        <v>0.99100999999999995</v>
      </c>
      <c r="T8" s="5">
        <v>2.7200000000000002E-3</v>
      </c>
      <c r="U8" s="22">
        <f t="shared" si="6"/>
        <v>0.87917583516704101</v>
      </c>
      <c r="V8" s="22">
        <f t="shared" si="7"/>
        <v>0.42764938910280231</v>
      </c>
    </row>
    <row r="9" spans="1:22">
      <c r="A9" s="8" t="s">
        <v>90</v>
      </c>
      <c r="B9" s="5" t="s">
        <v>28</v>
      </c>
      <c r="C9" s="5">
        <v>2E-3</v>
      </c>
      <c r="D9" s="4"/>
      <c r="E9" s="5" t="s">
        <v>91</v>
      </c>
      <c r="F9" s="5">
        <v>2.5000000000000001E-3</v>
      </c>
      <c r="G9" s="20">
        <f t="shared" si="0"/>
        <v>2.5000000000008349E-2</v>
      </c>
      <c r="H9" s="20">
        <f t="shared" si="1"/>
        <v>0.32015621187164245</v>
      </c>
      <c r="I9" s="5"/>
      <c r="J9" s="5" t="s">
        <v>92</v>
      </c>
      <c r="K9" s="5">
        <v>2E-3</v>
      </c>
      <c r="L9" s="20">
        <f t="shared" si="2"/>
        <v>3.6999999999998145E-2</v>
      </c>
      <c r="M9" s="20">
        <f t="shared" si="3"/>
        <v>0.28284271247461901</v>
      </c>
      <c r="N9" s="4"/>
      <c r="O9" s="5">
        <v>0.99850000000000005</v>
      </c>
      <c r="P9" s="4">
        <v>2.0100000000000001E-3</v>
      </c>
      <c r="Q9" s="23">
        <f t="shared" si="4"/>
        <v>0.14999999999999458</v>
      </c>
      <c r="R9" s="23">
        <f t="shared" si="5"/>
        <v>0.2835507009337131</v>
      </c>
      <c r="S9" s="4">
        <v>0.99887999999999999</v>
      </c>
      <c r="T9" s="5">
        <v>2.0200000000000001E-3</v>
      </c>
      <c r="U9" s="22">
        <f t="shared" si="6"/>
        <v>0.11200000000000099</v>
      </c>
      <c r="V9" s="22">
        <f t="shared" si="7"/>
        <v>0.28426044395940847</v>
      </c>
    </row>
    <row r="10" spans="1:22">
      <c r="A10" s="8" t="s">
        <v>93</v>
      </c>
      <c r="B10" s="5" t="s">
        <v>28</v>
      </c>
      <c r="C10" s="5">
        <v>2E-3</v>
      </c>
      <c r="D10" s="4"/>
      <c r="E10" s="5" t="s">
        <v>94</v>
      </c>
      <c r="F10" s="5">
        <v>2.7000000000000001E-3</v>
      </c>
      <c r="G10" s="20">
        <f t="shared" si="0"/>
        <v>0.11099999999999444</v>
      </c>
      <c r="H10" s="20">
        <f t="shared" si="1"/>
        <v>0.33600595232822883</v>
      </c>
      <c r="I10" s="5"/>
      <c r="J10" s="5" t="s">
        <v>95</v>
      </c>
      <c r="K10" s="5">
        <v>2.3E-3</v>
      </c>
      <c r="L10" s="20">
        <f t="shared" si="2"/>
        <v>0.12199999999999989</v>
      </c>
      <c r="M10" s="20">
        <f t="shared" si="3"/>
        <v>0.30479501308256346</v>
      </c>
      <c r="N10" s="4"/>
      <c r="O10" s="4">
        <v>0.99929999999999997</v>
      </c>
      <c r="P10" s="4">
        <v>1.7799999999999999E-3</v>
      </c>
      <c r="Q10" s="23">
        <f t="shared" si="4"/>
        <v>7.0000000000003393E-2</v>
      </c>
      <c r="R10" s="23">
        <f t="shared" si="5"/>
        <v>0.26773867856549977</v>
      </c>
      <c r="S10" s="4">
        <v>0.99807000000000001</v>
      </c>
      <c r="T10" s="5">
        <v>1.8E-3</v>
      </c>
      <c r="U10" s="22">
        <f t="shared" si="6"/>
        <v>0.19299999999999873</v>
      </c>
      <c r="V10" s="22">
        <f t="shared" si="7"/>
        <v>0.26907248094147418</v>
      </c>
    </row>
    <row r="11" spans="1:22">
      <c r="A11" s="8" t="s">
        <v>96</v>
      </c>
      <c r="B11" s="5" t="s">
        <v>28</v>
      </c>
      <c r="C11" s="5">
        <v>2.0999999999999999E-3</v>
      </c>
      <c r="D11" s="4"/>
      <c r="E11" s="5" t="s">
        <v>97</v>
      </c>
      <c r="F11" s="5">
        <v>2.3999999999999998E-3</v>
      </c>
      <c r="G11" s="20">
        <f t="shared" si="0"/>
        <v>1.4999999999998348E-2</v>
      </c>
      <c r="H11" s="20">
        <f t="shared" si="1"/>
        <v>0.31890437438203945</v>
      </c>
      <c r="I11" s="5"/>
      <c r="J11" s="5" t="s">
        <v>98</v>
      </c>
      <c r="K11" s="5">
        <v>2.7000000000000001E-3</v>
      </c>
      <c r="L11" s="20">
        <f t="shared" si="2"/>
        <v>0.10299999999999754</v>
      </c>
      <c r="M11" s="20">
        <f t="shared" si="3"/>
        <v>0.34205262752974142</v>
      </c>
      <c r="N11" s="4"/>
      <c r="O11" s="5">
        <v>1.00522</v>
      </c>
      <c r="P11" s="4">
        <v>2.8E-3</v>
      </c>
      <c r="Q11" s="23">
        <f t="shared" si="4"/>
        <v>0.52200000000000024</v>
      </c>
      <c r="R11" s="23">
        <f t="shared" si="5"/>
        <v>0.35000000000000003</v>
      </c>
      <c r="S11" s="4">
        <v>0.99519999999999997</v>
      </c>
      <c r="T11" s="5">
        <v>2.9099999999999998E-3</v>
      </c>
      <c r="U11" s="22">
        <f t="shared" si="6"/>
        <v>0.48000000000000265</v>
      </c>
      <c r="V11" s="22">
        <f t="shared" si="7"/>
        <v>0.35886069720714747</v>
      </c>
    </row>
    <row r="12" spans="1:22">
      <c r="A12" s="8" t="s">
        <v>99</v>
      </c>
      <c r="B12" s="5" t="s">
        <v>28</v>
      </c>
      <c r="C12" s="5">
        <v>2.0999999999999999E-3</v>
      </c>
      <c r="D12" s="4"/>
      <c r="E12" s="5" t="s">
        <v>100</v>
      </c>
      <c r="F12" s="5">
        <v>2.5000000000000001E-3</v>
      </c>
      <c r="G12" s="20">
        <f t="shared" si="0"/>
        <v>6.3999999999997392E-2</v>
      </c>
      <c r="H12" s="20">
        <f t="shared" si="1"/>
        <v>0.3264965543462901</v>
      </c>
      <c r="I12" s="5"/>
      <c r="J12" s="5" t="s">
        <v>101</v>
      </c>
      <c r="K12" s="5">
        <v>2.7000000000000001E-3</v>
      </c>
      <c r="L12" s="20">
        <f t="shared" si="2"/>
        <v>0.14199999999999768</v>
      </c>
      <c r="M12" s="20">
        <f t="shared" si="3"/>
        <v>0.34205262752974142</v>
      </c>
      <c r="N12" s="4"/>
      <c r="O12" s="4">
        <v>0.99531000000000003</v>
      </c>
      <c r="P12" s="4">
        <v>2.5899999999999999E-3</v>
      </c>
      <c r="Q12" s="23">
        <f t="shared" si="4"/>
        <v>0.4689999999999972</v>
      </c>
      <c r="R12" s="23">
        <f t="shared" si="5"/>
        <v>0.3334381501868075</v>
      </c>
      <c r="S12" s="4">
        <v>0.99021000000000003</v>
      </c>
      <c r="T12" s="5">
        <v>3.0100000000000001E-3</v>
      </c>
      <c r="U12" s="22">
        <f t="shared" si="6"/>
        <v>0.97899999999999654</v>
      </c>
      <c r="V12" s="22">
        <f t="shared" si="7"/>
        <v>0.3670163484097132</v>
      </c>
    </row>
    <row r="13" spans="1:22">
      <c r="A13" s="8" t="s">
        <v>102</v>
      </c>
      <c r="B13" s="5" t="s">
        <v>28</v>
      </c>
      <c r="C13" s="5">
        <v>2.0999999999999999E-3</v>
      </c>
      <c r="D13" s="4"/>
      <c r="E13" s="5" t="s">
        <v>103</v>
      </c>
      <c r="F13" s="5">
        <v>2.5000000000000001E-3</v>
      </c>
      <c r="G13" s="20">
        <f t="shared" si="0"/>
        <v>0.49999999999998934</v>
      </c>
      <c r="H13" s="20">
        <f t="shared" si="1"/>
        <v>0.3264965543462901</v>
      </c>
      <c r="I13" s="5"/>
      <c r="J13" s="5" t="s">
        <v>104</v>
      </c>
      <c r="K13" s="5">
        <v>2.5000000000000001E-3</v>
      </c>
      <c r="L13" s="20">
        <f t="shared" si="2"/>
        <v>0.70300000000000917</v>
      </c>
      <c r="M13" s="20">
        <f t="shared" si="3"/>
        <v>0.3264965543462901</v>
      </c>
      <c r="N13" s="4"/>
      <c r="O13" s="5">
        <v>0.99621000000000004</v>
      </c>
      <c r="P13" s="4">
        <v>2.6900000000000001E-3</v>
      </c>
      <c r="Q13" s="23">
        <f t="shared" si="4"/>
        <v>0.37899999999999601</v>
      </c>
      <c r="R13" s="23">
        <f t="shared" si="5"/>
        <v>0.34126382755867929</v>
      </c>
      <c r="S13" s="4">
        <v>0.99526000000000003</v>
      </c>
      <c r="T13" s="5">
        <v>3.16E-3</v>
      </c>
      <c r="U13" s="22">
        <f t="shared" si="6"/>
        <v>0.47399999999999665</v>
      </c>
      <c r="V13" s="22">
        <f t="shared" si="7"/>
        <v>0.37941533970043961</v>
      </c>
    </row>
    <row r="14" spans="1:22">
      <c r="A14" s="8" t="s">
        <v>105</v>
      </c>
      <c r="B14" s="5" t="s">
        <v>28</v>
      </c>
      <c r="C14" s="5">
        <v>2.0999999999999999E-3</v>
      </c>
      <c r="D14" s="4"/>
      <c r="E14" s="5" t="s">
        <v>106</v>
      </c>
      <c r="F14" s="5">
        <v>2.3E-3</v>
      </c>
      <c r="G14" s="20">
        <f t="shared" si="0"/>
        <v>0.54700000000000859</v>
      </c>
      <c r="H14" s="20">
        <f t="shared" si="1"/>
        <v>0.31144823004794875</v>
      </c>
      <c r="I14" s="5"/>
      <c r="J14" s="5" t="s">
        <v>107</v>
      </c>
      <c r="K14" s="5">
        <v>2.5000000000000001E-3</v>
      </c>
      <c r="L14" s="20">
        <f t="shared" si="2"/>
        <v>0.66999999999999282</v>
      </c>
      <c r="M14" s="20">
        <f t="shared" si="3"/>
        <v>0.3264965543462901</v>
      </c>
      <c r="N14" s="4"/>
      <c r="O14" s="4">
        <v>1.0002800000000001</v>
      </c>
      <c r="P14" s="4">
        <v>2.7899999999999999E-3</v>
      </c>
      <c r="Q14" s="23">
        <f t="shared" si="4"/>
        <v>2.8000000000005798E-2</v>
      </c>
      <c r="R14" s="23">
        <f t="shared" si="5"/>
        <v>0.34920051546353709</v>
      </c>
      <c r="S14" s="4">
        <v>0.99758999999999998</v>
      </c>
      <c r="T14" s="5">
        <v>2.63E-3</v>
      </c>
      <c r="U14" s="22">
        <f t="shared" si="6"/>
        <v>0.24100000000000232</v>
      </c>
      <c r="V14" s="22">
        <f t="shared" si="7"/>
        <v>0.33655460181076113</v>
      </c>
    </row>
    <row r="15" spans="1:22">
      <c r="A15" s="8" t="s">
        <v>108</v>
      </c>
      <c r="B15" s="5" t="s">
        <v>28</v>
      </c>
      <c r="C15" s="5">
        <v>1.8E-3</v>
      </c>
      <c r="D15" s="4"/>
      <c r="E15" s="5" t="s">
        <v>109</v>
      </c>
      <c r="F15" s="5">
        <v>4.1000000000000003E-3</v>
      </c>
      <c r="G15" s="20">
        <f t="shared" si="0"/>
        <v>0.27699999999999392</v>
      </c>
      <c r="H15" s="20">
        <f t="shared" si="1"/>
        <v>0.44777226354476224</v>
      </c>
      <c r="I15" s="5"/>
      <c r="J15" s="5" t="s">
        <v>111</v>
      </c>
      <c r="K15" s="5">
        <v>4.4000000000000003E-3</v>
      </c>
      <c r="L15" s="20">
        <f t="shared" si="2"/>
        <v>5.5000000000005045E-2</v>
      </c>
      <c r="M15" s="20">
        <f t="shared" si="3"/>
        <v>0.4753945729601885</v>
      </c>
      <c r="N15" s="4"/>
      <c r="O15" s="5">
        <v>0.99221000000000004</v>
      </c>
      <c r="P15" s="4">
        <v>9.6000000000000002E-4</v>
      </c>
      <c r="Q15" s="23">
        <f t="shared" si="4"/>
        <v>0.77899999999999636</v>
      </c>
      <c r="R15" s="23">
        <f t="shared" si="5"/>
        <v>0.20400000000000001</v>
      </c>
      <c r="S15" s="4">
        <v>0.99180999999999997</v>
      </c>
      <c r="T15" s="5">
        <v>9.7000000000000005E-4</v>
      </c>
      <c r="U15" s="22">
        <f t="shared" si="6"/>
        <v>0.81900000000000306</v>
      </c>
      <c r="V15" s="22">
        <f t="shared" si="7"/>
        <v>0.20447249203743764</v>
      </c>
    </row>
    <row r="16" spans="1:22">
      <c r="A16" s="8" t="s">
        <v>112</v>
      </c>
      <c r="B16" s="5" t="s">
        <v>28</v>
      </c>
      <c r="C16" s="5">
        <v>6.8999999999999999E-3</v>
      </c>
      <c r="D16" s="4"/>
      <c r="E16" s="5" t="s">
        <v>113</v>
      </c>
      <c r="F16" s="5">
        <v>4.1999999999999997E-3</v>
      </c>
      <c r="G16" s="20">
        <f t="shared" si="0"/>
        <v>0.76099999999998946</v>
      </c>
      <c r="H16" s="20">
        <f t="shared" si="1"/>
        <v>0.80777472107017556</v>
      </c>
      <c r="I16" s="5"/>
      <c r="J16" s="5" t="s">
        <v>114</v>
      </c>
      <c r="K16" s="5">
        <v>4.4000000000000003E-3</v>
      </c>
      <c r="L16" s="20">
        <f t="shared" si="2"/>
        <v>0.69900000000000517</v>
      </c>
      <c r="M16" s="20">
        <f t="shared" si="3"/>
        <v>0.81835200250259066</v>
      </c>
      <c r="N16" s="4"/>
      <c r="O16" s="5">
        <v>0.99999000000000005</v>
      </c>
      <c r="P16" s="4">
        <v>9.6000000000000002E-4</v>
      </c>
      <c r="Q16" s="23">
        <f t="shared" si="4"/>
        <v>9.9999999999544897E-4</v>
      </c>
      <c r="R16" s="23">
        <f t="shared" si="5"/>
        <v>0.69664625169450234</v>
      </c>
      <c r="S16" s="4">
        <v>0.99863999999999997</v>
      </c>
      <c r="T16" s="5">
        <v>9.3000000000000005E-4</v>
      </c>
      <c r="U16" s="22">
        <f t="shared" si="6"/>
        <v>0.13600000000000279</v>
      </c>
      <c r="V16" s="22">
        <f t="shared" si="7"/>
        <v>0.69623918303985155</v>
      </c>
    </row>
    <row r="17" spans="1:22">
      <c r="A17" s="8" t="s">
        <v>115</v>
      </c>
      <c r="B17" s="14" t="s">
        <v>28</v>
      </c>
      <c r="C17" s="14">
        <v>3.0999999999999999E-3</v>
      </c>
      <c r="D17" s="14"/>
      <c r="E17" s="14" t="s">
        <v>116</v>
      </c>
      <c r="F17" s="14">
        <v>3.5999999999999999E-3</v>
      </c>
      <c r="G17" s="20">
        <f t="shared" si="0"/>
        <v>0.14899999999999913</v>
      </c>
      <c r="H17" s="20">
        <f t="shared" si="1"/>
        <v>0.4750789408087881</v>
      </c>
      <c r="I17" s="14"/>
      <c r="J17" s="14" t="s">
        <v>117</v>
      </c>
      <c r="K17" s="14">
        <v>3.5999999999999999E-3</v>
      </c>
      <c r="L17" s="20">
        <f t="shared" si="2"/>
        <v>0.37799999999998946</v>
      </c>
      <c r="M17" s="20">
        <f t="shared" si="3"/>
        <v>0.4750789408087881</v>
      </c>
      <c r="N17" s="14"/>
      <c r="O17" s="14">
        <v>0.99841000000000002</v>
      </c>
      <c r="P17" s="14">
        <v>2.7100000000000002E-3</v>
      </c>
      <c r="Q17" s="23">
        <f t="shared" si="4"/>
        <v>0.15899999999999803</v>
      </c>
      <c r="R17" s="23">
        <f t="shared" si="5"/>
        <v>0.41175356707623073</v>
      </c>
      <c r="S17" s="15">
        <v>0.99516000000000004</v>
      </c>
      <c r="T17" s="4">
        <v>2.7399999999999998E-3</v>
      </c>
      <c r="U17" s="22">
        <f t="shared" si="6"/>
        <v>0.48399999999999554</v>
      </c>
      <c r="V17" s="22">
        <f t="shared" si="7"/>
        <v>0.41373421420037287</v>
      </c>
    </row>
    <row r="18" spans="1:22">
      <c r="B18" s="4"/>
      <c r="C18" s="4"/>
      <c r="D18" s="4"/>
      <c r="E18" s="4"/>
      <c r="F18" s="4"/>
      <c r="G18" s="23">
        <f>AVERAGE(G3:G17)</f>
        <v>0.21694444917992162</v>
      </c>
      <c r="H18" s="23">
        <f>AVERAGE(H3:H17)</f>
        <v>0.39383221001037588</v>
      </c>
      <c r="I18" s="4"/>
      <c r="J18" s="4"/>
      <c r="K18" s="4"/>
      <c r="L18" s="23">
        <f>AVERAGE(L3:L17)</f>
        <v>0.25721322292666959</v>
      </c>
      <c r="M18" s="23">
        <f>AVERAGE(M3:M17)</f>
        <v>0.3968987094310989</v>
      </c>
      <c r="N18" s="4"/>
      <c r="O18" s="4"/>
      <c r="P18" s="4"/>
      <c r="Q18" s="23">
        <f>AVERAGE(Q3:Q17)</f>
        <v>0.32583220136808588</v>
      </c>
      <c r="R18" s="23">
        <f>AVERAGE(R3:R17)</f>
        <v>0.36436975492381191</v>
      </c>
      <c r="S18" s="4"/>
      <c r="T18" s="4"/>
      <c r="U18" s="22">
        <f>AVERAGE(U3:U17)</f>
        <v>0.55585923407348381</v>
      </c>
      <c r="V18" s="22">
        <f>AVERAGE(V3:V17)</f>
        <v>0.37603186191116506</v>
      </c>
    </row>
    <row r="19" spans="1:2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2">
      <c r="A20" s="16" t="s">
        <v>118</v>
      </c>
      <c r="B20" s="17" t="s">
        <v>28</v>
      </c>
      <c r="C20" s="17" t="s">
        <v>15</v>
      </c>
      <c r="D20" s="17"/>
      <c r="E20" s="17" t="s">
        <v>119</v>
      </c>
      <c r="F20" s="17" t="s">
        <v>110</v>
      </c>
      <c r="G20" s="17"/>
      <c r="H20" s="17"/>
      <c r="I20" s="17"/>
      <c r="J20" s="17" t="s">
        <v>120</v>
      </c>
      <c r="K20" s="17" t="s">
        <v>110</v>
      </c>
      <c r="L20" s="17"/>
      <c r="M20" s="17"/>
      <c r="N20" s="17"/>
      <c r="O20" s="17">
        <v>0.98587999999999998</v>
      </c>
      <c r="P20" s="17">
        <v>2.7100000000000002E-3</v>
      </c>
      <c r="Q20" s="17"/>
      <c r="R20" s="17"/>
    </row>
    <row r="21" spans="1:22">
      <c r="A21" s="16" t="s">
        <v>121</v>
      </c>
      <c r="B21" s="18" t="s">
        <v>28</v>
      </c>
      <c r="C21" s="17" t="s">
        <v>71</v>
      </c>
      <c r="D21" s="17"/>
      <c r="E21" s="17" t="s">
        <v>122</v>
      </c>
      <c r="F21" s="17" t="s">
        <v>22</v>
      </c>
      <c r="G21" s="17"/>
      <c r="H21" s="17"/>
      <c r="I21" s="17"/>
      <c r="J21" s="17" t="s">
        <v>123</v>
      </c>
      <c r="K21" s="17" t="s">
        <v>22</v>
      </c>
      <c r="L21" s="17"/>
      <c r="M21" s="17"/>
      <c r="N21" s="17"/>
      <c r="O21" s="18">
        <v>0.98668</v>
      </c>
      <c r="P21" s="4">
        <v>3.0500000000000002E-3</v>
      </c>
      <c r="Q21" s="4"/>
      <c r="R21" s="4"/>
    </row>
    <row r="22" spans="1:22">
      <c r="A22" s="16" t="s">
        <v>124</v>
      </c>
      <c r="B22" s="17" t="s">
        <v>28</v>
      </c>
      <c r="C22" s="17" t="s">
        <v>125</v>
      </c>
      <c r="D22" s="17"/>
      <c r="E22" s="17" t="s">
        <v>126</v>
      </c>
      <c r="F22" s="17" t="s">
        <v>65</v>
      </c>
      <c r="G22" s="17"/>
      <c r="H22" s="17"/>
      <c r="I22" s="17"/>
      <c r="J22" s="17" t="s">
        <v>127</v>
      </c>
      <c r="K22" s="17" t="s">
        <v>125</v>
      </c>
      <c r="L22" s="17"/>
      <c r="M22" s="17"/>
      <c r="N22" s="17"/>
      <c r="O22" s="17">
        <v>0.97399000000000002</v>
      </c>
      <c r="P22" s="17">
        <v>2.66E-3</v>
      </c>
      <c r="Q22" s="17"/>
      <c r="R22" s="17"/>
    </row>
  </sheetData>
  <mergeCells count="3">
    <mergeCell ref="B1:C1"/>
    <mergeCell ref="E1:K1"/>
    <mergeCell ref="O1:T1"/>
  </mergeCells>
  <phoneticPr fontId="8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溶液</vt:lpstr>
      <vt:lpstr>化合物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tang</cp:lastModifiedBy>
  <cp:revision>2</cp:revision>
  <dcterms:created xsi:type="dcterms:W3CDTF">2015-06-05T18:19:34Z</dcterms:created>
  <dcterms:modified xsi:type="dcterms:W3CDTF">2019-05-14T13:37:30Z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