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2024-02-23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<sst xmlns="http://schemas.openxmlformats.org/spreadsheetml/2006/main" count="66" uniqueCount="38">
  <si>
    <t>姓名</t>
  </si>
  <si>
    <t>中推</t>
  </si>
  <si>
    <t>香薰/乳腺</t>
  </si>
  <si>
    <t>五行灸/平衡罐</t>
  </si>
  <si>
    <t>脊柱</t>
  </si>
  <si>
    <t>艾灸</t>
  </si>
  <si>
    <t>火/刮</t>
  </si>
  <si>
    <t>腹推</t>
  </si>
  <si>
    <t>减肥/点穴</t>
  </si>
  <si>
    <t>淋巴</t>
  </si>
  <si>
    <t>A</t>
  </si>
  <si>
    <t>C</t>
  </si>
  <si>
    <t>团59</t>
  </si>
  <si>
    <t>团购</t>
  </si>
  <si>
    <t>团香（新）</t>
  </si>
  <si>
    <t>团中（新）</t>
  </si>
  <si>
    <t>一元</t>
  </si>
  <si>
    <t>中推次卡</t>
  </si>
  <si>
    <t>会员卡</t>
  </si>
  <si>
    <t>点钟</t>
  </si>
  <si>
    <t>新</t>
  </si>
  <si>
    <t>旧</t>
  </si>
  <si>
    <t>刮/火</t>
  </si>
  <si>
    <t>李晓红</t>
  </si>
  <si>
    <t>陈华平</t>
  </si>
  <si>
    <t>肖新娇</t>
  </si>
  <si>
    <t>王立伟</t>
  </si>
  <si>
    <t>程和君</t>
  </si>
  <si>
    <t>袁勇君</t>
  </si>
  <si>
    <t>柳常青</t>
  </si>
  <si>
    <t>吴建兵</t>
  </si>
  <si>
    <t>刘晓玲</t>
  </si>
  <si>
    <t>李拥华</t>
  </si>
  <si>
    <t>彭凤英</t>
  </si>
  <si>
    <t>甘智度</t>
  </si>
  <si>
    <t>颜晓琴</t>
  </si>
  <si>
    <t>小计</t>
  </si>
  <si>
    <t>合伙会员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</si>
</sst>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sz val="11"/>
      <color theme="1" tint="0.249977111117893"/>
      <name val="宋体"/>
      <charset val="134"/>
      <scheme val="minor"/>
    </font>
    <font>
      <sz val="11"/>
      <color theme="7" tint="0.599993896298105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Tahoma"/>
      <family val="2"/>
      <charset val="134"/>
    </font>
  </fonts>
  <fills count="4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40">
    <border>
      <left/>
      <right/>
      <top/>
      <bottom/>
      <diagonal/>
    </border>
    <border>
      <left style="medium">
        <color theme="3" tint="0.399975585192419"/>
      </left>
      <right/>
      <top style="medium">
        <color theme="3" tint="0.399975585192419"/>
      </top>
      <bottom/>
      <diagonal/>
    </border>
    <border>
      <left style="medium">
        <color theme="3" tint="0.399975585192419"/>
      </left>
      <right style="thin">
        <color theme="0"/>
      </right>
      <top style="medium">
        <color theme="3" tint="0.399975585192419"/>
      </top>
      <bottom/>
      <diagonal/>
    </border>
    <border>
      <left/>
      <right/>
      <top style="medium">
        <color theme="3" tint="0.399975585192419"/>
      </top>
      <bottom/>
      <diagonal/>
    </border>
    <border>
      <left style="medium">
        <color theme="3" tint="0.399975585192419"/>
      </left>
      <right style="thin">
        <color auto="1"/>
      </right>
      <top style="medium">
        <color theme="3" tint="0.399975585192419"/>
      </top>
      <bottom/>
      <diagonal/>
    </border>
    <border>
      <left style="thin">
        <color auto="1"/>
      </left>
      <right/>
      <top style="medium">
        <color theme="3" tint="0.399975585192419"/>
      </top>
      <bottom/>
      <diagonal/>
    </border>
    <border>
      <left style="medium">
        <color theme="3" tint="0.399975585192419"/>
      </left>
      <right style="medium">
        <color theme="3" tint="0.399975585192419"/>
      </right>
      <top style="medium">
        <color theme="3" tint="0.399975585192419"/>
      </top>
      <bottom/>
      <diagonal/>
    </border>
    <border>
      <left style="medium">
        <color theme="3" tint="0.399975585192419"/>
      </left>
      <right style="medium">
        <color theme="3" tint="0.399975585192419"/>
      </right>
      <top style="medium">
        <color theme="3" tint="0.399975585192419"/>
      </top>
      <bottom style="medium">
        <color theme="3" tint="0.399975585192419"/>
      </bottom>
      <diagonal/>
    </border>
    <border>
      <left/>
      <right style="medium">
        <color theme="3" tint="0.399975585192419"/>
      </right>
      <top style="medium">
        <color theme="3" tint="0.399975585192419"/>
      </top>
      <bottom style="medium">
        <color theme="3" tint="0.399975585192419"/>
      </bottom>
      <diagonal/>
    </border>
    <border>
      <left/>
      <right/>
      <top style="medium">
        <color theme="3" tint="0.399975585192419"/>
      </top>
      <bottom style="medium">
        <color theme="3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"/>
      </left>
      <right style="thin">
        <color theme="9" tint="0.399975585192419"/>
      </right>
      <top/>
      <bottom style="thin">
        <color theme="9" tint="0.399975585192419"/>
      </bottom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theme="0"/>
      </right>
      <top style="medium">
        <color theme="3" tint="0.399975585192419"/>
      </top>
      <bottom/>
      <diagonal/>
    </border>
    <border>
      <left/>
      <right style="medium">
        <color theme="3" tint="0.399975585192419"/>
      </right>
      <top style="medium">
        <color theme="3" tint="0.399975585192419"/>
      </top>
      <bottom/>
      <diagonal/>
    </border>
    <border>
      <left style="medium">
        <color theme="3" tint="0.399975585192419"/>
      </left>
      <right/>
      <top style="medium">
        <color theme="3" tint="0.399975585192419"/>
      </top>
      <bottom style="medium">
        <color theme="3" tint="0.399975585192419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theme="3" tint="0.399975585192419"/>
      </left>
      <right/>
      <top/>
      <bottom/>
      <diagonal/>
    </border>
    <border>
      <left style="medium">
        <color theme="3" tint="0.399975585192419"/>
      </left>
      <right/>
      <top/>
      <bottom style="medium">
        <color theme="3" tint="0.399975585192419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 style="thin">
        <color theme="9" tint="0.399975585192419"/>
      </right>
      <top/>
      <bottom style="thin">
        <color theme="9" tint="0.399975585192419"/>
      </bottom>
      <diagonal/>
    </border>
    <border>
      <left style="thin">
        <color theme="9" tint="0.399975585192419"/>
      </left>
      <right/>
      <top/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/>
      <diagonal/>
    </border>
    <border>
      <left/>
      <right style="thin">
        <color theme="5" tint="0.599993896298105"/>
      </right>
      <top style="thin">
        <color theme="5" tint="0.599993896298105"/>
      </top>
      <bottom style="thin">
        <color theme="5" tint="0.599993896298105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5" tint="0.599993896298105"/>
      </right>
      <top style="thin">
        <color theme="5" tint="0.599993896298105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3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35" applyNumberFormat="0" applyAlignment="0" applyProtection="0">
      <alignment vertical="center"/>
    </xf>
    <xf numFmtId="0" fontId="16" fillId="22" borderId="36" applyNumberFormat="0" applyAlignment="0" applyProtection="0">
      <alignment vertical="center"/>
    </xf>
    <xf numFmtId="0" fontId="17" fillId="22" borderId="35" applyNumberFormat="0" applyAlignment="0" applyProtection="0">
      <alignment vertical="center"/>
    </xf>
    <xf numFmtId="0" fontId="18" fillId="23" borderId="37" applyNumberFormat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5" fillId="0" borderId="0"/>
  </cellStyleXfs>
  <cellXfs count="7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4" borderId="10" xfId="49" applyFont="1" applyFill="1" applyBorder="1" applyAlignment="1">
      <alignment horizont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3" fillId="5" borderId="10" xfId="49" applyFont="1" applyFill="1" applyBorder="1" applyAlignment="1">
      <alignment horizontal="center"/>
    </xf>
    <xf numFmtId="0" fontId="3" fillId="6" borderId="10" xfId="49" applyFont="1" applyFill="1" applyBorder="1" applyAlignment="1">
      <alignment horizontal="center"/>
    </xf>
    <xf numFmtId="0" fontId="3" fillId="7" borderId="10" xfId="49" applyFont="1" applyFill="1" applyBorder="1" applyAlignment="1">
      <alignment horizontal="center"/>
    </xf>
    <xf numFmtId="0" fontId="3" fillId="8" borderId="10" xfId="49" applyFont="1" applyFill="1" applyBorder="1" applyAlignment="1">
      <alignment horizontal="center"/>
    </xf>
    <xf numFmtId="0" fontId="3" fillId="9" borderId="10" xfId="49" applyFont="1" applyFill="1" applyBorder="1" applyAlignment="1">
      <alignment horizontal="center"/>
    </xf>
    <xf numFmtId="0" fontId="2" fillId="0" borderId="12" xfId="0" applyFont="1" applyFill="1" applyBorder="1" applyAlignment="1">
      <alignment vertical="center"/>
    </xf>
    <xf numFmtId="0" fontId="3" fillId="10" borderId="10" xfId="49" applyFont="1" applyFill="1" applyBorder="1" applyAlignment="1">
      <alignment horizontal="center"/>
    </xf>
    <xf numFmtId="0" fontId="3" fillId="11" borderId="10" xfId="49" applyFont="1" applyFill="1" applyBorder="1" applyAlignment="1">
      <alignment horizontal="center"/>
    </xf>
    <xf numFmtId="0" fontId="3" fillId="12" borderId="10" xfId="49" applyFont="1" applyFill="1" applyBorder="1" applyAlignment="1">
      <alignment horizontal="center"/>
    </xf>
    <xf numFmtId="0" fontId="3" fillId="13" borderId="10" xfId="49" applyFont="1" applyFill="1" applyBorder="1" applyAlignment="1">
      <alignment horizontal="center"/>
    </xf>
    <xf numFmtId="0" fontId="3" fillId="14" borderId="10" xfId="49" applyFont="1" applyFill="1" applyBorder="1" applyAlignment="1">
      <alignment horizontal="center"/>
    </xf>
    <xf numFmtId="0" fontId="3" fillId="15" borderId="10" xfId="49" applyFont="1" applyFill="1" applyBorder="1" applyAlignment="1">
      <alignment horizontal="center"/>
    </xf>
    <xf numFmtId="0" fontId="3" fillId="16" borderId="10" xfId="49" applyFont="1" applyFill="1" applyBorder="1" applyAlignment="1">
      <alignment horizontal="center"/>
    </xf>
    <xf numFmtId="0" fontId="4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18" borderId="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17" borderId="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" fillId="19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19" borderId="22" xfId="0" applyFont="1" applyFill="1" applyBorder="1" applyAlignment="1">
      <alignment vertical="center"/>
    </xf>
    <xf numFmtId="0" fontId="1" fillId="17" borderId="0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2" fillId="0" borderId="30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404040"/>
      <color rgb="002D529F"/>
      <color rgb="00248E87"/>
      <color rgb="000070C0"/>
      <color rgb="00F4B7BE"/>
      <color rgb="00C9E4B4"/>
      <color rgb="00ADD88D"/>
      <color rgb="00FFFF00"/>
      <color rgb="00ACB9C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tabSelected="1" workbookViewId="0">
      <selection activeCell="P29" sqref="P29"/>
    </sheetView>
  </sheetViews>
  <sheetFormatPr defaultColWidth="9" defaultRowHeight="14.4"/>
  <cols>
    <col min="1" max="7" width="9" style="2"/>
    <col min="8" max="19" width="8.125" style="2" customWidth="1"/>
    <col min="20" max="20" width="7.875" style="2" customWidth="1"/>
    <col min="21" max="21" width="7.75" style="2" customWidth="1"/>
    <col min="22" max="22" width="8.25" style="2" customWidth="1"/>
    <col min="23" max="23" width="20.875" style="2" customWidth="1"/>
    <col min="24" max="24" width="10" style="2" customWidth="1"/>
    <col min="25" max="26" width="9" style="2"/>
    <col min="27" max="27" width="13.625" style="2" customWidth="1"/>
    <col min="28" max="16384" width="9" style="2"/>
  </cols>
  <sheetData>
    <row r="1" s="1" customFormat="1" ht="23" customHeight="1" spans="1:24">
      <c r="A1" s="3" t="s">
        <v>0</v>
      </c>
      <c r="B1" s="4" t="s">
        <v>1</v>
      </c>
      <c r="C1" s="5"/>
      <c r="D1" s="6" t="s">
        <v>2</v>
      </c>
      <c r="E1" s="7"/>
      <c r="F1" s="8" t="s">
        <v>3</v>
      </c>
      <c r="G1" s="7"/>
      <c r="H1" s="9" t="s">
        <v>4</v>
      </c>
      <c r="I1" s="43" t="s">
        <v>5</v>
      </c>
      <c r="J1" s="3" t="s">
        <v>6</v>
      </c>
      <c r="K1" s="44" t="s">
        <v>7</v>
      </c>
      <c r="L1" s="45" t="s">
        <v>8</v>
      </c>
      <c r="M1" s="46" t="s">
        <v>9</v>
      </c>
      <c r="N1" s="5" t="s">
        <v>10</v>
      </c>
      <c r="O1" s="47" t="s">
        <v>11</v>
      </c>
      <c r="P1" s="3" t="s">
        <v>12</v>
      </c>
      <c r="Q1" s="46">
        <v>198</v>
      </c>
      <c r="R1" s="46" t="s">
        <v>13</v>
      </c>
      <c r="S1" s="46" t="s">
        <v>14</v>
      </c>
      <c r="T1" s="57" t="s">
        <v>15</v>
      </c>
      <c r="U1" s="58" t="s">
        <v>16</v>
      </c>
      <c r="V1" s="59" t="s">
        <v>17</v>
      </c>
      <c r="W1" s="46" t="s">
        <v>18</v>
      </c>
      <c r="X1" s="60" t="s">
        <v>19</v>
      </c>
    </row>
    <row r="2" s="1" customFormat="1" ht="23" customHeight="1" spans="1:24">
      <c r="A2" s="10"/>
      <c r="B2" s="10" t="s">
        <v>20</v>
      </c>
      <c r="C2" s="11" t="s">
        <v>21</v>
      </c>
      <c r="D2" s="11" t="s">
        <v>20</v>
      </c>
      <c r="E2" s="11" t="s">
        <v>21</v>
      </c>
      <c r="F2" s="11" t="s">
        <v>20</v>
      </c>
      <c r="G2" s="12" t="s">
        <v>21</v>
      </c>
      <c r="H2" s="13"/>
      <c r="I2" s="11"/>
      <c r="J2" s="48"/>
      <c r="K2" s="49"/>
      <c r="L2" s="50"/>
      <c r="M2" s="10"/>
      <c r="N2" s="11"/>
      <c r="O2" s="51"/>
      <c r="P2" s="48"/>
      <c r="Q2" s="48"/>
      <c r="R2" s="48" t="s">
        <v>22</v>
      </c>
      <c r="S2" s="48"/>
      <c r="T2" s="61"/>
      <c r="U2" s="62"/>
      <c r="V2" s="63"/>
      <c r="W2" s="10"/>
      <c r="X2" s="60"/>
    </row>
    <row r="3" s="2" customFormat="1" ht="23" customHeight="1" spans="1:23">
      <c r="A3" s="14" t="s">
        <v>23</v>
      </c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5"/>
      <c r="Q3" s="15"/>
      <c r="R3" s="15"/>
      <c r="S3" s="15"/>
      <c r="T3" s="64"/>
      <c r="U3" s="16"/>
      <c r="V3" s="65"/>
      <c r="W3" s="66"/>
    </row>
    <row r="4" s="2" customFormat="1" ht="23" customHeight="1" spans="1:23">
      <c r="A4" s="17" t="s">
        <v>24</v>
      </c>
      <c r="B4" s="16">
        <v>1.5</v>
      </c>
      <c r="C4" s="16"/>
      <c r="D4" s="16"/>
      <c r="E4" s="16"/>
      <c r="F4" s="16"/>
      <c r="G4" s="16"/>
      <c r="H4" s="16"/>
      <c r="I4" s="16">
        <v>3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67"/>
      <c r="U4" s="16">
        <v>1</v>
      </c>
      <c r="V4" s="68"/>
      <c r="W4" s="69"/>
    </row>
    <row r="5" s="2" customFormat="1" ht="23" customHeight="1" spans="1:23">
      <c r="A5" s="18" t="s">
        <v>25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67"/>
      <c r="U5" s="16"/>
      <c r="V5" s="68"/>
      <c r="W5" s="69"/>
    </row>
    <row r="6" s="2" customFormat="1" ht="23" customHeight="1" spans="1:23">
      <c r="A6" s="19" t="s">
        <v>26</v>
      </c>
      <c r="B6" s="16">
        <v>1</v>
      </c>
      <c r="C6" s="16"/>
      <c r="D6" s="16"/>
      <c r="E6" s="16"/>
      <c r="F6" s="16"/>
      <c r="G6" s="16"/>
      <c r="H6" s="16"/>
      <c r="I6" s="16">
        <v>5</v>
      </c>
      <c r="J6" s="16"/>
      <c r="K6" s="16">
        <v>1</v>
      </c>
      <c r="L6" s="16"/>
      <c r="M6" s="16"/>
      <c r="N6" s="16"/>
      <c r="O6" s="16"/>
      <c r="P6" s="16"/>
      <c r="Q6" s="16"/>
      <c r="R6" s="16"/>
      <c r="S6" s="16"/>
      <c r="T6" s="67"/>
      <c r="U6" s="16">
        <v>2</v>
      </c>
      <c r="V6" s="68"/>
      <c r="W6" s="69"/>
    </row>
    <row r="7" s="2" customFormat="1" ht="23" customHeight="1" spans="1:23">
      <c r="A7" s="20" t="s">
        <v>27</v>
      </c>
      <c r="B7" s="16"/>
      <c r="C7" s="16"/>
      <c r="D7" s="16">
        <v>1</v>
      </c>
      <c r="E7" s="16"/>
      <c r="F7" s="16"/>
      <c r="G7" s="16"/>
      <c r="H7" s="16"/>
      <c r="I7" s="16">
        <v>5</v>
      </c>
      <c r="J7" s="16"/>
      <c r="K7" s="16"/>
      <c r="L7" s="16"/>
      <c r="M7" s="16"/>
      <c r="N7" s="16"/>
      <c r="O7" s="16"/>
      <c r="P7" s="16"/>
      <c r="Q7" s="16"/>
      <c r="R7" s="16">
        <v>1</v>
      </c>
      <c r="S7" s="16"/>
      <c r="T7" s="67"/>
      <c r="U7" s="16">
        <v>2</v>
      </c>
      <c r="V7" s="68"/>
      <c r="W7" s="69"/>
    </row>
    <row r="8" s="2" customFormat="1" ht="23" customHeight="1" spans="1:23">
      <c r="A8" s="21" t="s">
        <v>28</v>
      </c>
      <c r="B8" s="22">
        <v>2.5</v>
      </c>
      <c r="C8" s="16"/>
      <c r="D8" s="16"/>
      <c r="E8" s="16"/>
      <c r="F8" s="16"/>
      <c r="G8" s="16"/>
      <c r="H8" s="16"/>
      <c r="I8" s="16">
        <v>3</v>
      </c>
      <c r="J8" s="16"/>
      <c r="K8" s="16">
        <v>1</v>
      </c>
      <c r="L8" s="16"/>
      <c r="M8" s="16"/>
      <c r="N8" s="16"/>
      <c r="O8" s="16"/>
      <c r="P8" s="16"/>
      <c r="Q8" s="16"/>
      <c r="R8" s="16"/>
      <c r="S8" s="16"/>
      <c r="T8" s="67"/>
      <c r="U8" s="16"/>
      <c r="V8" s="68"/>
      <c r="W8" s="69"/>
    </row>
    <row r="9" s="2" customFormat="1" ht="23" customHeight="1" spans="1:23">
      <c r="A9" s="23" t="s">
        <v>29</v>
      </c>
      <c r="B9" s="16">
        <v>2</v>
      </c>
      <c r="C9" s="16"/>
      <c r="D9" s="16">
        <v>2</v>
      </c>
      <c r="E9" s="16"/>
      <c r="F9" s="16"/>
      <c r="G9" s="16"/>
      <c r="H9" s="16"/>
      <c r="I9" s="16">
        <v>5</v>
      </c>
      <c r="J9" s="16">
        <v>1</v>
      </c>
      <c r="K9" s="16"/>
      <c r="L9" s="16"/>
      <c r="M9" s="16"/>
      <c r="N9" s="16"/>
      <c r="O9" s="16"/>
      <c r="P9" s="16"/>
      <c r="Q9" s="16"/>
      <c r="R9" s="16"/>
      <c r="S9" s="16"/>
      <c r="T9" s="67"/>
      <c r="U9" s="16">
        <v>1</v>
      </c>
      <c r="V9" s="70"/>
      <c r="W9" s="69"/>
    </row>
    <row r="10" s="2" customFormat="1" ht="23" customHeight="1" spans="1:23">
      <c r="A10" s="24" t="s">
        <v>30</v>
      </c>
      <c r="B10" s="16">
        <v>3</v>
      </c>
      <c r="C10" s="16"/>
      <c r="D10" s="16"/>
      <c r="E10" s="16"/>
      <c r="F10" s="16"/>
      <c r="G10" s="16"/>
      <c r="H10" s="16"/>
      <c r="I10" s="16">
        <v>3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67"/>
      <c r="U10" s="16"/>
      <c r="V10" s="71"/>
      <c r="W10" s="72"/>
    </row>
    <row r="11" s="2" customFormat="1" ht="23" customHeight="1" spans="1:23">
      <c r="A11" s="25" t="s">
        <v>31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67"/>
      <c r="U11" s="16"/>
      <c r="V11" s="71"/>
      <c r="W11" s="72"/>
    </row>
    <row r="12" s="2" customFormat="1" ht="23" customHeight="1" spans="1:23">
      <c r="A12" s="26" t="s">
        <v>32</v>
      </c>
      <c r="B12" s="16"/>
      <c r="C12" s="16"/>
      <c r="D12" s="16">
        <v>2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7"/>
      <c r="U12" s="16"/>
      <c r="V12" s="73"/>
      <c r="W12" s="72"/>
    </row>
    <row r="13" s="2" customFormat="1" ht="23" customHeight="1" spans="1:23">
      <c r="A13" s="27" t="s">
        <v>33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67"/>
      <c r="U13" s="16"/>
      <c r="V13" s="71"/>
      <c r="W13" s="72"/>
    </row>
    <row r="14" s="2" customFormat="1" ht="23" customHeight="1" spans="1:23">
      <c r="A14" s="28" t="s">
        <v>34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74"/>
      <c r="U14" s="16"/>
      <c r="V14" s="65"/>
      <c r="W14" s="69"/>
    </row>
    <row r="15" s="2" customFormat="1" ht="23" customHeight="1" spans="1:23">
      <c r="A15" s="29" t="s">
        <v>35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67"/>
      <c r="U15" s="16"/>
      <c r="V15" s="68"/>
      <c r="W15" s="69"/>
    </row>
    <row r="16" s="2" customFormat="1" ht="23" customHeight="1" spans="1:23">
      <c r="A16" s="30" t="s">
        <v>36</v>
      </c>
      <c r="B16" s="31">
        <f>SUM(B3:B15)</f>
        <v>10</v>
      </c>
      <c r="C16" s="32">
        <f>SUM(C3:C15)</f>
        <v>0</v>
      </c>
      <c r="D16" s="33">
        <f t="shared" ref="D16:W16" si="0">SUM(D3:D15)</f>
        <v>5</v>
      </c>
      <c r="E16" s="31">
        <f t="shared" si="0"/>
        <v>0</v>
      </c>
      <c r="F16" s="31">
        <f t="shared" si="0"/>
        <v>0</v>
      </c>
      <c r="G16" s="31">
        <f t="shared" si="0"/>
        <v>0</v>
      </c>
      <c r="H16" s="32">
        <f t="shared" si="0"/>
        <v>0</v>
      </c>
      <c r="I16" s="33">
        <f t="shared" si="0"/>
        <v>24</v>
      </c>
      <c r="J16" s="31">
        <f t="shared" si="0"/>
        <v>1</v>
      </c>
      <c r="K16" s="31">
        <f t="shared" si="0"/>
        <v>2</v>
      </c>
      <c r="L16" s="32">
        <f t="shared" si="0"/>
        <v>0</v>
      </c>
      <c r="M16" s="52">
        <f t="shared" si="0"/>
        <v>0</v>
      </c>
      <c r="N16" s="52">
        <f t="shared" si="0"/>
        <v>0</v>
      </c>
      <c r="O16" s="52">
        <f t="shared" si="0"/>
        <v>0</v>
      </c>
      <c r="P16" s="52">
        <f t="shared" si="0"/>
        <v>0</v>
      </c>
      <c r="Q16" s="52">
        <f t="shared" si="0"/>
        <v>0</v>
      </c>
      <c r="R16" s="52">
        <f t="shared" si="0"/>
        <v>1</v>
      </c>
      <c r="S16" s="52">
        <f t="shared" si="0"/>
        <v>0</v>
      </c>
      <c r="T16" s="52">
        <f t="shared" si="0"/>
        <v>0</v>
      </c>
      <c r="U16" s="52">
        <f t="shared" si="0"/>
        <v>6</v>
      </c>
      <c r="V16" s="52">
        <f t="shared" si="0"/>
        <v>0</v>
      </c>
      <c r="W16" s="52">
        <f t="shared" si="0"/>
        <v>0</v>
      </c>
    </row>
    <row r="17" s="2" customFormat="1" ht="23" customHeight="1" spans="2:22">
      <c r="B17" s="34">
        <f>B16*168</f>
        <v>1680</v>
      </c>
      <c r="C17" s="34">
        <f>C16*128</f>
        <v>0</v>
      </c>
      <c r="D17" s="34">
        <f>D16*228</f>
        <v>1140</v>
      </c>
      <c r="E17" s="34">
        <f>E16*168</f>
        <v>0</v>
      </c>
      <c r="F17" s="34">
        <f>F16*78</f>
        <v>0</v>
      </c>
      <c r="G17" s="34">
        <f>G16*68</f>
        <v>0</v>
      </c>
      <c r="H17" s="34">
        <f>H16*338</f>
        <v>0</v>
      </c>
      <c r="I17" s="34">
        <f>I16*50</f>
        <v>1200</v>
      </c>
      <c r="J17" s="34">
        <f>J16*48</f>
        <v>48</v>
      </c>
      <c r="K17" s="34">
        <f>K16*95</f>
        <v>190</v>
      </c>
      <c r="L17" s="34">
        <f>L16*140</f>
        <v>0</v>
      </c>
      <c r="M17" s="34">
        <f>M16*572</f>
        <v>0</v>
      </c>
      <c r="N17" s="34">
        <f>N16*160</f>
        <v>0</v>
      </c>
      <c r="O17" s="34">
        <f>O16*120</f>
        <v>0</v>
      </c>
      <c r="P17" s="34">
        <f>P16*50</f>
        <v>0</v>
      </c>
      <c r="Q17" s="34">
        <f>Q16*160</f>
        <v>0</v>
      </c>
      <c r="R17" s="75"/>
      <c r="S17" s="2">
        <f>S16*205</f>
        <v>0</v>
      </c>
      <c r="T17" s="2">
        <f>T16*130</f>
        <v>0</v>
      </c>
      <c r="U17" s="2">
        <f>U16*109</f>
        <v>654</v>
      </c>
      <c r="V17" s="2">
        <f>V16*150</f>
        <v>0</v>
      </c>
    </row>
    <row r="18" s="2" customFormat="1" ht="23" customHeight="1" spans="14:22">
      <c r="N18" s="53">
        <f>N16*53</f>
        <v>0</v>
      </c>
      <c r="O18" s="53">
        <f>O16*48</f>
        <v>0</v>
      </c>
      <c r="P18" s="53">
        <f>P16*15</f>
        <v>0</v>
      </c>
      <c r="Q18" s="53">
        <f>Q16*65</f>
        <v>0</v>
      </c>
      <c r="R18" s="76"/>
      <c r="T18" s="53"/>
      <c r="U18" s="53">
        <f>U16*60</f>
        <v>360</v>
      </c>
      <c r="V18" s="2">
        <f>W16*0.02</f>
        <v>0</v>
      </c>
    </row>
    <row r="19" s="2" customFormat="1" ht="23" customHeight="1"/>
    <row r="20" s="2" customFormat="1" ht="23" customHeight="1"/>
    <row r="21" ht="25" customHeight="1" spans="1:10">
      <c r="A21" s="35" t="s">
        <v>0</v>
      </c>
      <c r="B21" s="36" t="s">
        <v>37</v>
      </c>
      <c r="C21" s="36"/>
      <c r="D21" s="36"/>
      <c r="E21" s="36"/>
      <c r="F21" s="36"/>
      <c r="G21" s="36"/>
      <c r="H21" s="36"/>
      <c r="I21" s="36"/>
      <c r="J21" s="36"/>
    </row>
    <row r="22" ht="25" customHeight="1" spans="1:10">
      <c r="A22" s="35"/>
      <c r="B22" s="37" t="s">
        <v>1</v>
      </c>
      <c r="C22" s="6" t="s">
        <v>2</v>
      </c>
      <c r="D22" s="8" t="s">
        <v>3</v>
      </c>
      <c r="E22" s="38" t="s">
        <v>4</v>
      </c>
      <c r="F22" s="39" t="s">
        <v>5</v>
      </c>
      <c r="G22" s="40" t="s">
        <v>6</v>
      </c>
      <c r="H22" s="41" t="s">
        <v>7</v>
      </c>
      <c r="I22" s="54" t="s">
        <v>8</v>
      </c>
      <c r="J22" s="55" t="s">
        <v>9</v>
      </c>
    </row>
    <row r="23" ht="25" customHeight="1" spans="1:10">
      <c r="A23" s="14" t="s">
        <v>23</v>
      </c>
      <c r="B23" s="15"/>
      <c r="C23" s="15"/>
      <c r="D23" s="15"/>
      <c r="E23" s="15"/>
      <c r="F23" s="15"/>
      <c r="G23" s="15"/>
      <c r="H23" s="15"/>
      <c r="I23" s="15"/>
      <c r="J23" s="15"/>
    </row>
    <row r="24" ht="25" customHeight="1" spans="1:10">
      <c r="A24" s="17" t="s">
        <v>24</v>
      </c>
      <c r="B24" s="16"/>
      <c r="C24" s="16"/>
      <c r="D24" s="16"/>
      <c r="E24" s="16"/>
      <c r="F24" s="16">
        <v>2</v>
      </c>
      <c r="G24" s="16"/>
      <c r="H24" s="16"/>
      <c r="I24" s="16"/>
      <c r="J24" s="16"/>
    </row>
    <row r="25" ht="25" customHeight="1" spans="1:10">
      <c r="A25" s="18" t="s">
        <v>25</v>
      </c>
      <c r="B25" s="16"/>
      <c r="C25" s="16"/>
      <c r="D25" s="16"/>
      <c r="E25" s="42"/>
      <c r="F25" s="16"/>
      <c r="G25" s="16"/>
      <c r="H25" s="16"/>
      <c r="I25" s="16"/>
      <c r="J25" s="16"/>
    </row>
    <row r="26" ht="25" customHeight="1" spans="1:10">
      <c r="A26" s="19" t="s">
        <v>26</v>
      </c>
      <c r="B26" s="16"/>
      <c r="C26" s="16"/>
      <c r="D26" s="16"/>
      <c r="E26" s="16"/>
      <c r="F26" s="16"/>
      <c r="G26" s="16"/>
      <c r="H26" s="16"/>
      <c r="I26" s="16"/>
      <c r="J26" s="16"/>
    </row>
    <row r="27" ht="25" customHeight="1" spans="1:10">
      <c r="A27" s="20" t="s">
        <v>27</v>
      </c>
      <c r="B27" s="16"/>
      <c r="C27" s="16"/>
      <c r="D27" s="16"/>
      <c r="E27" s="16"/>
      <c r="F27" s="16"/>
      <c r="G27" s="16"/>
      <c r="H27" s="16"/>
      <c r="I27" s="16"/>
      <c r="J27" s="16"/>
    </row>
    <row r="28" ht="25" customHeight="1" spans="1:10">
      <c r="A28" s="21" t="s">
        <v>28</v>
      </c>
      <c r="B28" s="16"/>
      <c r="C28" s="16"/>
      <c r="D28" s="16"/>
      <c r="E28" s="16"/>
      <c r="F28" s="16"/>
      <c r="G28" s="16"/>
      <c r="H28" s="16"/>
      <c r="I28" s="16"/>
      <c r="J28" s="16"/>
    </row>
    <row r="29" ht="25" customHeight="1" spans="1:10">
      <c r="A29" s="23" t="s">
        <v>29</v>
      </c>
      <c r="B29" s="16"/>
      <c r="C29" s="16"/>
      <c r="D29" s="16"/>
      <c r="E29" s="16"/>
      <c r="F29" s="16"/>
      <c r="G29" s="16"/>
      <c r="H29" s="16">
        <v>1</v>
      </c>
      <c r="I29" s="16"/>
      <c r="J29" s="16"/>
    </row>
    <row r="30" ht="25" customHeight="1" spans="1:10">
      <c r="A30" s="24" t="s">
        <v>30</v>
      </c>
      <c r="B30" s="16"/>
      <c r="C30" s="16"/>
      <c r="D30" s="16"/>
      <c r="E30" s="16"/>
      <c r="F30" s="16"/>
      <c r="G30" s="16"/>
      <c r="H30" s="16"/>
      <c r="I30" s="16"/>
      <c r="J30" s="16"/>
    </row>
    <row r="31" ht="25" customHeight="1" spans="1:10">
      <c r="A31" s="25" t="s">
        <v>31</v>
      </c>
      <c r="B31" s="16"/>
      <c r="C31" s="16"/>
      <c r="D31" s="16"/>
      <c r="E31" s="16"/>
      <c r="F31" s="16"/>
      <c r="G31" s="16"/>
      <c r="H31" s="16"/>
      <c r="I31" s="16"/>
      <c r="J31" s="16"/>
    </row>
    <row r="32" ht="25" customHeight="1" spans="1:10">
      <c r="A32" s="26" t="s">
        <v>32</v>
      </c>
      <c r="B32" s="16"/>
      <c r="C32" s="16"/>
      <c r="D32" s="16"/>
      <c r="E32" s="16"/>
      <c r="F32" s="16"/>
      <c r="G32" s="16"/>
      <c r="H32" s="16">
        <v>1</v>
      </c>
      <c r="I32" s="16"/>
      <c r="J32" s="16"/>
    </row>
    <row r="33" ht="25" customHeight="1" spans="1:10">
      <c r="A33" s="27" t="s">
        <v>33</v>
      </c>
      <c r="B33" s="16"/>
      <c r="C33" s="16"/>
      <c r="D33" s="16"/>
      <c r="E33" s="16"/>
      <c r="F33" s="16"/>
      <c r="G33" s="16"/>
      <c r="H33" s="16"/>
      <c r="I33" s="16"/>
      <c r="J33" s="16"/>
    </row>
    <row r="34" ht="25" customHeight="1" spans="1:10">
      <c r="A34" s="28" t="s">
        <v>34</v>
      </c>
      <c r="B34" s="16"/>
      <c r="C34" s="16"/>
      <c r="D34" s="16"/>
      <c r="E34" s="16"/>
      <c r="F34" s="16"/>
      <c r="G34" s="16"/>
      <c r="H34" s="16"/>
      <c r="I34" s="16"/>
      <c r="J34" s="16"/>
    </row>
    <row r="35" ht="25" customHeight="1" spans="1:10">
      <c r="A35" s="29" t="s">
        <v>35</v>
      </c>
      <c r="B35" s="16"/>
      <c r="C35" s="16"/>
      <c r="D35" s="16"/>
      <c r="E35" s="16"/>
      <c r="F35" s="16"/>
      <c r="G35" s="16"/>
      <c r="H35" s="16"/>
      <c r="I35" s="16"/>
      <c r="J35" s="16"/>
    </row>
    <row r="36" ht="25" customHeight="1" spans="1:10">
      <c r="A36" s="30" t="s">
        <v>36</v>
      </c>
      <c r="B36" s="31">
        <f>SUM(B23:B35)</f>
        <v>0</v>
      </c>
      <c r="C36" s="33">
        <f>SUM(C23:C35)</f>
        <v>0</v>
      </c>
      <c r="D36" s="31">
        <f t="shared" ref="D36:J36" si="1">SUM(D23:D35)</f>
        <v>0</v>
      </c>
      <c r="E36" s="32">
        <f t="shared" si="1"/>
        <v>0</v>
      </c>
      <c r="F36" s="33">
        <f t="shared" si="1"/>
        <v>2</v>
      </c>
      <c r="G36" s="31">
        <f t="shared" si="1"/>
        <v>0</v>
      </c>
      <c r="H36" s="31">
        <f t="shared" si="1"/>
        <v>2</v>
      </c>
      <c r="I36" s="32">
        <f t="shared" si="1"/>
        <v>0</v>
      </c>
      <c r="J36" s="32">
        <f t="shared" si="1"/>
        <v>0</v>
      </c>
    </row>
    <row r="37" ht="25" customHeight="1" spans="16:16">
      <c r="P37" s="56"/>
    </row>
    <row r="38" ht="25" customHeight="1"/>
    <row r="39" ht="25" customHeight="1"/>
    <row r="40" ht="25" customHeight="1"/>
    <row r="41" ht="25" customHeight="1"/>
  </sheetData>
  <mergeCells count="22">
    <mergeCell ref="B1:C1"/>
    <mergeCell ref="D1:E1"/>
    <mergeCell ref="F1:G1"/>
    <mergeCell ref="B21:J21"/>
    <mergeCell ref="A1:A2"/>
    <mergeCell ref="A21:A2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V1:V2"/>
    <mergeCell ref="W1:W2"/>
    <mergeCell ref="X1:X2"/>
  </mergeCell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2024-02-23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Tian&amp;Gan</cp:lastModifiedBy>
  <dcterms:created xsi:type="dcterms:W3CDTF">2016-12-02T08:54:00Z</dcterms:created>
  <dcterms:modified xsi:type="dcterms:W3CDTF">2024-02-23T15:35:52Z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7DD9CF59706C4583B56ADF0F9D69091B_13</vt:lpwstr>
  </property>
</Properties>
</file>