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Sales chart" sheetId="2" r:id="rId5"/>
    <sheet state="visible" name="Quick Summary" sheetId="3" r:id="rId6"/>
    <sheet state="visible" name="Histogram" sheetId="4" r:id="rId7"/>
    <sheet state="visible" name="More charts" sheetId="5" r:id="rId8"/>
    <sheet state="visible" name="Pivot Table" sheetId="6" r:id="rId9"/>
    <sheet state="visible" name="week 1" sheetId="7" r:id="rId10"/>
    <sheet state="visible" name="week 2" sheetId="8" r:id="rId11"/>
    <sheet state="visible" name="week 3" sheetId="9" r:id="rId12"/>
    <sheet state="visible" name="week 4" sheetId="10" r:id="rId13"/>
    <sheet state="visible" name="week 5" sheetId="11" r:id="rId14"/>
    <sheet state="visible" name="week 6" sheetId="12" r:id="rId15"/>
    <sheet state="visible" name="week 7" sheetId="13" r:id="rId16"/>
    <sheet state="visible" name="week 8" sheetId="14" r:id="rId17"/>
    <sheet state="visible" name="week 9" sheetId="15" r:id="rId18"/>
    <sheet state="visible" name="week 10" sheetId="16" r:id="rId19"/>
    <sheet state="visible" name="week 11" sheetId="17" r:id="rId20"/>
    <sheet state="visible" name="week 12" sheetId="18" r:id="rId21"/>
  </sheets>
  <definedNames>
    <definedName hidden="1" localSheetId="3" name="_xlnm._FilterDatabase">Histogram!$D$2:$D$28</definedName>
  </definedNames>
  <calcPr/>
  <pivotCaches>
    <pivotCache cacheId="0" r:id="rId22"/>
  </pivotCaches>
  <extLst>
    <ext uri="GoogleSheetsCustomDataVersion2">
      <go:sheetsCustomData xmlns:go="http://customooxmlschemas.google.com/" r:id="rId23" roundtripDataChecksum="VvR3EsiM9w6iAgueoAvnVjxoxxVuGQkq77eLX0FkRH4="/>
    </ext>
  </extLst>
</workbook>
</file>

<file path=xl/sharedStrings.xml><?xml version="1.0" encoding="utf-8"?>
<sst xmlns="http://schemas.openxmlformats.org/spreadsheetml/2006/main" count="1129" uniqueCount="117">
  <si>
    <t>Item</t>
  </si>
  <si>
    <t>Quantity Purchased</t>
  </si>
  <si>
    <t>Total Stock</t>
  </si>
  <si>
    <t>Quantity Sold</t>
  </si>
  <si>
    <t>Cost per Unit</t>
  </si>
  <si>
    <t>Total Cost</t>
  </si>
  <si>
    <t>Selling Price per Unit</t>
  </si>
  <si>
    <t>Total Revenue</t>
  </si>
  <si>
    <t>Total sold unit</t>
  </si>
  <si>
    <t>Profit per unit</t>
  </si>
  <si>
    <t>Total profit</t>
  </si>
  <si>
    <t>P/L</t>
  </si>
  <si>
    <t>% OF TOTAL PROFIT</t>
  </si>
  <si>
    <t>% OF TOTAL REVENUE</t>
  </si>
  <si>
    <t>PROFIT MARGIN %</t>
  </si>
  <si>
    <t>REMAINING STOCK</t>
  </si>
  <si>
    <t>Biscuits</t>
  </si>
  <si>
    <t>Sugar</t>
  </si>
  <si>
    <t>Tobacco</t>
  </si>
  <si>
    <t>Tea</t>
  </si>
  <si>
    <t>Milk</t>
  </si>
  <si>
    <t>Bread</t>
  </si>
  <si>
    <t>Oil</t>
  </si>
  <si>
    <t>Rice</t>
  </si>
  <si>
    <t>Flour</t>
  </si>
  <si>
    <t>Salt</t>
  </si>
  <si>
    <t>Soap</t>
  </si>
  <si>
    <t>Detergent</t>
  </si>
  <si>
    <t>Daal</t>
  </si>
  <si>
    <t>Juice</t>
  </si>
  <si>
    <t>Coffee</t>
  </si>
  <si>
    <t>Sev</t>
  </si>
  <si>
    <t>Noodles</t>
  </si>
  <si>
    <t>Spices</t>
  </si>
  <si>
    <t>Jam</t>
  </si>
  <si>
    <t>Mustard</t>
  </si>
  <si>
    <t>Honey</t>
  </si>
  <si>
    <t>Poha</t>
  </si>
  <si>
    <t>Chocolates</t>
  </si>
  <si>
    <t>Biscuits bakery</t>
  </si>
  <si>
    <t>Soft Drinks</t>
  </si>
  <si>
    <t>Nescafe Coffee</t>
  </si>
  <si>
    <t>Pickles</t>
  </si>
  <si>
    <t>sum</t>
  </si>
  <si>
    <t>Metric</t>
  </si>
  <si>
    <t>Profit per Unit</t>
  </si>
  <si>
    <t>Total Profit</t>
  </si>
  <si>
    <t>Profit Margin %</t>
  </si>
  <si>
    <t>Count</t>
  </si>
  <si>
    <t>Mean</t>
  </si>
  <si>
    <t>Standard Deviation</t>
  </si>
  <si>
    <t>Range</t>
  </si>
  <si>
    <t>Variance</t>
  </si>
  <si>
    <t>Minimum</t>
  </si>
  <si>
    <t>Maximum</t>
  </si>
  <si>
    <t>Weeks</t>
  </si>
  <si>
    <t>Sugar Sales</t>
  </si>
  <si>
    <t xml:space="preserve">Tea Sales </t>
  </si>
  <si>
    <t>Milk Sales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</si>
  <si>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</si>
  <si>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</si>
  <si>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</si>
  <si>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</si>
  <si>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</si>
  <si>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</si>
  <si>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</si>
  <si>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</si>
  <si>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</si>
  <si>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</si>
  <si>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</si>
  <si>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</si>
  <si>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 xml:space="preserve">Items </t>
  </si>
  <si>
    <t>Profit</t>
  </si>
  <si>
    <t>Ditergent</t>
  </si>
  <si>
    <t>Others</t>
  </si>
  <si>
    <t>Total Revenue (₹)</t>
  </si>
  <si>
    <t>Total Cost (₹)</t>
  </si>
  <si>
    <t>Profit (₹)</t>
  </si>
  <si>
    <t>Biscuits Bakery</t>
  </si>
  <si>
    <t xml:space="preserve">Profit </t>
  </si>
  <si>
    <t>Commutative profit (%)</t>
  </si>
  <si>
    <t>Cumulative Profit</t>
  </si>
  <si>
    <t xml:space="preserve">Total profit </t>
  </si>
  <si>
    <t>Product</t>
  </si>
  <si>
    <t>Remaining Stock</t>
  </si>
  <si>
    <t>Revenue</t>
  </si>
  <si>
    <t>Expenditure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</si>
  <si>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</si>
  <si>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</si>
  <si>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</si>
  <si>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</si>
  <si>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</si>
  <si>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</si>
  <si>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</si>
  <si>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</si>
  <si>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</si>
  <si>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</si>
  <si>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</si>
  <si>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</si>
  <si>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Sales to stock ratio</t>
  </si>
  <si>
    <t>Sales to Stock Ratio</t>
  </si>
  <si>
    <t>WEEK</t>
  </si>
  <si>
    <t>Total sold units</t>
  </si>
  <si>
    <t>Total Expenditure</t>
  </si>
  <si>
    <t xml:space="preserve">Week 1 </t>
  </si>
  <si>
    <t>% of Total Profit</t>
  </si>
  <si>
    <t>SUM of Total profit</t>
  </si>
  <si>
    <t>Grand Total</t>
  </si>
  <si>
    <t>Already in Stock</t>
  </si>
  <si>
    <t>Ending Inventory</t>
  </si>
  <si>
    <t>Stockout (Yes/No)</t>
  </si>
  <si>
    <t>No</t>
  </si>
  <si>
    <t>Total Expences</t>
  </si>
  <si>
    <t>Total revenue</t>
  </si>
  <si>
    <t>Total Cost (INR)</t>
  </si>
  <si>
    <t>Total Revenue (INR)</t>
  </si>
  <si>
    <t>Stockout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</si>
</sst>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0"/>
  </numFmts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sz val="9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4" xfId="0" applyAlignment="1" applyFont="1" applyNumberFormat="1">
      <alignment horizontal="center"/>
    </xf>
    <xf borderId="0" fillId="0" fontId="1" numFmtId="10" xfId="0" applyAlignment="1" applyFont="1" applyNumberFormat="1">
      <alignment horizontal="center"/>
    </xf>
    <xf borderId="0" fillId="0" fontId="2" numFmtId="0" xfId="0" applyFont="1"/>
    <xf borderId="0" fillId="0" fontId="2" numFmtId="4" xfId="0" applyFont="1" applyNumberFormat="1"/>
    <xf borderId="0" fillId="0" fontId="2" numFmtId="10" xfId="0" applyFont="1" applyNumberFormat="1"/>
    <xf borderId="1" fillId="0" fontId="2" numFmtId="0" xfId="0" applyAlignment="1" applyBorder="1" applyFont="1">
      <alignment horizontal="left" shrinkToFit="0" vertical="center" wrapText="0"/>
    </xf>
    <xf borderId="2" fillId="0" fontId="2" numFmtId="0" xfId="0" applyAlignment="1" applyBorder="1" applyFont="1">
      <alignment horizontal="left" shrinkToFit="0" vertical="center" wrapText="0"/>
    </xf>
    <xf borderId="2" fillId="0" fontId="2" numFmtId="4" xfId="0" applyAlignment="1" applyBorder="1" applyFont="1" applyNumberFormat="1">
      <alignment horizontal="left" shrinkToFit="0" vertical="center" wrapText="0"/>
    </xf>
    <xf borderId="3" fillId="0" fontId="2" numFmtId="0" xfId="0" applyAlignment="1" applyBorder="1" applyFont="1">
      <alignment horizontal="left" shrinkToFit="0" vertical="center" wrapText="0"/>
    </xf>
    <xf borderId="4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4" xfId="0" applyAlignment="1" applyBorder="1" applyFont="1" applyNumberFormat="1">
      <alignment shrinkToFit="0" vertical="center" wrapText="0"/>
    </xf>
    <xf borderId="6" fillId="0" fontId="2" numFmtId="4" xfId="0" applyAlignment="1" applyBorder="1" applyFont="1" applyNumberFormat="1">
      <alignment shrinkToFit="0" vertical="center" wrapText="0"/>
    </xf>
    <xf borderId="7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8" fillId="0" fontId="2" numFmtId="4" xfId="0" applyAlignment="1" applyBorder="1" applyFont="1" applyNumberFormat="1">
      <alignment shrinkToFit="0" vertical="center" wrapText="0"/>
    </xf>
    <xf borderId="9" fillId="0" fontId="2" numFmtId="4" xfId="0" applyAlignment="1" applyBorder="1" applyFont="1" applyNumberFormat="1">
      <alignment shrinkToFit="0" vertical="center" wrapText="0"/>
    </xf>
    <xf borderId="10" fillId="0" fontId="2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shrinkToFit="0" vertical="center" wrapText="0"/>
    </xf>
    <xf borderId="11" fillId="0" fontId="2" numFmtId="4" xfId="0" applyAlignment="1" applyBorder="1" applyFont="1" applyNumberFormat="1">
      <alignment shrinkToFit="0" vertical="center" wrapText="0"/>
    </xf>
    <xf borderId="12" fillId="0" fontId="2" numFmtId="4" xfId="0" applyAlignment="1" applyBorder="1" applyFont="1" applyNumberFormat="1">
      <alignment shrinkToFit="0" vertical="center" wrapText="0"/>
    </xf>
    <xf borderId="0" fillId="0" fontId="1" numFmtId="0" xfId="0" applyFont="1"/>
    <xf borderId="0" fillId="0" fontId="2" numFmtId="3" xfId="0" applyFont="1" applyNumberFormat="1"/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3" numFmtId="0" xfId="0" applyFont="1"/>
    <xf borderId="0" fillId="0" fontId="2" numFmtId="164" xfId="0" applyFont="1" applyNumberFormat="1"/>
    <xf borderId="0" fillId="0" fontId="4" numFmtId="0" xfId="0" applyAlignment="1" applyFont="1">
      <alignment horizontal="center" readingOrder="0"/>
    </xf>
    <xf borderId="0" fillId="2" fontId="5" numFmtId="0" xfId="0" applyFill="1" applyFont="1"/>
    <xf borderId="0" fillId="2" fontId="5" numFmtId="4" xfId="0" applyFont="1" applyNumberFormat="1"/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0000"/>
          <bgColor rgb="FFFF0000"/>
        </patternFill>
      </fill>
      <border/>
    </dxf>
  </dxfs>
  <tableStyles count="1">
    <tableStyle count="3" pivot="0" name="Summary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customschemas.google.com/relationships/workbookmetadata" Target="metadata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Total profit per Item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Summary!$L$1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Summary!$A$2:$A$28</c:f>
            </c:strRef>
          </c:cat>
          <c:val>
            <c:numRef>
              <c:f>Summary!$L$2:$L$28</c:f>
              <c:numCache/>
            </c:numRef>
          </c:val>
        </c:ser>
        <c:axId val="383753847"/>
        <c:axId val="1563719664"/>
      </c:barChart>
      <c:catAx>
        <c:axId val="3837538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Items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434343"/>
                </a:solidFill>
                <a:latin typeface="+mn-lt"/>
              </a:defRPr>
            </a:pPr>
          </a:p>
        </c:txPr>
        <c:crossAx val="1563719664"/>
      </c:catAx>
      <c:valAx>
        <c:axId val="1563719664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Total profit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434343"/>
                </a:solidFill>
                <a:latin typeface="+mn-lt"/>
              </a:defRPr>
            </a:pPr>
          </a:p>
        </c:txPr>
        <c:crossAx val="38375384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 Revenue and Profit Contributions by Product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'Sales chart'!$B$56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'Sales chart'!$A$57:$A$69</c:f>
            </c:strRef>
          </c:cat>
          <c:val>
            <c:numRef>
              <c:f>'Sales chart'!$B$57:$B$69</c:f>
              <c:numCache/>
            </c:numRef>
          </c:val>
        </c:ser>
        <c:ser>
          <c:idx val="1"/>
          <c:order val="1"/>
          <c:tx>
            <c:strRef>
              <c:f>'Sales chart'!$C$56</c:f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cat>
            <c:strRef>
              <c:f>'Sales chart'!$A$57:$A$69</c:f>
            </c:strRef>
          </c:cat>
          <c:val>
            <c:numRef>
              <c:f>'Sales chart'!$C$57:$C$69</c:f>
              <c:numCache/>
            </c:numRef>
          </c:val>
        </c:ser>
        <c:ser>
          <c:idx val="2"/>
          <c:order val="2"/>
          <c:tx>
            <c:strRef>
              <c:f>'Sales chart'!$D$56</c:f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cat>
            <c:strRef>
              <c:f>'Sales chart'!$A$57:$A$69</c:f>
            </c:strRef>
          </c:cat>
          <c:val>
            <c:numRef>
              <c:f>'Sales chart'!$D$57:$D$69</c:f>
              <c:numCache/>
            </c:numRef>
          </c:val>
        </c:ser>
        <c:overlap val="100"/>
        <c:axId val="596242863"/>
        <c:axId val="862356067"/>
      </c:barChart>
      <c:catAx>
        <c:axId val="59624286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62356067"/>
      </c:catAx>
      <c:valAx>
        <c:axId val="86235606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96242863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Profit  vs Item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'Sales chart'!$B$76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'Sales chart'!$A$77:$A$103</c:f>
            </c:strRef>
          </c:cat>
          <c:val>
            <c:numRef>
              <c:f>'Sales chart'!$B$77:$B$103</c:f>
              <c:numCache/>
            </c:numRef>
          </c:val>
        </c:ser>
        <c:ser>
          <c:idx val="1"/>
          <c:order val="1"/>
          <c:tx>
            <c:strRef>
              <c:f>'Sales chart'!$C$76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'Sales chart'!$A$77:$A$103</c:f>
            </c:strRef>
          </c:cat>
          <c:val>
            <c:numRef>
              <c:f>'Sales chart'!$C$77:$C$103</c:f>
              <c:numCache/>
            </c:numRef>
          </c:val>
        </c:ser>
        <c:axId val="18441907"/>
        <c:axId val="551817499"/>
      </c:barChart>
      <c:catAx>
        <c:axId val="1844190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1817499"/>
      </c:catAx>
      <c:valAx>
        <c:axId val="55181749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4190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Revenue, Expenditure and Profit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'Quick Summary'!$B$11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'Quick Summary'!$A$12:$A$23</c:f>
            </c:strRef>
          </c:cat>
          <c:val>
            <c:numRef>
              <c:f>'Quick Summary'!$B$12:$B$23</c:f>
              <c:numCache/>
            </c:numRef>
          </c:val>
          <c:smooth val="0"/>
        </c:ser>
        <c:ser>
          <c:idx val="1"/>
          <c:order val="1"/>
          <c:tx>
            <c:strRef>
              <c:f>'Quick Summary'!$C$11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'Quick Summary'!$A$12:$A$23</c:f>
            </c:strRef>
          </c:cat>
          <c:val>
            <c:numRef>
              <c:f>'Quick Summary'!$C$12:$C$23</c:f>
              <c:numCache/>
            </c:numRef>
          </c:val>
          <c:smooth val="0"/>
        </c:ser>
        <c:ser>
          <c:idx val="2"/>
          <c:order val="2"/>
          <c:tx>
            <c:strRef>
              <c:f>'Quick Summary'!$D$11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'Quick Summary'!$A$12:$A$23</c:f>
            </c:strRef>
          </c:cat>
          <c:val>
            <c:numRef>
              <c:f>'Quick Summary'!$D$12:$D$23</c:f>
              <c:numCache/>
            </c:numRef>
          </c:val>
          <c:smooth val="0"/>
        </c:ser>
        <c:axId val="1633806358"/>
        <c:axId val="340754003"/>
      </c:lineChart>
      <c:catAx>
        <c:axId val="16338063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Weeks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40754003"/>
      </c:catAx>
      <c:valAx>
        <c:axId val="3407540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3380635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Total Revenue, Total Expenditure and P/L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'More charts'!$C$1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'More charts'!$A$2:$A$13</c:f>
            </c:strRef>
          </c:cat>
          <c:val>
            <c:numRef>
              <c:f>'More charts'!$C$2:$C$13</c:f>
              <c:numCache/>
            </c:numRef>
          </c:val>
          <c:smooth val="0"/>
        </c:ser>
        <c:ser>
          <c:idx val="1"/>
          <c:order val="1"/>
          <c:tx>
            <c:strRef>
              <c:f>'More charts'!$D$1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'More charts'!$A$2:$A$13</c:f>
            </c:strRef>
          </c:cat>
          <c:val>
            <c:numRef>
              <c:f>'More charts'!$D$2:$D$13</c:f>
              <c:numCache/>
            </c:numRef>
          </c:val>
          <c:smooth val="0"/>
        </c:ser>
        <c:ser>
          <c:idx val="2"/>
          <c:order val="2"/>
          <c:tx>
            <c:strRef>
              <c:f>'More charts'!$E$1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'More charts'!$A$2:$A$13</c:f>
            </c:strRef>
          </c:cat>
          <c:val>
            <c:numRef>
              <c:f>'More charts'!$E$2:$E$13</c:f>
              <c:numCache/>
            </c:numRef>
          </c:val>
          <c:smooth val="0"/>
        </c:ser>
        <c:axId val="1342399516"/>
        <c:axId val="1694255595"/>
      </c:lineChart>
      <c:catAx>
        <c:axId val="1342399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94255595"/>
      </c:catAx>
      <c:valAx>
        <c:axId val="16942555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4239951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Total Revenue, Total Expenditure and P/L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'More charts'!$C$1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'More charts'!$A$2:$A$13</c:f>
            </c:strRef>
          </c:cat>
          <c:val>
            <c:numRef>
              <c:f>'More charts'!$C$2:$C$13</c:f>
              <c:numCache/>
            </c:numRef>
          </c:val>
        </c:ser>
        <c:overlap val="100"/>
        <c:axId val="252015436"/>
        <c:axId val="1139771567"/>
      </c:barChart>
      <c:lineChart>
        <c:ser>
          <c:idx val="1"/>
          <c:order val="1"/>
          <c:tx>
            <c:strRef>
              <c:f>'More charts'!$D$1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'More charts'!$A$2:$A$13</c:f>
            </c:strRef>
          </c:cat>
          <c:val>
            <c:numRef>
              <c:f>'More charts'!$D$2:$D$13</c:f>
              <c:numCache/>
            </c:numRef>
          </c:val>
          <c:smooth val="0"/>
        </c:ser>
        <c:ser>
          <c:idx val="2"/>
          <c:order val="2"/>
          <c:tx>
            <c:strRef>
              <c:f>'More charts'!$E$1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'More charts'!$A$2:$A$13</c:f>
            </c:strRef>
          </c:cat>
          <c:val>
            <c:numRef>
              <c:f>'More charts'!$E$2:$E$13</c:f>
              <c:numCache/>
            </c:numRef>
          </c:val>
          <c:smooth val="0"/>
        </c:ser>
        <c:axId val="252015436"/>
        <c:axId val="1139771567"/>
      </c:lineChart>
      <c:catAx>
        <c:axId val="2520154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39771567"/>
      </c:catAx>
      <c:valAx>
        <c:axId val="11397715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5201543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Weekly Sold units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'More charts'!$B$1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'More charts'!$A$2:$A$13</c:f>
            </c:strRef>
          </c:cat>
          <c:val>
            <c:numRef>
              <c:f>'More charts'!$B$2:$B$13</c:f>
              <c:numCache/>
            </c:numRef>
          </c:val>
          <c:smooth val="0"/>
        </c:ser>
        <c:axId val="570504850"/>
        <c:axId val="1598046317"/>
      </c:lineChart>
      <c:catAx>
        <c:axId val="5705048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WEEKS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98046317"/>
      </c:catAx>
      <c:valAx>
        <c:axId val="15980463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QUANTITY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7050485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Revenue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'More charts'!$C$1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'More charts'!$A$2:$A$13</c:f>
            </c:strRef>
          </c:cat>
          <c:val>
            <c:numRef>
              <c:f>'More charts'!$C$2:$C$13</c:f>
              <c:numCache/>
            </c:numRef>
          </c:val>
          <c:smooth val="0"/>
        </c:ser>
        <c:axId val="1228145641"/>
        <c:axId val="345308653"/>
      </c:lineChart>
      <c:catAx>
        <c:axId val="12281456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45308653"/>
      </c:catAx>
      <c:valAx>
        <c:axId val="3453086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2814564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'week 1'!$E$1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'week 1'!$A$2:$A$28</c:f>
            </c:strRef>
          </c:cat>
          <c:val>
            <c:numRef>
              <c:f>'week 1'!$E$2:$E$28</c:f>
              <c:numCache/>
            </c:numRef>
          </c:val>
          <c:smooth val="0"/>
        </c:ser>
        <c:axId val="2079336848"/>
        <c:axId val="1442984726"/>
      </c:lineChart>
      <c:catAx>
        <c:axId val="2079336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42984726"/>
      </c:catAx>
      <c:valAx>
        <c:axId val="14429847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7933684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Profit Contribution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'More charts'!$H$69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'More charts'!$G$70:$G$76</c:f>
            </c:strRef>
          </c:cat>
          <c:val>
            <c:numRef>
              <c:f>'More charts'!$H$70:$H$76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Pie chart Profit Contribution</a:t>
            </a:r>
          </a:p>
        </c:rich>
      </c:tx>
      <c:layout>
        <c:manualLayout>
          <c:xMode val="edge"/>
          <c:yMode val="edge"/>
          <c:x val="0.03758333333333334"/>
          <c:y val="0.05808625336927224"/>
        </c:manualLayout>
      </c:layout>
      <c:overlay val="0"/>
    </c:title>
    <c:plotArea>
      <c:layout/>
      <c:pieChart>
        <c:varyColors val="1"/>
        <c:ser>
          <c:idx val="0"/>
          <c:order val="0"/>
          <c:tx>
            <c:strRef>
              <c:f>Summary!$L$1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Summary!$A$2:$A$28</c:f>
            </c:strRef>
          </c:cat>
          <c:val>
            <c:numRef>
              <c:f>Summary!$L$2:$L$28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PROFIT MARGIN % vs. Total Revenue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Summary!$O$1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Summary!$H$2:$H$28</c:f>
            </c:numRef>
          </c:xVal>
          <c:yVal>
            <c:numRef>
              <c:f>Summary!$O$2:$O$28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263908"/>
        <c:axId val="1338919400"/>
      </c:scatterChart>
      <c:valAx>
        <c:axId val="5442639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Total 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38919400"/>
      </c:valAx>
      <c:valAx>
        <c:axId val="13389194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PROFIT MARGIN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4426390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Summary!$C$1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Summary!$A$2:$A$28</c:f>
            </c:strRef>
          </c:cat>
          <c:val>
            <c:numRef>
              <c:f>Summary!$C$2:$C$28</c:f>
              <c:numCache/>
            </c:numRef>
          </c:val>
          <c:smooth val="0"/>
        </c:ser>
        <c:ser>
          <c:idx val="1"/>
          <c:order val="1"/>
          <c:tx>
            <c:strRef>
              <c:f>Summary!$D$1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Summary!$A$2:$A$28</c:f>
            </c:strRef>
          </c:cat>
          <c:val>
            <c:numRef>
              <c:f>Summary!$D$2:$D$28</c:f>
              <c:numCache/>
            </c:numRef>
          </c:val>
          <c:smooth val="0"/>
        </c:ser>
        <c:axId val="1116507287"/>
        <c:axId val="1668689312"/>
      </c:lineChart>
      <c:catAx>
        <c:axId val="1116507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68689312"/>
      </c:catAx>
      <c:valAx>
        <c:axId val="16686893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1650728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Total profit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Summary!$K$1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Summary!$A$2:$A$28</c:f>
            </c:strRef>
          </c:cat>
          <c:val>
            <c:numRef>
              <c:f>Summary!$K$2:$K$28</c:f>
              <c:numCache/>
            </c:numRef>
          </c:val>
        </c:ser>
        <c:axId val="1254835859"/>
        <c:axId val="110025022"/>
      </c:barChart>
      <c:catAx>
        <c:axId val="12548358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0025022"/>
      </c:catAx>
      <c:valAx>
        <c:axId val="1100250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Total profit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5483585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Total Revenue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Summary!$H$1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Summary!$A$2:$A$28</c:f>
            </c:strRef>
          </c:cat>
          <c:val>
            <c:numRef>
              <c:f>Summary!$H$2:$H$28</c:f>
              <c:numCache/>
            </c:numRef>
          </c:val>
        </c:ser>
        <c:axId val="2087283941"/>
        <c:axId val="1400578103"/>
      </c:barChart>
      <c:catAx>
        <c:axId val="20872839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00578103"/>
      </c:catAx>
      <c:valAx>
        <c:axId val="14005781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Total 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8728394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Fig 2.1: Top Selling Product</a:t>
            </a:r>
          </a:p>
        </c:rich>
      </c:tx>
      <c:overlay val="0"/>
    </c:title>
    <c:plotArea>
      <c:layout/>
      <c:lineChart>
        <c:ser>
          <c:idx val="0"/>
          <c:order val="0"/>
          <c:tx>
            <c:v>Sugar Sales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'Sales chart'!$A$2:$A$13</c:f>
            </c:strRef>
          </c:cat>
          <c:val>
            <c:numRef>
              <c:f>'Sales chart'!$B$2:$B$13</c:f>
              <c:numCache/>
            </c:numRef>
          </c:val>
          <c:smooth val="0"/>
        </c:ser>
        <c:ser>
          <c:idx val="1"/>
          <c:order val="1"/>
          <c:tx>
            <c:v>Tea Sales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'Sales chart'!$A$2:$A$13</c:f>
            </c:strRef>
          </c:cat>
          <c:val>
            <c:numRef>
              <c:f>'Sales chart'!$C$2:$C$13</c:f>
              <c:numCache/>
            </c:numRef>
          </c:val>
          <c:smooth val="0"/>
        </c:ser>
        <c:ser>
          <c:idx val="2"/>
          <c:order val="2"/>
          <c:tx>
            <c:v>Milk Sales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'Sales chart'!$A$2:$A$13</c:f>
            </c:strRef>
          </c:cat>
          <c:val>
            <c:numRef>
              <c:f>'Sales chart'!$D$2:$D$13</c:f>
              <c:numCache/>
            </c:numRef>
          </c:val>
          <c:smooth val="0"/>
        </c:ser>
        <c:axId val="1880367194"/>
        <c:axId val="180954832"/>
      </c:lineChart>
      <c:catAx>
        <c:axId val="18803671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0954832"/>
      </c:catAx>
      <c:valAx>
        <c:axId val="1809548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8036719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Profit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'Sales chart'!$B$19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'Sales chart'!$A$20:$A$25</c:f>
            </c:strRef>
          </c:cat>
          <c:val>
            <c:numRef>
              <c:f>'Sales chart'!$B$20:$B$25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 Revenue and Profit Contributions by Product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'Sales chart'!$B$41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'Sales chart'!$A$42:$A$55</c:f>
            </c:strRef>
          </c:cat>
          <c:val>
            <c:numRef>
              <c:f>'Sales chart'!$B$42:$B$55</c:f>
              <c:numCache/>
            </c:numRef>
          </c:val>
        </c:ser>
        <c:ser>
          <c:idx val="1"/>
          <c:order val="1"/>
          <c:tx>
            <c:strRef>
              <c:f>'Sales chart'!$C$41</c:f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cat>
            <c:strRef>
              <c:f>'Sales chart'!$A$42:$A$55</c:f>
            </c:strRef>
          </c:cat>
          <c:val>
            <c:numRef>
              <c:f>'Sales chart'!$C$42:$C$55</c:f>
              <c:numCache/>
            </c:numRef>
          </c:val>
        </c:ser>
        <c:ser>
          <c:idx val="2"/>
          <c:order val="2"/>
          <c:tx>
            <c:strRef>
              <c:f>'Sales chart'!$D$41</c:f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cat>
            <c:strRef>
              <c:f>'Sales chart'!$A$42:$A$55</c:f>
            </c:strRef>
          </c:cat>
          <c:val>
            <c:numRef>
              <c:f>'Sales chart'!$D$42:$D$55</c:f>
              <c:numCache/>
            </c:numRef>
          </c:val>
        </c:ser>
        <c:overlap val="100"/>
        <c:axId val="2053972026"/>
        <c:axId val="680594194"/>
      </c:barChart>
      <c:catAx>
        <c:axId val="205397202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80594194"/>
      </c:catAx>
      <c:valAx>
        <c:axId val="68059419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53972026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6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857250</xdr:colOff>
      <xdr:row>35</xdr:row>
      <xdr:rowOff>228600</xdr:rowOff>
    </xdr:from>
    <xdr:ext cx="5715000" cy="3533775"/>
    <xdr:graphicFrame>
      <xdr:nvGraphicFramePr>
        <xdr:cNvPr id="827559735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923925</xdr:colOff>
      <xdr:row>35</xdr:row>
      <xdr:rowOff>228600</xdr:rowOff>
    </xdr:from>
    <xdr:ext cx="5715000" cy="3533775"/>
    <xdr:graphicFrame>
      <xdr:nvGraphicFramePr>
        <xdr:cNvPr id="1600010741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514350</xdr:colOff>
      <xdr:row>44</xdr:row>
      <xdr:rowOff>104775</xdr:rowOff>
    </xdr:from>
    <xdr:ext cx="5715000" cy="3533775"/>
    <xdr:graphicFrame>
      <xdr:nvGraphicFramePr>
        <xdr:cNvPr id="227929131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104775</xdr:colOff>
      <xdr:row>44</xdr:row>
      <xdr:rowOff>104775</xdr:rowOff>
    </xdr:from>
    <xdr:ext cx="5715000" cy="3533775"/>
    <xdr:graphicFrame>
      <xdr:nvGraphicFramePr>
        <xdr:cNvPr id="1280916342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62</xdr:row>
      <xdr:rowOff>171450</xdr:rowOff>
    </xdr:from>
    <xdr:ext cx="5715000" cy="3533775"/>
    <xdr:graphicFrame>
      <xdr:nvGraphicFramePr>
        <xdr:cNvPr id="1173791791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342900</xdr:colOff>
      <xdr:row>63</xdr:row>
      <xdr:rowOff>142875</xdr:rowOff>
    </xdr:from>
    <xdr:ext cx="5715000" cy="3533775"/>
    <xdr:graphicFrame>
      <xdr:nvGraphicFramePr>
        <xdr:cNvPr id="2032921629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381000</xdr:colOff>
      <xdr:row>0</xdr:row>
      <xdr:rowOff>66675</xdr:rowOff>
    </xdr:from>
    <xdr:ext cx="5715000" cy="3533775"/>
    <xdr:graphicFrame>
      <xdr:nvGraphicFramePr>
        <xdr:cNvPr id="1723791493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714375</xdr:colOff>
      <xdr:row>19</xdr:row>
      <xdr:rowOff>76200</xdr:rowOff>
    </xdr:from>
    <xdr:ext cx="5715000" cy="3533775"/>
    <xdr:graphicFrame>
      <xdr:nvGraphicFramePr>
        <xdr:cNvPr id="118966658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0</xdr:colOff>
      <xdr:row>42</xdr:row>
      <xdr:rowOff>0</xdr:rowOff>
    </xdr:from>
    <xdr:ext cx="5715000" cy="3533775"/>
    <xdr:graphicFrame>
      <xdr:nvGraphicFramePr>
        <xdr:cNvPr id="2009045871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323850</xdr:colOff>
      <xdr:row>42</xdr:row>
      <xdr:rowOff>76200</xdr:rowOff>
    </xdr:from>
    <xdr:ext cx="5715000" cy="3533775"/>
    <xdr:graphicFrame>
      <xdr:nvGraphicFramePr>
        <xdr:cNvPr id="1634962551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</xdr:col>
      <xdr:colOff>0</xdr:colOff>
      <xdr:row>107</xdr:row>
      <xdr:rowOff>0</xdr:rowOff>
    </xdr:from>
    <xdr:ext cx="5715000" cy="3533775"/>
    <xdr:graphicFrame>
      <xdr:nvGraphicFramePr>
        <xdr:cNvPr id="511419674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257175</xdr:colOff>
      <xdr:row>9</xdr:row>
      <xdr:rowOff>57150</xdr:rowOff>
    </xdr:from>
    <xdr:ext cx="5715000" cy="3533775"/>
    <xdr:graphicFrame>
      <xdr:nvGraphicFramePr>
        <xdr:cNvPr id="681563199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704850</xdr:colOff>
      <xdr:row>0</xdr:row>
      <xdr:rowOff>76200</xdr:rowOff>
    </xdr:from>
    <xdr:ext cx="5715000" cy="3533775"/>
    <xdr:graphicFrame>
      <xdr:nvGraphicFramePr>
        <xdr:cNvPr id="86267857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20</xdr:row>
      <xdr:rowOff>123825</xdr:rowOff>
    </xdr:from>
    <xdr:ext cx="5715000" cy="3533775"/>
    <xdr:graphicFrame>
      <xdr:nvGraphicFramePr>
        <xdr:cNvPr id="19665887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676275</xdr:colOff>
      <xdr:row>20</xdr:row>
      <xdr:rowOff>76200</xdr:rowOff>
    </xdr:from>
    <xdr:ext cx="5715000" cy="3533775"/>
    <xdr:graphicFrame>
      <xdr:nvGraphicFramePr>
        <xdr:cNvPr id="1049468959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40</xdr:row>
      <xdr:rowOff>47625</xdr:rowOff>
    </xdr:from>
    <xdr:ext cx="5715000" cy="3533775"/>
    <xdr:graphicFrame>
      <xdr:nvGraphicFramePr>
        <xdr:cNvPr id="797397758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676275</xdr:colOff>
      <xdr:row>38</xdr:row>
      <xdr:rowOff>171450</xdr:rowOff>
    </xdr:from>
    <xdr:ext cx="5715000" cy="3533775"/>
    <xdr:graphicFrame>
      <xdr:nvGraphicFramePr>
        <xdr:cNvPr id="1680196220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8</xdr:col>
      <xdr:colOff>142875</xdr:colOff>
      <xdr:row>62</xdr:row>
      <xdr:rowOff>95250</xdr:rowOff>
    </xdr:from>
    <xdr:ext cx="5715000" cy="3533775"/>
    <xdr:graphicFrame>
      <xdr:nvGraphicFramePr>
        <xdr:cNvPr id="46019285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O28" sheet="Summary"/>
  </cacheSource>
  <cacheFields>
    <cacheField name="Item" numFmtId="0">
      <sharedItems>
        <s v="Biscuits"/>
        <s v="Sugar"/>
        <s v="Tobacco"/>
        <s v="Tea"/>
        <s v="Milk"/>
        <s v="Bread"/>
        <s v="Oil"/>
        <s v="Rice"/>
        <s v="Flour"/>
        <s v="Salt"/>
        <s v="Soap"/>
        <s v="Detergent"/>
        <s v="Daal"/>
        <s v="Juice"/>
        <s v="Coffee"/>
        <s v="Sev"/>
        <s v="Noodles"/>
        <s v="Spices"/>
        <s v="Jam"/>
        <s v="Mustard"/>
        <s v="Honey"/>
        <s v="Poha"/>
        <s v="Chocolates"/>
        <s v="Biscuits bakery"/>
        <s v="Soft Drinks"/>
        <s v="Nescafe Coffee"/>
        <s v="Pickles"/>
      </sharedItems>
    </cacheField>
    <cacheField name="Quantity Purchased" numFmtId="0">
      <sharedItems containsSemiMixedTypes="0" containsString="0" containsNumber="1" containsInteger="1">
        <n v="900.0"/>
        <n v="1320.0"/>
        <n v="275.0"/>
        <n v="830.0"/>
        <n v="515.0"/>
        <n v="330.0"/>
        <n v="215.0"/>
        <n v="420.0"/>
        <n v="285.0"/>
        <n v="235.0"/>
        <n v="200.0"/>
        <n v="240.0"/>
        <n v="205.0"/>
        <n v="152.0"/>
        <n v="225.0"/>
        <n v="220.0"/>
        <n v="175.0"/>
        <n v="155.0"/>
        <n v="170.0"/>
        <n v="87.0"/>
        <n v="162.0"/>
        <n v="125.0"/>
      </sharedItems>
    </cacheField>
    <cacheField name="Total Stock" numFmtId="0">
      <sharedItems containsSemiMixedTypes="0" containsString="0" containsNumber="1" containsInteger="1">
        <n v="950.0"/>
        <n v="1400.0"/>
        <n v="305.0"/>
        <n v="890.0"/>
        <n v="535.0"/>
        <n v="355.0"/>
        <n v="230.0"/>
        <n v="480.0"/>
        <n v="295.0"/>
        <n v="260.0"/>
        <n v="240.0"/>
        <n v="275.0"/>
        <n v="250.0"/>
        <n v="225.0"/>
        <n v="172.0"/>
        <n v="255.0"/>
        <n v="235.0"/>
        <n v="180.0"/>
        <n v="190.0"/>
        <n v="97.0"/>
        <n v="182.0"/>
        <n v="220.0"/>
        <n v="265.0"/>
        <n v="135.0"/>
        <n v="200.0"/>
      </sharedItems>
    </cacheField>
    <cacheField name="Quantity Sold" numFmtId="0">
      <sharedItems containsSemiMixedTypes="0" containsString="0" containsNumber="1" containsInteger="1">
        <n v="850.0"/>
        <n v="1335.0"/>
        <n v="250.0"/>
        <n v="845.0"/>
        <n v="495.0"/>
        <n v="300.0"/>
        <n v="200.0"/>
        <n v="460.0"/>
        <n v="255.0"/>
        <n v="230.0"/>
        <n v="220.0"/>
        <n v="260.0"/>
        <n v="208.0"/>
        <n v="154.0"/>
        <n v="205.0"/>
        <n v="210.0"/>
        <n v="149.0"/>
        <n v="153.0"/>
        <n v="83.0"/>
        <n v="232.0"/>
        <n v="164.0"/>
        <n v="183.0"/>
        <n v="235.0"/>
        <n v="117.0"/>
        <n v="185.0"/>
      </sharedItems>
    </cacheField>
    <cacheField name="Cost per Unit" numFmtId="4">
      <sharedItems containsSemiMixedTypes="0" containsString="0" containsNumber="1">
        <n v="9.4"/>
        <n v="40.0"/>
        <n v="9.0"/>
        <n v="75.0"/>
        <n v="50.0"/>
        <n v="18.0"/>
        <n v="110.0"/>
        <n v="36.0"/>
        <n v="65.0"/>
        <n v="20.0"/>
        <n v="100.0"/>
        <n v="130.0"/>
        <n v="38.0"/>
        <n v="8.0"/>
        <n v="85.0"/>
        <n v="12.0"/>
        <n v="42.0"/>
        <n v="450.0"/>
        <n v="95.0"/>
      </sharedItems>
    </cacheField>
    <cacheField name="Total Cost" numFmtId="0">
      <sharedItems containsSemiMixedTypes="0" containsString="0" containsNumber="1" containsInteger="1">
        <n v="8460.0"/>
        <n v="52800.0"/>
        <n v="2475.0"/>
        <n v="62250.0"/>
        <n v="25750.0"/>
        <n v="5940.0"/>
        <n v="23650.0"/>
        <n v="15120.0"/>
        <n v="18525.0"/>
        <n v="4700.0"/>
        <n v="4000.0"/>
        <n v="24000.0"/>
        <n v="26650.0"/>
        <n v="8170.0"/>
        <n v="1216.0"/>
        <n v="19125.0"/>
        <n v="2640.0"/>
        <n v="6300.0"/>
        <n v="13175.0"/>
        <n v="7140.0"/>
        <n v="39150.0"/>
        <n v="11000.0"/>
        <n v="6156.0"/>
        <n v="8200.0"/>
        <n v="9120.0"/>
        <n v="5250.0"/>
        <n v="16150.0"/>
      </sharedItems>
    </cacheField>
    <cacheField name="Selling Price per Unit" numFmtId="4">
      <sharedItems containsSemiMixedTypes="0" containsString="0" containsNumber="1" containsInteger="1">
        <n v="10.0"/>
        <n v="44.0"/>
        <n v="80.0"/>
        <n v="60.0"/>
        <n v="20.0"/>
        <n v="120.0"/>
        <n v="40.0"/>
        <n v="75.0"/>
        <n v="24.0"/>
        <n v="110.0"/>
        <n v="140.0"/>
        <n v="95.0"/>
        <n v="14.0"/>
        <n v="90.0"/>
        <n v="48.0"/>
        <n v="475.0"/>
        <n v="50.0"/>
        <n v="45.0"/>
        <n v="100.0"/>
      </sharedItems>
    </cacheField>
    <cacheField name="Total Revenue" numFmtId="0">
      <sharedItems containsSemiMixedTypes="0" containsString="0" containsNumber="1" containsInteger="1">
        <n v="8500.0"/>
        <n v="58740.0"/>
        <n v="2500.0"/>
        <n v="67600.0"/>
        <n v="29700.0"/>
        <n v="6000.0"/>
        <n v="24000.0"/>
        <n v="18400.0"/>
        <n v="19125.0"/>
        <n v="5520.0"/>
        <n v="5280.0"/>
        <n v="28600.0"/>
        <n v="32200.0"/>
        <n v="8320.0"/>
        <n v="1540.0"/>
        <n v="19475.0"/>
        <n v="2940.0"/>
        <n v="8000.0"/>
        <n v="13410.0"/>
        <n v="7344.0"/>
        <n v="39425.0"/>
        <n v="13920.0"/>
        <n v="6560.0"/>
        <n v="9150.0"/>
        <n v="9400.0"/>
        <n v="5265.0"/>
        <n v="18500.0"/>
      </sharedItems>
    </cacheField>
    <cacheField name="Total sold unit" numFmtId="0">
      <sharedItems containsSemiMixedTypes="0" containsString="0" containsNumber="1" containsInteger="1">
        <n v="850.0"/>
        <n v="1335.0"/>
        <n v="250.0"/>
        <n v="845.0"/>
        <n v="495.0"/>
        <n v="300.0"/>
        <n v="200.0"/>
        <n v="460.0"/>
        <n v="255.0"/>
        <n v="230.0"/>
        <n v="220.0"/>
        <n v="260.0"/>
        <n v="208.0"/>
        <n v="154.0"/>
        <n v="205.0"/>
        <n v="210.0"/>
        <n v="149.0"/>
        <n v="153.0"/>
        <n v="83.0"/>
        <n v="232.0"/>
        <n v="164.0"/>
        <n v="183.0"/>
        <n v="235.0"/>
        <n v="117.0"/>
        <n v="185.0"/>
      </sharedItems>
    </cacheField>
    <cacheField name="Profit per unit" numFmtId="4">
      <sharedItems containsSemiMixedTypes="0" containsString="0" containsNumber="1">
        <n v="0.5999999999999996"/>
        <n v="4.0"/>
        <n v="1.0"/>
        <n v="5.0"/>
        <n v="10.0"/>
        <n v="2.0"/>
        <n v="6.0"/>
        <n v="25.0"/>
        <n v="3.0"/>
      </sharedItems>
    </cacheField>
    <cacheField name="Total profit" numFmtId="0">
      <sharedItems containsSemiMixedTypes="0" containsString="0" containsNumber="1">
        <n v="509.9999999999997"/>
        <n v="5340.0"/>
        <n v="250.0"/>
        <n v="4225.0"/>
        <n v="4950.0"/>
        <n v="600.0"/>
        <n v="2000.0"/>
        <n v="1840.0"/>
        <n v="2550.0"/>
        <n v="920.0"/>
        <n v="880.0"/>
        <n v="2600.0"/>
        <n v="2300.0"/>
        <n v="416.0"/>
        <n v="308.0"/>
        <n v="2050.0"/>
        <n v="420.0"/>
        <n v="800.0"/>
        <n v="745.0"/>
        <n v="918.0"/>
        <n v="2075.0"/>
        <n v="2320.0"/>
        <n v="328.0"/>
        <n v="1830.0"/>
        <n v="470.0"/>
        <n v="351.0"/>
        <n v="925.0"/>
      </sharedItems>
    </cacheField>
    <cacheField name="P/L" numFmtId="0">
      <sharedItems containsSemiMixedTypes="0" containsString="0" containsNumber="1" containsInteger="1">
        <n v="40.0"/>
        <n v="5940.0"/>
        <n v="25.0"/>
        <n v="5350.0"/>
        <n v="3950.0"/>
        <n v="60.0"/>
        <n v="350.0"/>
        <n v="3280.0"/>
        <n v="600.0"/>
        <n v="820.0"/>
        <n v="1280.0"/>
        <n v="4600.0"/>
        <n v="5550.0"/>
        <n v="150.0"/>
        <n v="324.0"/>
        <n v="300.0"/>
        <n v="1700.0"/>
        <n v="235.0"/>
        <n v="204.0"/>
        <n v="275.0"/>
        <n v="2920.0"/>
        <n v="404.0"/>
        <n v="950.0"/>
        <n v="280.0"/>
        <n v="15.0"/>
        <n v="2350.0"/>
      </sharedItems>
    </cacheField>
    <cacheField name="% OF TOTAL PROFIT" numFmtId="10">
      <sharedItems containsSemiMixedTypes="0" containsString="0" containsNumber="1">
        <n v="9.455817691834901E-4"/>
        <n v="0.14041889272374827"/>
        <n v="5.909886057396814E-4"/>
        <n v="0.12647156162829182"/>
        <n v="0.09337619970686965"/>
        <n v="0.0014183726537752351"/>
        <n v="0.00827384048035554"/>
        <n v="0.07753770507304619"/>
        <n v="0.014183726537752352"/>
        <n v="0.019384426268261548"/>
        <n v="0.030258616613871685"/>
        <n v="0.10874190345610137"/>
        <n v="0.13119947047420927"/>
        <n v="0.003545931634438088"/>
        <n v="0.00765921233038627"/>
        <n v="0.007091863268876176"/>
        <n v="0.04018722519029833"/>
        <n v="0.005555292893953004"/>
        <n v="0.0048224670228358"/>
        <n v="0.006500874663136495"/>
        <n v="0.06902746915039477"/>
        <n v="0.00955037586875325"/>
        <n v="0.02245756701810789"/>
        <n v="0.006619072384284431"/>
        <n v="3.545931634438088E-4"/>
        <n v="0.055552928939530045"/>
      </sharedItems>
    </cacheField>
    <cacheField name="% OF TOTAL REVENUE" numFmtId="10">
      <sharedItems containsSemiMixedTypes="0" containsString="0" containsNumber="1">
        <n v="0.01810768319649606"/>
        <n v="0.12513474246613862"/>
        <n v="0.005325789175440017"/>
        <n v="0.14400933930389806"/>
        <n v="0.0632703754042274"/>
        <n v="0.01278189402105604"/>
        <n v="0.05112757608422416"/>
        <n v="0.03919780833123852"/>
        <n v="0.04074228719211613"/>
        <n v="0.011759342499371557"/>
        <n v="0.011248066738529315"/>
        <n v="0.06092702816703379"/>
        <n v="0.06859616457966741"/>
        <n v="0.017724226375864377"/>
        <n v="0.0032806861320710504"/>
        <n v="0.04148789767667773"/>
        <n v="0.00626312807031746"/>
        <n v="0.017042525361408052"/>
        <n v="0.02856753313706025"/>
        <n v="0.01564503828177259"/>
        <n v="0.08398769529668906"/>
        <n v="0.029653994128850013"/>
        <n v="0.013974870796354604"/>
        <n v="0.01949238838211046"/>
        <n v="0.020024967299654462"/>
        <n v="0.011216112003476676"/>
        <n v="0.039410839898256125"/>
      </sharedItems>
    </cacheField>
    <cacheField name="PROFIT MARGIN %" numFmtId="10">
      <sharedItems containsSemiMixedTypes="0" containsString="0" containsNumber="1">
        <n v="0.05999999999999996"/>
        <n v="0.09090909090909091"/>
        <n v="0.1"/>
        <n v="0.0625"/>
        <n v="0.16666666666666666"/>
        <n v="0.08333333333333333"/>
        <n v="0.13333333333333333"/>
        <n v="0.07142857142857142"/>
        <n v="0.05"/>
        <n v="0.2"/>
        <n v="0.10526315789473684"/>
        <n v="0.14285714285714285"/>
        <n v="0.05555555555555555"/>
        <n v="0.125"/>
        <n v="0.05263157894736842"/>
        <n v="0.06666666666666667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" cacheId="0" dataCaption="" compact="0" compactData="0">
  <location ref="A1:B29" firstHeaderRow="0" firstDataRow="1" firstDataCol="0"/>
  <pivotFields>
    <pivotField name="Item" axis="axisRow" compact="0" outline="0" multipleItemSelectionAllowed="1" showAll="0" sortType="ascending">
      <items>
        <item x="0"/>
        <item x="23"/>
        <item x="5"/>
        <item x="22"/>
        <item x="14"/>
        <item x="12"/>
        <item x="11"/>
        <item x="8"/>
        <item x="20"/>
        <item x="18"/>
        <item x="13"/>
        <item x="4"/>
        <item x="19"/>
        <item x="25"/>
        <item x="16"/>
        <item x="6"/>
        <item x="26"/>
        <item x="21"/>
        <item x="7"/>
        <item x="9"/>
        <item x="15"/>
        <item x="10"/>
        <item x="24"/>
        <item x="17"/>
        <item x="1"/>
        <item x="3"/>
        <item x="2"/>
        <item t="default"/>
      </items>
    </pivotField>
    <pivotField name="Quantity Purchas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Total Stoc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Quantity Sol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Cost per Unit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otal Co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Selling Price per Unit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otal Reven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Total sold 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Profit per unit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otal profi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P/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% OF TOTAL PROFIT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% OF TOTAL REVENUE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PROFIT MARGIN %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>
    <field x="0"/>
  </rowFields>
  <dataFields>
    <dataField name="SUM of Total profit" fld="10" baseField="0"/>
  </dataFields>
</pivotTableDefinition>
</file>

<file path=xl/tables/table1.xml><?xml version="1.0" encoding="utf-8"?>
<table xmlns="http://schemas.openxmlformats.org/spreadsheetml/2006/main" ref="A37:K44" displayName="Table_1" name="Table_1" id="1">
  <tableColumns count="11">
    <tableColumn name="Metric" id="1"/>
    <tableColumn name="Quantity Purchased" id="2"/>
    <tableColumn name="Total Stock" id="3"/>
    <tableColumn name="Quantity Sold" id="4"/>
    <tableColumn name="Cost per Unit" id="5"/>
    <tableColumn name="Total Cost" id="6"/>
    <tableColumn name="Selling Price per Unit" id="7"/>
    <tableColumn name="Total Revenue" id="8"/>
    <tableColumn name="Profit per Unit" id="9"/>
    <tableColumn name="Total Profit" id="10"/>
    <tableColumn name="Profit Margin %" id="11"/>
  </tableColumns>
  <tableStyleInfo name="Summary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0" width="12.63"/>
    <col customWidth="1" min="11" max="11" width="20.0"/>
    <col customWidth="1" min="12" max="12" width="12.63"/>
    <col customWidth="1" min="13" max="13" width="19.38"/>
    <col customWidth="1" min="14" max="14" width="22.88"/>
    <col customWidth="1" min="15" max="16" width="12.63"/>
    <col customWidth="1" min="17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1" t="s">
        <v>13</v>
      </c>
      <c r="O1" s="1" t="s">
        <v>14</v>
      </c>
      <c r="P1" s="1" t="s">
        <v>15</v>
      </c>
    </row>
    <row r="2" ht="15.75" customHeight="1">
      <c r="A2" s="4" t="s">
        <v>16</v>
      </c>
      <c r="B2" s="4">
        <f>'week 1'!C2 + 'week 2'!C2 + 'week 3'!C2 + 'week 4'!C2 + 'week 5'!C2 + 'week 6'!C2 + 'week 7'!C2 + 'week 8'!C2 + 'week 9'!C2 + 'week 10'!C2 + 'week 11'!C2 + 'week 12'!C2 </f>
        <v>900</v>
      </c>
      <c r="C2" s="4">
        <f>B2+ 'week 1'!B2</f>
        <v>950</v>
      </c>
      <c r="D2" s="4">
        <f>'week 1'!E2 + 'week 2'!E2 + 'week 3'!E2 + 'week 4'!E2 + 'week 5'!E2 + 'week 6'!E2 + 'week 7'!E2 + 'week 8'!E2 + 'week 9'!E2 + 'week 10'!E2 + 'week 11'!E2 + 'week 12'!E2 </f>
        <v>850</v>
      </c>
      <c r="E2" s="5">
        <f>'week 1'!G2</f>
        <v>9.4</v>
      </c>
      <c r="F2" s="4">
        <f t="shared" ref="F2:F28" si="1">B2*E2</f>
        <v>8460</v>
      </c>
      <c r="G2" s="5">
        <f>'week 1'!I2</f>
        <v>10</v>
      </c>
      <c r="H2" s="4">
        <f t="shared" ref="H2:H28" si="2">D2*G2</f>
        <v>8500</v>
      </c>
      <c r="I2" s="4">
        <f>'week 1'!E2 + 'week 2'!E2 + 'week 3'!E2 + 'week 4'!E2 + 'week 5'!E2 + 'week 6'!E2 + 'week 7'!E2 + 'week 8'!E2 + 'week 9'!E2 + 'week 10'!E2 + 'week 11'!E2 + 'week 12'!E2 </f>
        <v>850</v>
      </c>
      <c r="J2" s="5">
        <f>'week 1'!I2 - 'week 1'!G2</f>
        <v>0.6</v>
      </c>
      <c r="K2" s="4">
        <f t="shared" ref="K2:K28" si="3">I2*J2</f>
        <v>510</v>
      </c>
      <c r="L2" s="4">
        <f t="shared" ref="L2:L28" si="4">H2-F2</f>
        <v>40</v>
      </c>
      <c r="M2" s="6">
        <f t="shared" ref="M2:M28" si="5">L2/L$30</f>
        <v>0.0009455817692</v>
      </c>
      <c r="N2" s="6">
        <f t="shared" ref="N2:N28" si="6">H2/H$30</f>
        <v>0.0181076832</v>
      </c>
      <c r="O2" s="6">
        <f t="shared" ref="O2:O28" si="7">J2/G2</f>
        <v>0.06</v>
      </c>
      <c r="P2" s="4">
        <f t="shared" ref="P2:P28" si="8">C2-D2</f>
        <v>100</v>
      </c>
    </row>
    <row r="3" ht="15.75" customHeight="1">
      <c r="A3" s="4" t="s">
        <v>17</v>
      </c>
      <c r="B3" s="4">
        <f>'week 1'!C3 + 'week 2'!C3 + 'week 3'!C3 + 'week 4'!C3 + 'week 5'!C3 + 'week 6'!C3 + 'week 7'!C3 + 'week 8'!C3 + 'week 9'!C3 + 'week 10'!C3 + 'week 11'!C3 + 'week 12'!C3 </f>
        <v>1320</v>
      </c>
      <c r="C3" s="4">
        <f>B3+ 'week 1'!B3</f>
        <v>1400</v>
      </c>
      <c r="D3" s="4">
        <f>'week 1'!E3 + 'week 2'!E3 + 'week 3'!E3 + 'week 4'!E3 + 'week 5'!E3 + 'week 6'!E3 + 'week 7'!E3 + 'week 8'!E3 + 'week 9'!E3 + 'week 10'!E3 + 'week 11'!E3 + 'week 12'!E3 </f>
        <v>1335</v>
      </c>
      <c r="E3" s="5">
        <f>'week 1'!G3</f>
        <v>40</v>
      </c>
      <c r="F3" s="4">
        <f t="shared" si="1"/>
        <v>52800</v>
      </c>
      <c r="G3" s="5">
        <f>'week 1'!I3</f>
        <v>44</v>
      </c>
      <c r="H3" s="4">
        <f t="shared" si="2"/>
        <v>58740</v>
      </c>
      <c r="I3" s="4">
        <f>'week 1'!E3 + 'week 2'!E3 + 'week 3'!E3 + 'week 4'!E3 + 'week 5'!E3 + 'week 6'!E3 + 'week 7'!E3 + 'week 8'!E3 + 'week 9'!E3 + 'week 10'!E3 + 'week 11'!E3 + 'week 12'!E3 </f>
        <v>1335</v>
      </c>
      <c r="J3" s="5">
        <f>'week 1'!I3 - 'week 1'!G3</f>
        <v>4</v>
      </c>
      <c r="K3" s="4">
        <f t="shared" si="3"/>
        <v>5340</v>
      </c>
      <c r="L3" s="4">
        <f t="shared" si="4"/>
        <v>5940</v>
      </c>
      <c r="M3" s="6">
        <f t="shared" si="5"/>
        <v>0.1404188927</v>
      </c>
      <c r="N3" s="6">
        <f t="shared" si="6"/>
        <v>0.1251347425</v>
      </c>
      <c r="O3" s="6">
        <f t="shared" si="7"/>
        <v>0.09090909091</v>
      </c>
      <c r="P3" s="4">
        <f t="shared" si="8"/>
        <v>65</v>
      </c>
    </row>
    <row r="4" ht="15.75" customHeight="1">
      <c r="A4" s="4" t="s">
        <v>18</v>
      </c>
      <c r="B4" s="4">
        <f>'week 1'!C4 + 'week 2'!C4 + 'week 3'!C4 + 'week 4'!C4 + 'week 5'!C4 + 'week 6'!C4 + 'week 7'!C4 + 'week 8'!C4 + 'week 9'!C4 + 'week 10'!C4 + 'week 11'!C4 + 'week 12'!C4 </f>
        <v>275</v>
      </c>
      <c r="C4" s="4">
        <f>B4+ 'week 1'!B4</f>
        <v>305</v>
      </c>
      <c r="D4" s="4">
        <f>'week 1'!E4 + 'week 2'!E4 + 'week 3'!E4 + 'week 4'!E4 + 'week 5'!E4 + 'week 6'!E4 + 'week 7'!E4 + 'week 8'!E4 + 'week 9'!E4 + 'week 10'!E4 + 'week 11'!E4 + 'week 12'!E4 </f>
        <v>250</v>
      </c>
      <c r="E4" s="5">
        <f>'week 1'!G4</f>
        <v>9</v>
      </c>
      <c r="F4" s="4">
        <f t="shared" si="1"/>
        <v>2475</v>
      </c>
      <c r="G4" s="5">
        <f>'week 1'!I4</f>
        <v>10</v>
      </c>
      <c r="H4" s="4">
        <f t="shared" si="2"/>
        <v>2500</v>
      </c>
      <c r="I4" s="4">
        <f>'week 1'!E4 + 'week 2'!E4 + 'week 3'!E4 + 'week 4'!E4 + 'week 5'!E4 + 'week 6'!E4 + 'week 7'!E4 + 'week 8'!E4 + 'week 9'!E4 + 'week 10'!E4 + 'week 11'!E4 + 'week 12'!E4 </f>
        <v>250</v>
      </c>
      <c r="J4" s="5">
        <f>'week 1'!I4 - 'week 1'!G4</f>
        <v>1</v>
      </c>
      <c r="K4" s="4">
        <f t="shared" si="3"/>
        <v>250</v>
      </c>
      <c r="L4" s="4">
        <f t="shared" si="4"/>
        <v>25</v>
      </c>
      <c r="M4" s="6">
        <f t="shared" si="5"/>
        <v>0.0005909886057</v>
      </c>
      <c r="N4" s="6">
        <f t="shared" si="6"/>
        <v>0.005325789175</v>
      </c>
      <c r="O4" s="6">
        <f t="shared" si="7"/>
        <v>0.1</v>
      </c>
      <c r="P4" s="4">
        <f t="shared" si="8"/>
        <v>55</v>
      </c>
    </row>
    <row r="5" ht="15.75" customHeight="1">
      <c r="A5" s="4" t="s">
        <v>19</v>
      </c>
      <c r="B5" s="4">
        <f>'week 1'!C5 + 'week 2'!C5 + 'week 3'!C5 + 'week 4'!C5 + 'week 5'!C5 + 'week 6'!C5 + 'week 7'!C5 + 'week 8'!C5 + 'week 9'!C5 + 'week 10'!C5 + 'week 11'!C5 + 'week 12'!C5 </f>
        <v>830</v>
      </c>
      <c r="C5" s="4">
        <f>B5+ 'week 1'!B5</f>
        <v>890</v>
      </c>
      <c r="D5" s="4">
        <f>'week 1'!E5 + 'week 2'!E5 + 'week 3'!E5 + 'week 4'!E5 + 'week 5'!E5 + 'week 6'!E5 + 'week 7'!E5 + 'week 8'!E5 + 'week 9'!E5 + 'week 10'!E5 + 'week 11'!E5 + 'week 12'!E5 </f>
        <v>845</v>
      </c>
      <c r="E5" s="5">
        <f>'week 1'!G5</f>
        <v>75</v>
      </c>
      <c r="F5" s="4">
        <f t="shared" si="1"/>
        <v>62250</v>
      </c>
      <c r="G5" s="5">
        <f>'week 1'!I5</f>
        <v>80</v>
      </c>
      <c r="H5" s="4">
        <f t="shared" si="2"/>
        <v>67600</v>
      </c>
      <c r="I5" s="4">
        <f>'week 1'!E5 + 'week 2'!E5 + 'week 3'!E5 + 'week 4'!E5 + 'week 5'!E5 + 'week 6'!E5 + 'week 7'!E5 + 'week 8'!E5 + 'week 9'!E5 + 'week 10'!E5 + 'week 11'!E5 + 'week 12'!E5 </f>
        <v>845</v>
      </c>
      <c r="J5" s="5">
        <f>'week 1'!I5 - 'week 1'!G5</f>
        <v>5</v>
      </c>
      <c r="K5" s="4">
        <f t="shared" si="3"/>
        <v>4225</v>
      </c>
      <c r="L5" s="4">
        <f t="shared" si="4"/>
        <v>5350</v>
      </c>
      <c r="M5" s="6">
        <f t="shared" si="5"/>
        <v>0.1264715616</v>
      </c>
      <c r="N5" s="6">
        <f t="shared" si="6"/>
        <v>0.1440093393</v>
      </c>
      <c r="O5" s="6">
        <f t="shared" si="7"/>
        <v>0.0625</v>
      </c>
      <c r="P5" s="4">
        <f t="shared" si="8"/>
        <v>45</v>
      </c>
    </row>
    <row r="6" ht="15.75" customHeight="1">
      <c r="A6" s="4" t="s">
        <v>20</v>
      </c>
      <c r="B6" s="4">
        <f>'week 1'!C6 + 'week 2'!C6 + 'week 3'!C6 + 'week 4'!C6 + 'week 5'!C6 + 'week 6'!C6 + 'week 7'!C6 + 'week 8'!C6 + 'week 9'!C6 + 'week 10'!C6 + 'week 11'!C6 + 'week 12'!C6 </f>
        <v>515</v>
      </c>
      <c r="C6" s="4">
        <f>B6+ 'week 1'!B6</f>
        <v>535</v>
      </c>
      <c r="D6" s="4">
        <f>'week 1'!E6 + 'week 2'!E6 + 'week 3'!E6 + 'week 4'!E6 + 'week 5'!E6 + 'week 6'!E6 + 'week 7'!E6 + 'week 8'!E6 + 'week 9'!E6 + 'week 10'!E6 + 'week 11'!E6 + 'week 12'!E6 </f>
        <v>495</v>
      </c>
      <c r="E6" s="5">
        <f>'week 1'!G6</f>
        <v>50</v>
      </c>
      <c r="F6" s="4">
        <f t="shared" si="1"/>
        <v>25750</v>
      </c>
      <c r="G6" s="5">
        <f>'week 1'!I6</f>
        <v>60</v>
      </c>
      <c r="H6" s="4">
        <f t="shared" si="2"/>
        <v>29700</v>
      </c>
      <c r="I6" s="4">
        <f>'week 1'!E6 + 'week 2'!E6 + 'week 3'!E6 + 'week 4'!E6 + 'week 5'!E6 + 'week 6'!E6 + 'week 7'!E6 + 'week 8'!E6 + 'week 9'!E6 + 'week 10'!E6 + 'week 11'!E6 + 'week 12'!E6 </f>
        <v>495</v>
      </c>
      <c r="J6" s="5">
        <f>'week 1'!I6 - 'week 1'!G6</f>
        <v>10</v>
      </c>
      <c r="K6" s="4">
        <f t="shared" si="3"/>
        <v>4950</v>
      </c>
      <c r="L6" s="4">
        <f t="shared" si="4"/>
        <v>3950</v>
      </c>
      <c r="M6" s="6">
        <f t="shared" si="5"/>
        <v>0.09337619971</v>
      </c>
      <c r="N6" s="6">
        <f t="shared" si="6"/>
        <v>0.0632703754</v>
      </c>
      <c r="O6" s="6">
        <f t="shared" si="7"/>
        <v>0.1666666667</v>
      </c>
      <c r="P6" s="4">
        <f t="shared" si="8"/>
        <v>40</v>
      </c>
    </row>
    <row r="7" ht="15.75" customHeight="1">
      <c r="A7" s="4" t="s">
        <v>21</v>
      </c>
      <c r="B7" s="4">
        <f>'week 1'!C7 + 'week 2'!C7 + 'week 3'!C7 + 'week 4'!C7 + 'week 5'!C7 + 'week 6'!C7 + 'week 7'!C7 + 'week 8'!C7 + 'week 9'!C7 + 'week 10'!C7 + 'week 11'!C7 + 'week 12'!C7 </f>
        <v>330</v>
      </c>
      <c r="C7" s="4">
        <f>B7+ 'week 1'!B7</f>
        <v>355</v>
      </c>
      <c r="D7" s="4">
        <f>'week 1'!E7 + 'week 2'!E7 + 'week 3'!E7 + 'week 4'!E7 + 'week 5'!E7 + 'week 6'!E7 + 'week 7'!E7 + 'week 8'!E7 + 'week 9'!E7 + 'week 10'!E7 + 'week 11'!E7 + 'week 12'!E7 </f>
        <v>300</v>
      </c>
      <c r="E7" s="5">
        <f>'week 1'!G7</f>
        <v>18</v>
      </c>
      <c r="F7" s="4">
        <f t="shared" si="1"/>
        <v>5940</v>
      </c>
      <c r="G7" s="5">
        <f>'week 1'!I7</f>
        <v>20</v>
      </c>
      <c r="H7" s="4">
        <f t="shared" si="2"/>
        <v>6000</v>
      </c>
      <c r="I7" s="4">
        <f>'week 1'!E7 + 'week 2'!E7 + 'week 3'!E7 + 'week 4'!E7 + 'week 5'!E7 + 'week 6'!E7 + 'week 7'!E7 + 'week 8'!E7 + 'week 9'!E7 + 'week 10'!E7 + 'week 11'!E7 + 'week 12'!E7 </f>
        <v>300</v>
      </c>
      <c r="J7" s="5">
        <f>'week 1'!I7 - 'week 1'!G7</f>
        <v>2</v>
      </c>
      <c r="K7" s="4">
        <f t="shared" si="3"/>
        <v>600</v>
      </c>
      <c r="L7" s="4">
        <f t="shared" si="4"/>
        <v>60</v>
      </c>
      <c r="M7" s="6">
        <f t="shared" si="5"/>
        <v>0.001418372654</v>
      </c>
      <c r="N7" s="6">
        <f t="shared" si="6"/>
        <v>0.01278189402</v>
      </c>
      <c r="O7" s="6">
        <f t="shared" si="7"/>
        <v>0.1</v>
      </c>
      <c r="P7" s="4">
        <f t="shared" si="8"/>
        <v>55</v>
      </c>
    </row>
    <row r="8" ht="15.75" customHeight="1">
      <c r="A8" s="4" t="s">
        <v>22</v>
      </c>
      <c r="B8" s="4">
        <f>'week 1'!C8 + 'week 2'!C8 + 'week 3'!C8 + 'week 4'!C8 + 'week 5'!C8 + 'week 6'!C8 + 'week 7'!C8 + 'week 8'!C8 + 'week 9'!C8 + 'week 10'!C8 + 'week 11'!C8 + 'week 12'!C8 </f>
        <v>215</v>
      </c>
      <c r="C8" s="4">
        <f>B8+ 'week 1'!B8</f>
        <v>230</v>
      </c>
      <c r="D8" s="4">
        <f>'week 1'!E8 + 'week 2'!E8 + 'week 3'!E8 + 'week 4'!E8 + 'week 5'!E8 + 'week 6'!E8 + 'week 7'!E8 + 'week 8'!E8 + 'week 9'!E8 + 'week 10'!E8 + 'week 11'!E8 + 'week 12'!E8 </f>
        <v>200</v>
      </c>
      <c r="E8" s="5">
        <f>'week 1'!G8</f>
        <v>110</v>
      </c>
      <c r="F8" s="4">
        <f t="shared" si="1"/>
        <v>23650</v>
      </c>
      <c r="G8" s="5">
        <f>'week 1'!I8</f>
        <v>120</v>
      </c>
      <c r="H8" s="4">
        <f t="shared" si="2"/>
        <v>24000</v>
      </c>
      <c r="I8" s="4">
        <f>'week 1'!E8 + 'week 2'!E8 + 'week 3'!E8 + 'week 4'!E8 + 'week 5'!E8 + 'week 6'!E8 + 'week 7'!E8 + 'week 8'!E8 + 'week 9'!E8 + 'week 10'!E8 + 'week 11'!E8 + 'week 12'!E8 </f>
        <v>200</v>
      </c>
      <c r="J8" s="5">
        <f>'week 1'!I8 - 'week 1'!G8</f>
        <v>10</v>
      </c>
      <c r="K8" s="4">
        <f t="shared" si="3"/>
        <v>2000</v>
      </c>
      <c r="L8" s="4">
        <f t="shared" si="4"/>
        <v>350</v>
      </c>
      <c r="M8" s="6">
        <f t="shared" si="5"/>
        <v>0.00827384048</v>
      </c>
      <c r="N8" s="6">
        <f t="shared" si="6"/>
        <v>0.05112757608</v>
      </c>
      <c r="O8" s="6">
        <f t="shared" si="7"/>
        <v>0.08333333333</v>
      </c>
      <c r="P8" s="4">
        <f t="shared" si="8"/>
        <v>30</v>
      </c>
    </row>
    <row r="9" ht="15.75" customHeight="1">
      <c r="A9" s="4" t="s">
        <v>23</v>
      </c>
      <c r="B9" s="4">
        <f>'week 1'!C9 + 'week 2'!C9 + 'week 3'!C9 + 'week 4'!C9 + 'week 5'!C9 + 'week 6'!C9 + 'week 7'!C9 + 'week 8'!C9 + 'week 9'!C9 + 'week 10'!C9 + 'week 11'!C9 + 'week 12'!C9 </f>
        <v>420</v>
      </c>
      <c r="C9" s="4">
        <f>B9+ 'week 1'!B9</f>
        <v>480</v>
      </c>
      <c r="D9" s="4">
        <f>'week 1'!E9 + 'week 2'!E9 + 'week 3'!E9 + 'week 4'!E9 + 'week 5'!E9 + 'week 6'!E9 + 'week 7'!E9 + 'week 8'!E9 + 'week 9'!E9 + 'week 10'!E9 + 'week 11'!E9 + 'week 12'!E9 </f>
        <v>460</v>
      </c>
      <c r="E9" s="5">
        <f>'week 1'!G9</f>
        <v>36</v>
      </c>
      <c r="F9" s="4">
        <f t="shared" si="1"/>
        <v>15120</v>
      </c>
      <c r="G9" s="5">
        <f>'week 1'!I9</f>
        <v>40</v>
      </c>
      <c r="H9" s="4">
        <f t="shared" si="2"/>
        <v>18400</v>
      </c>
      <c r="I9" s="4">
        <f>'week 1'!E9 + 'week 2'!E9 + 'week 3'!E9 + 'week 4'!E9 + 'week 5'!E9 + 'week 6'!E9 + 'week 7'!E9 + 'week 8'!E9 + 'week 9'!E9 + 'week 10'!E9 + 'week 11'!E9 + 'week 12'!E9 </f>
        <v>460</v>
      </c>
      <c r="J9" s="5">
        <f>'week 1'!I9 - 'week 1'!G9</f>
        <v>4</v>
      </c>
      <c r="K9" s="4">
        <f t="shared" si="3"/>
        <v>1840</v>
      </c>
      <c r="L9" s="4">
        <f t="shared" si="4"/>
        <v>3280</v>
      </c>
      <c r="M9" s="6">
        <f t="shared" si="5"/>
        <v>0.07753770507</v>
      </c>
      <c r="N9" s="6">
        <f t="shared" si="6"/>
        <v>0.03919780833</v>
      </c>
      <c r="O9" s="6">
        <f t="shared" si="7"/>
        <v>0.1</v>
      </c>
      <c r="P9" s="4">
        <f t="shared" si="8"/>
        <v>20</v>
      </c>
    </row>
    <row r="10" ht="15.75" customHeight="1">
      <c r="A10" s="4" t="s">
        <v>24</v>
      </c>
      <c r="B10" s="4">
        <f>'week 1'!C10 + 'week 2'!C10 + 'week 3'!C10 + 'week 4'!C10 + 'week 5'!C10 + 'week 6'!C10 + 'week 7'!C10 + 'week 8'!C10 + 'week 9'!C10 + 'week 10'!C10 + 'week 11'!C10 + 'week 12'!C10 </f>
        <v>285</v>
      </c>
      <c r="C10" s="4">
        <f>B10+ 'week 1'!B10</f>
        <v>295</v>
      </c>
      <c r="D10" s="4">
        <f>'week 1'!E10 + 'week 2'!E10 + 'week 3'!E10 + 'week 4'!E10 + 'week 5'!E10 + 'week 6'!E10 + 'week 7'!E10 + 'week 8'!E10 + 'week 9'!E10 + 'week 10'!E10 + 'week 11'!E10 + 'week 12'!E10 </f>
        <v>255</v>
      </c>
      <c r="E10" s="5">
        <f>'week 1'!G10</f>
        <v>65</v>
      </c>
      <c r="F10" s="4">
        <f t="shared" si="1"/>
        <v>18525</v>
      </c>
      <c r="G10" s="5">
        <f>'week 1'!I10</f>
        <v>75</v>
      </c>
      <c r="H10" s="4">
        <f t="shared" si="2"/>
        <v>19125</v>
      </c>
      <c r="I10" s="4">
        <f>'week 1'!E10 + 'week 2'!E10 + 'week 3'!E10 + 'week 4'!E10 + 'week 5'!E10 + 'week 6'!E10 + 'week 7'!E10 + 'week 8'!E10 + 'week 9'!E10 + 'week 10'!E10 + 'week 11'!E10 + 'week 12'!E10 </f>
        <v>255</v>
      </c>
      <c r="J10" s="5">
        <f>'week 1'!I10 - 'week 1'!G10</f>
        <v>10</v>
      </c>
      <c r="K10" s="4">
        <f t="shared" si="3"/>
        <v>2550</v>
      </c>
      <c r="L10" s="4">
        <f t="shared" si="4"/>
        <v>600</v>
      </c>
      <c r="M10" s="6">
        <f t="shared" si="5"/>
        <v>0.01418372654</v>
      </c>
      <c r="N10" s="6">
        <f t="shared" si="6"/>
        <v>0.04074228719</v>
      </c>
      <c r="O10" s="6">
        <f t="shared" si="7"/>
        <v>0.1333333333</v>
      </c>
      <c r="P10" s="4">
        <f t="shared" si="8"/>
        <v>40</v>
      </c>
    </row>
    <row r="11" ht="15.75" customHeight="1">
      <c r="A11" s="4" t="s">
        <v>25</v>
      </c>
      <c r="B11" s="4">
        <f>'week 1'!C11 + 'week 2'!C11 + 'week 3'!C11 + 'week 4'!C11 + 'week 5'!C11 + 'week 6'!C11 + 'week 7'!C11 + 'week 8'!C11 + 'week 9'!C11 + 'week 10'!C11 + 'week 11'!C11 + 'week 12'!C11 </f>
        <v>235</v>
      </c>
      <c r="C11" s="4">
        <f>B11+ 'week 1'!B11</f>
        <v>260</v>
      </c>
      <c r="D11" s="4">
        <f>'week 1'!E11 + 'week 2'!E11 + 'week 3'!E11 + 'week 4'!E11 + 'week 5'!E11 + 'week 6'!E11 + 'week 7'!E11 + 'week 8'!E11 + 'week 9'!E11 + 'week 10'!E11 + 'week 11'!E11 + 'week 12'!E11 </f>
        <v>230</v>
      </c>
      <c r="E11" s="5">
        <f>'week 1'!G11</f>
        <v>20</v>
      </c>
      <c r="F11" s="4">
        <f t="shared" si="1"/>
        <v>4700</v>
      </c>
      <c r="G11" s="5">
        <f>'week 1'!I11</f>
        <v>24</v>
      </c>
      <c r="H11" s="4">
        <f t="shared" si="2"/>
        <v>5520</v>
      </c>
      <c r="I11" s="4">
        <f>'week 1'!E11 + 'week 2'!E11 + 'week 3'!E11 + 'week 4'!E11 + 'week 5'!E11 + 'week 6'!E11 + 'week 7'!E11 + 'week 8'!E11 + 'week 9'!E11 + 'week 10'!E11 + 'week 11'!E11 + 'week 12'!E11 </f>
        <v>230</v>
      </c>
      <c r="J11" s="5">
        <f>'week 1'!I11 - 'week 1'!G11</f>
        <v>4</v>
      </c>
      <c r="K11" s="4">
        <f t="shared" si="3"/>
        <v>920</v>
      </c>
      <c r="L11" s="4">
        <f t="shared" si="4"/>
        <v>820</v>
      </c>
      <c r="M11" s="6">
        <f t="shared" si="5"/>
        <v>0.01938442627</v>
      </c>
      <c r="N11" s="6">
        <f t="shared" si="6"/>
        <v>0.0117593425</v>
      </c>
      <c r="O11" s="6">
        <f t="shared" si="7"/>
        <v>0.1666666667</v>
      </c>
      <c r="P11" s="4">
        <f t="shared" si="8"/>
        <v>30</v>
      </c>
    </row>
    <row r="12" ht="15.75" customHeight="1">
      <c r="A12" s="4" t="s">
        <v>26</v>
      </c>
      <c r="B12" s="4">
        <f>'week 1'!C12 + 'week 2'!C12 + 'week 3'!C12 + 'week 4'!C12 + 'week 5'!C12 + 'week 6'!C12 + 'week 7'!C12 + 'week 8'!C12 + 'week 9'!C12 + 'week 10'!C12 + 'week 11'!C12 + 'week 12'!C12 </f>
        <v>200</v>
      </c>
      <c r="C12" s="4">
        <f>B12+ 'week 1'!B12</f>
        <v>240</v>
      </c>
      <c r="D12" s="4">
        <f>'week 1'!E12 + 'week 2'!E12 + 'week 3'!E12 + 'week 4'!E12 + 'week 5'!E12 + 'week 6'!E12 + 'week 7'!E12 + 'week 8'!E12 + 'week 9'!E12 + 'week 10'!E12 + 'week 11'!E12 + 'week 12'!E12 </f>
        <v>220</v>
      </c>
      <c r="E12" s="5">
        <f>'week 1'!G12</f>
        <v>20</v>
      </c>
      <c r="F12" s="4">
        <f t="shared" si="1"/>
        <v>4000</v>
      </c>
      <c r="G12" s="5">
        <f>'week 1'!I12</f>
        <v>24</v>
      </c>
      <c r="H12" s="4">
        <f t="shared" si="2"/>
        <v>5280</v>
      </c>
      <c r="I12" s="4">
        <f>'week 1'!E12 + 'week 2'!E12 + 'week 3'!E12 + 'week 4'!E12 + 'week 5'!E12 + 'week 6'!E12 + 'week 7'!E12 + 'week 8'!E12 + 'week 9'!E12 + 'week 10'!E12 + 'week 11'!E12 + 'week 12'!E12 </f>
        <v>220</v>
      </c>
      <c r="J12" s="5">
        <f>'week 1'!I12 - 'week 1'!G12</f>
        <v>4</v>
      </c>
      <c r="K12" s="4">
        <f t="shared" si="3"/>
        <v>880</v>
      </c>
      <c r="L12" s="4">
        <f t="shared" si="4"/>
        <v>1280</v>
      </c>
      <c r="M12" s="6">
        <f t="shared" si="5"/>
        <v>0.03025861661</v>
      </c>
      <c r="N12" s="6">
        <f t="shared" si="6"/>
        <v>0.01124806674</v>
      </c>
      <c r="O12" s="6">
        <f t="shared" si="7"/>
        <v>0.1666666667</v>
      </c>
      <c r="P12" s="4">
        <f t="shared" si="8"/>
        <v>20</v>
      </c>
    </row>
    <row r="13" ht="15.75" customHeight="1">
      <c r="A13" s="4" t="s">
        <v>27</v>
      </c>
      <c r="B13" s="4">
        <f>'week 1'!C13 + 'week 2'!C13 + 'week 3'!C13 + 'week 4'!C13 + 'week 5'!C13 + 'week 6'!C13 + 'week 7'!C13 + 'week 8'!C13 + 'week 9'!C13 + 'week 10'!C13 + 'week 11'!C13 + 'week 12'!C13 </f>
        <v>240</v>
      </c>
      <c r="C13" s="4">
        <f>B13+ 'week 1'!B13</f>
        <v>275</v>
      </c>
      <c r="D13" s="4">
        <f>'week 1'!E13 + 'week 2'!E13 + 'week 3'!E13 + 'week 4'!E13 + 'week 5'!E13 + 'week 6'!E13 + 'week 7'!E13 + 'week 8'!E13 + 'week 9'!E13 + 'week 10'!E13 + 'week 11'!E13 + 'week 12'!E13 </f>
        <v>260</v>
      </c>
      <c r="E13" s="5">
        <f>'week 1'!G13</f>
        <v>100</v>
      </c>
      <c r="F13" s="4">
        <f t="shared" si="1"/>
        <v>24000</v>
      </c>
      <c r="G13" s="5">
        <f>'week 1'!I13</f>
        <v>110</v>
      </c>
      <c r="H13" s="4">
        <f t="shared" si="2"/>
        <v>28600</v>
      </c>
      <c r="I13" s="4">
        <f>'week 1'!E13 + 'week 2'!E13 + 'week 3'!E13 + 'week 4'!E13 + 'week 5'!E13 + 'week 6'!E13 + 'week 7'!E13 + 'week 8'!E13 + 'week 9'!E13 + 'week 10'!E13 + 'week 11'!E13 + 'week 12'!E13 </f>
        <v>260</v>
      </c>
      <c r="J13" s="5">
        <f>'week 1'!I13 - 'week 1'!G13</f>
        <v>10</v>
      </c>
      <c r="K13" s="4">
        <f t="shared" si="3"/>
        <v>2600</v>
      </c>
      <c r="L13" s="4">
        <f t="shared" si="4"/>
        <v>4600</v>
      </c>
      <c r="M13" s="6">
        <f t="shared" si="5"/>
        <v>0.1087419035</v>
      </c>
      <c r="N13" s="6">
        <f t="shared" si="6"/>
        <v>0.06092702817</v>
      </c>
      <c r="O13" s="6">
        <f t="shared" si="7"/>
        <v>0.09090909091</v>
      </c>
      <c r="P13" s="4">
        <f t="shared" si="8"/>
        <v>15</v>
      </c>
    </row>
    <row r="14" ht="15.75" customHeight="1">
      <c r="A14" s="4" t="s">
        <v>28</v>
      </c>
      <c r="B14" s="4">
        <f>'week 1'!C14 + 'week 2'!C14 + 'week 3'!C14 + 'week 4'!C14 + 'week 5'!C14 + 'week 6'!C14 + 'week 7'!C14 + 'week 8'!C14 + 'week 9'!C14 + 'week 10'!C14 + 'week 11'!C14 + 'week 12'!C14 </f>
        <v>205</v>
      </c>
      <c r="C14" s="4">
        <f>B14+ 'week 1'!B14</f>
        <v>250</v>
      </c>
      <c r="D14" s="4">
        <f>'week 1'!E14 + 'week 2'!E14 + 'week 3'!E14 + 'week 4'!E14 + 'week 5'!E14 + 'week 6'!E14 + 'week 7'!E14 + 'week 8'!E14 + 'week 9'!E14 + 'week 10'!E14 + 'week 11'!E14 + 'week 12'!E14 </f>
        <v>230</v>
      </c>
      <c r="E14" s="5">
        <f>'week 1'!G14</f>
        <v>130</v>
      </c>
      <c r="F14" s="4">
        <f t="shared" si="1"/>
        <v>26650</v>
      </c>
      <c r="G14" s="5">
        <f>'week 1'!I14</f>
        <v>140</v>
      </c>
      <c r="H14" s="4">
        <f t="shared" si="2"/>
        <v>32200</v>
      </c>
      <c r="I14" s="4">
        <f>'week 1'!E14 + 'week 2'!E14 + 'week 3'!E14 + 'week 4'!E14 + 'week 5'!E14 + 'week 6'!E14 + 'week 7'!E14 + 'week 8'!E14 + 'week 9'!E14 + 'week 10'!E14 + 'week 11'!E14 + 'week 12'!E14 </f>
        <v>230</v>
      </c>
      <c r="J14" s="5">
        <f>'week 1'!I14 - 'week 1'!G14</f>
        <v>10</v>
      </c>
      <c r="K14" s="4">
        <f t="shared" si="3"/>
        <v>2300</v>
      </c>
      <c r="L14" s="4">
        <f t="shared" si="4"/>
        <v>5550</v>
      </c>
      <c r="M14" s="6">
        <f t="shared" si="5"/>
        <v>0.1311994705</v>
      </c>
      <c r="N14" s="6">
        <f t="shared" si="6"/>
        <v>0.06859616458</v>
      </c>
      <c r="O14" s="6">
        <f t="shared" si="7"/>
        <v>0.07142857143</v>
      </c>
      <c r="P14" s="4">
        <f t="shared" si="8"/>
        <v>20</v>
      </c>
    </row>
    <row r="15" ht="15.75" customHeight="1">
      <c r="A15" s="4" t="s">
        <v>29</v>
      </c>
      <c r="B15" s="4">
        <f>'week 1'!C15 + 'week 2'!C15 + 'week 3'!C15 + 'week 4'!C15 + 'week 5'!C15 + 'week 6'!C15 + 'week 7'!C15 + 'week 8'!C15 + 'week 9'!C15 + 'week 10'!C15 + 'week 11'!C15 + 'week 12'!C15 </f>
        <v>215</v>
      </c>
      <c r="C15" s="4">
        <f>B15+ 'week 1'!B15</f>
        <v>225</v>
      </c>
      <c r="D15" s="4">
        <f>'week 1'!E15 + 'week 2'!E15 + 'week 3'!E15 + 'week 4'!E15 + 'week 5'!E15 + 'week 6'!E15 + 'week 7'!E15 + 'week 8'!E15 + 'week 9'!E15 + 'week 10'!E15 + 'week 11'!E15 + 'week 12'!E15 </f>
        <v>208</v>
      </c>
      <c r="E15" s="5">
        <f>'week 1'!G15</f>
        <v>38</v>
      </c>
      <c r="F15" s="4">
        <f t="shared" si="1"/>
        <v>8170</v>
      </c>
      <c r="G15" s="5">
        <f>'week 1'!I15</f>
        <v>40</v>
      </c>
      <c r="H15" s="4">
        <f t="shared" si="2"/>
        <v>8320</v>
      </c>
      <c r="I15" s="4">
        <f>'week 1'!E15 + 'week 2'!E15 + 'week 3'!E15 + 'week 4'!E15 + 'week 5'!E15 + 'week 6'!E15 + 'week 7'!E15 + 'week 8'!E15 + 'week 9'!E15 + 'week 10'!E15 + 'week 11'!E15 + 'week 12'!E15 </f>
        <v>208</v>
      </c>
      <c r="J15" s="5">
        <f>'week 1'!I15 - 'week 1'!G15</f>
        <v>2</v>
      </c>
      <c r="K15" s="4">
        <f t="shared" si="3"/>
        <v>416</v>
      </c>
      <c r="L15" s="4">
        <f t="shared" si="4"/>
        <v>150</v>
      </c>
      <c r="M15" s="6">
        <f t="shared" si="5"/>
        <v>0.003545931634</v>
      </c>
      <c r="N15" s="6">
        <f t="shared" si="6"/>
        <v>0.01772422638</v>
      </c>
      <c r="O15" s="6">
        <f t="shared" si="7"/>
        <v>0.05</v>
      </c>
      <c r="P15" s="4">
        <f t="shared" si="8"/>
        <v>17</v>
      </c>
    </row>
    <row r="16" ht="15.75" customHeight="1">
      <c r="A16" s="4" t="s">
        <v>30</v>
      </c>
      <c r="B16" s="4">
        <f>'week 1'!C16 + 'week 2'!C16 + 'week 3'!C16 + 'week 4'!C16 + 'week 5'!C16 + 'week 6'!C16 + 'week 7'!C16 + 'week 8'!C16 + 'week 9'!C16 + 'week 10'!C16 + 'week 11'!C16 + 'week 12'!C16 </f>
        <v>152</v>
      </c>
      <c r="C16" s="4">
        <f>B16+ 'week 1'!B16</f>
        <v>172</v>
      </c>
      <c r="D16" s="4">
        <f>'week 1'!E16 + 'week 2'!E16 + 'week 3'!E16 + 'week 4'!E16 + 'week 5'!E16 + 'week 6'!E16 + 'week 7'!E16 + 'week 8'!E16 + 'week 9'!E16 + 'week 10'!E16 + 'week 11'!E16 + 'week 12'!E16 </f>
        <v>154</v>
      </c>
      <c r="E16" s="5">
        <f>'week 1'!G16</f>
        <v>8</v>
      </c>
      <c r="F16" s="4">
        <f t="shared" si="1"/>
        <v>1216</v>
      </c>
      <c r="G16" s="5">
        <f>'week 1'!I16</f>
        <v>10</v>
      </c>
      <c r="H16" s="4">
        <f t="shared" si="2"/>
        <v>1540</v>
      </c>
      <c r="I16" s="4">
        <f>'week 1'!E16 + 'week 2'!E16 + 'week 3'!E16 + 'week 4'!E16 + 'week 5'!E16 + 'week 6'!E16 + 'week 7'!E16 + 'week 8'!E16 + 'week 9'!E16 + 'week 10'!E16 + 'week 11'!E16 + 'week 12'!E16 </f>
        <v>154</v>
      </c>
      <c r="J16" s="5">
        <f>'week 1'!I16 - 'week 1'!G16</f>
        <v>2</v>
      </c>
      <c r="K16" s="4">
        <f t="shared" si="3"/>
        <v>308</v>
      </c>
      <c r="L16" s="4">
        <f t="shared" si="4"/>
        <v>324</v>
      </c>
      <c r="M16" s="6">
        <f t="shared" si="5"/>
        <v>0.00765921233</v>
      </c>
      <c r="N16" s="6">
        <f t="shared" si="6"/>
        <v>0.003280686132</v>
      </c>
      <c r="O16" s="6">
        <f t="shared" si="7"/>
        <v>0.2</v>
      </c>
      <c r="P16" s="4">
        <f t="shared" si="8"/>
        <v>18</v>
      </c>
    </row>
    <row r="17" ht="15.75" customHeight="1">
      <c r="A17" s="4" t="s">
        <v>31</v>
      </c>
      <c r="B17" s="4">
        <f>'week 1'!C17 + 'week 2'!C17 + 'week 3'!C17 + 'week 4'!C17 + 'week 5'!C17 + 'week 6'!C17 + 'week 7'!C17 + 'week 8'!C17 + 'week 9'!C17 + 'week 10'!C17 + 'week 11'!C17 + 'week 12'!C17 </f>
        <v>225</v>
      </c>
      <c r="C17" s="4">
        <f>B17+ 'week 1'!B17</f>
        <v>255</v>
      </c>
      <c r="D17" s="4">
        <f>'week 1'!E17 + 'week 2'!E17 + 'week 3'!E17 + 'week 4'!E17 + 'week 5'!E17 + 'week 6'!E17 + 'week 7'!E17 + 'week 8'!E17 + 'week 9'!E17 + 'week 10'!E17 + 'week 11'!E17 + 'week 12'!E17 </f>
        <v>205</v>
      </c>
      <c r="E17" s="5">
        <f>'week 1'!G17</f>
        <v>85</v>
      </c>
      <c r="F17" s="4">
        <f t="shared" si="1"/>
        <v>19125</v>
      </c>
      <c r="G17" s="5">
        <f>'week 1'!I17</f>
        <v>95</v>
      </c>
      <c r="H17" s="4">
        <f t="shared" si="2"/>
        <v>19475</v>
      </c>
      <c r="I17" s="4">
        <f>'week 1'!E17 + 'week 2'!E17 + 'week 3'!E17 + 'week 4'!E17 + 'week 5'!E17 + 'week 6'!E17 + 'week 7'!E17 + 'week 8'!E17 + 'week 9'!E17 + 'week 10'!E17 + 'week 11'!E17 + 'week 12'!E17 </f>
        <v>205</v>
      </c>
      <c r="J17" s="5">
        <f>'week 1'!I17 - 'week 1'!G17</f>
        <v>10</v>
      </c>
      <c r="K17" s="4">
        <f t="shared" si="3"/>
        <v>2050</v>
      </c>
      <c r="L17" s="4">
        <f t="shared" si="4"/>
        <v>350</v>
      </c>
      <c r="M17" s="6">
        <f t="shared" si="5"/>
        <v>0.00827384048</v>
      </c>
      <c r="N17" s="6">
        <f t="shared" si="6"/>
        <v>0.04148789768</v>
      </c>
      <c r="O17" s="6">
        <f t="shared" si="7"/>
        <v>0.1052631579</v>
      </c>
      <c r="P17" s="4">
        <f t="shared" si="8"/>
        <v>50</v>
      </c>
    </row>
    <row r="18" ht="15.75" customHeight="1">
      <c r="A18" s="4" t="s">
        <v>32</v>
      </c>
      <c r="B18" s="4">
        <f>'week 1'!C18 + 'week 2'!C18 + 'week 3'!C18 + 'week 4'!C18 + 'week 5'!C18 + 'week 6'!C18 + 'week 7'!C18 + 'week 8'!C18 + 'week 9'!C18 + 'week 10'!C18 + 'week 11'!C18 + 'week 12'!C18 </f>
        <v>220</v>
      </c>
      <c r="C18" s="4">
        <f>B18+ 'week 1'!B18</f>
        <v>235</v>
      </c>
      <c r="D18" s="4">
        <f>'week 1'!E18 + 'week 2'!E18 + 'week 3'!E18 + 'week 4'!E18 + 'week 5'!E18 + 'week 6'!E18 + 'week 7'!E18 + 'week 8'!E18 + 'week 9'!E18 + 'week 10'!E18 + 'week 11'!E18 + 'week 12'!E18 </f>
        <v>210</v>
      </c>
      <c r="E18" s="5">
        <f>'week 1'!G18</f>
        <v>12</v>
      </c>
      <c r="F18" s="4">
        <f t="shared" si="1"/>
        <v>2640</v>
      </c>
      <c r="G18" s="5">
        <f>'week 1'!I18</f>
        <v>14</v>
      </c>
      <c r="H18" s="4">
        <f t="shared" si="2"/>
        <v>2940</v>
      </c>
      <c r="I18" s="4">
        <f>'week 1'!E18 + 'week 2'!E18 + 'week 3'!E18 + 'week 4'!E18 + 'week 5'!E18 + 'week 6'!E18 + 'week 7'!E18 + 'week 8'!E18 + 'week 9'!E18 + 'week 10'!E18 + 'week 11'!E18 + 'week 12'!E18 </f>
        <v>210</v>
      </c>
      <c r="J18" s="5">
        <f>'week 1'!I18 - 'week 1'!G18</f>
        <v>2</v>
      </c>
      <c r="K18" s="4">
        <f t="shared" si="3"/>
        <v>420</v>
      </c>
      <c r="L18" s="4">
        <f t="shared" si="4"/>
        <v>300</v>
      </c>
      <c r="M18" s="6">
        <f t="shared" si="5"/>
        <v>0.007091863269</v>
      </c>
      <c r="N18" s="6">
        <f t="shared" si="6"/>
        <v>0.00626312807</v>
      </c>
      <c r="O18" s="6">
        <f t="shared" si="7"/>
        <v>0.1428571429</v>
      </c>
      <c r="P18" s="4">
        <f t="shared" si="8"/>
        <v>25</v>
      </c>
    </row>
    <row r="19" ht="15.75" customHeight="1">
      <c r="A19" s="4" t="s">
        <v>33</v>
      </c>
      <c r="B19" s="4">
        <f>'week 1'!C19 + 'week 2'!C19 + 'week 3'!C19 + 'week 4'!C19 + 'week 5'!C19 + 'week 6'!C19 + 'week 7'!C19 + 'week 8'!C19 + 'week 9'!C19 + 'week 10'!C19 + 'week 11'!C19 + 'week 12'!C19 </f>
        <v>175</v>
      </c>
      <c r="C19" s="4">
        <f>B19+ 'week 1'!B19</f>
        <v>225</v>
      </c>
      <c r="D19" s="4">
        <f>'week 1'!E19 + 'week 2'!E19 + 'week 3'!E19 + 'week 4'!E19 + 'week 5'!E19 + 'week 6'!E19 + 'week 7'!E19 + 'week 8'!E19 + 'week 9'!E19 + 'week 10'!E19 + 'week 11'!E19 + 'week 12'!E19 </f>
        <v>200</v>
      </c>
      <c r="E19" s="5">
        <f>'week 1'!G19</f>
        <v>36</v>
      </c>
      <c r="F19" s="4">
        <f t="shared" si="1"/>
        <v>6300</v>
      </c>
      <c r="G19" s="5">
        <f>'week 1'!I19</f>
        <v>40</v>
      </c>
      <c r="H19" s="4">
        <f t="shared" si="2"/>
        <v>8000</v>
      </c>
      <c r="I19" s="4">
        <f>'week 1'!E19 + 'week 2'!E19 + 'week 3'!E19 + 'week 4'!E19 + 'week 5'!E19 + 'week 6'!E19 + 'week 7'!E19 + 'week 8'!E19 + 'week 9'!E19 + 'week 10'!E19 + 'week 11'!E19 + 'week 12'!E19 </f>
        <v>200</v>
      </c>
      <c r="J19" s="5">
        <f>'week 1'!I19 - 'week 1'!G19</f>
        <v>4</v>
      </c>
      <c r="K19" s="4">
        <f t="shared" si="3"/>
        <v>800</v>
      </c>
      <c r="L19" s="4">
        <f t="shared" si="4"/>
        <v>1700</v>
      </c>
      <c r="M19" s="6">
        <f t="shared" si="5"/>
        <v>0.04018722519</v>
      </c>
      <c r="N19" s="6">
        <f t="shared" si="6"/>
        <v>0.01704252536</v>
      </c>
      <c r="O19" s="6">
        <f t="shared" si="7"/>
        <v>0.1</v>
      </c>
      <c r="P19" s="4">
        <f t="shared" si="8"/>
        <v>25</v>
      </c>
    </row>
    <row r="20" ht="15.75" customHeight="1">
      <c r="A20" s="4" t="s">
        <v>34</v>
      </c>
      <c r="B20" s="4">
        <f>'week 1'!C20 + 'week 2'!C20 + 'week 3'!C20 + 'week 4'!C20 + 'week 5'!C20 + 'week 6'!C20 + 'week 7'!C20 + 'week 8'!C20 + 'week 9'!C20 + 'week 10'!C20 + 'week 11'!C20 + 'week 12'!C20 </f>
        <v>155</v>
      </c>
      <c r="C20" s="4">
        <f>B20+ 'week 1'!B20</f>
        <v>180</v>
      </c>
      <c r="D20" s="4">
        <f>'week 1'!E20 + 'week 2'!E20 + 'week 3'!E20 + 'week 4'!E20 + 'week 5'!E20 + 'week 6'!E20 + 'week 7'!E20 + 'week 8'!E20 + 'week 9'!E20 + 'week 10'!E20 + 'week 11'!E20 + 'week 12'!E20 </f>
        <v>149</v>
      </c>
      <c r="E20" s="5">
        <f>'week 1'!G20</f>
        <v>85</v>
      </c>
      <c r="F20" s="4">
        <f t="shared" si="1"/>
        <v>13175</v>
      </c>
      <c r="G20" s="5">
        <f>'week 1'!I20</f>
        <v>90</v>
      </c>
      <c r="H20" s="4">
        <f t="shared" si="2"/>
        <v>13410</v>
      </c>
      <c r="I20" s="4">
        <f>'week 1'!E20 + 'week 2'!E20 + 'week 3'!E20 + 'week 4'!E20 + 'week 5'!E20 + 'week 6'!E20 + 'week 7'!E20 + 'week 8'!E20 + 'week 9'!E20 + 'week 10'!E20 + 'week 11'!E20 + 'week 12'!E20 </f>
        <v>149</v>
      </c>
      <c r="J20" s="5">
        <f>'week 1'!I20 - 'week 1'!G20</f>
        <v>5</v>
      </c>
      <c r="K20" s="4">
        <f t="shared" si="3"/>
        <v>745</v>
      </c>
      <c r="L20" s="4">
        <f t="shared" si="4"/>
        <v>235</v>
      </c>
      <c r="M20" s="6">
        <f t="shared" si="5"/>
        <v>0.005555292894</v>
      </c>
      <c r="N20" s="6">
        <f t="shared" si="6"/>
        <v>0.02856753314</v>
      </c>
      <c r="O20" s="6">
        <f t="shared" si="7"/>
        <v>0.05555555556</v>
      </c>
      <c r="P20" s="4">
        <f t="shared" si="8"/>
        <v>31</v>
      </c>
    </row>
    <row r="21" ht="15.75" customHeight="1">
      <c r="A21" s="4" t="s">
        <v>35</v>
      </c>
      <c r="B21" s="4">
        <f>'week 1'!C21 + 'week 2'!C21 + 'week 3'!C21 + 'week 4'!C21 + 'week 5'!C21 + 'week 6'!C21 + 'week 7'!C21 + 'week 8'!C21 + 'week 9'!C21 + 'week 10'!C21 + 'week 11'!C21 + 'week 12'!C21 </f>
        <v>170</v>
      </c>
      <c r="C21" s="4">
        <f>B21+ 'week 1'!B21</f>
        <v>190</v>
      </c>
      <c r="D21" s="4">
        <f>'week 1'!E21 + 'week 2'!E21 + 'week 3'!E21 + 'week 4'!E21 + 'week 5'!E21 + 'week 6'!E21 + 'week 7'!E21 + 'week 8'!E21 + 'week 9'!E21 + 'week 10'!E21 + 'week 11'!E21 + 'week 12'!E21 </f>
        <v>153</v>
      </c>
      <c r="E21" s="5">
        <f>'week 1'!G21</f>
        <v>42</v>
      </c>
      <c r="F21" s="4">
        <f t="shared" si="1"/>
        <v>7140</v>
      </c>
      <c r="G21" s="5">
        <f>'week 1'!I21</f>
        <v>48</v>
      </c>
      <c r="H21" s="4">
        <f t="shared" si="2"/>
        <v>7344</v>
      </c>
      <c r="I21" s="4">
        <f>'week 1'!E21 + 'week 2'!E21 + 'week 3'!E21 + 'week 4'!E21 + 'week 5'!E21 + 'week 6'!E21 + 'week 7'!E21 + 'week 8'!E21 + 'week 9'!E21 + 'week 10'!E21 + 'week 11'!E21 + 'week 12'!E21 </f>
        <v>153</v>
      </c>
      <c r="J21" s="5">
        <f>'week 1'!I21 - 'week 1'!G21</f>
        <v>6</v>
      </c>
      <c r="K21" s="4">
        <f t="shared" si="3"/>
        <v>918</v>
      </c>
      <c r="L21" s="4">
        <f t="shared" si="4"/>
        <v>204</v>
      </c>
      <c r="M21" s="6">
        <f t="shared" si="5"/>
        <v>0.004822467023</v>
      </c>
      <c r="N21" s="6">
        <f t="shared" si="6"/>
        <v>0.01564503828</v>
      </c>
      <c r="O21" s="6">
        <f t="shared" si="7"/>
        <v>0.125</v>
      </c>
      <c r="P21" s="4">
        <f t="shared" si="8"/>
        <v>37</v>
      </c>
    </row>
    <row r="22" ht="15.75" customHeight="1">
      <c r="A22" s="4" t="s">
        <v>36</v>
      </c>
      <c r="B22" s="4">
        <f>'week 1'!C22 + 'week 2'!C22 + 'week 3'!C22 + 'week 4'!C22 + 'week 5'!C22 + 'week 6'!C22 + 'week 7'!C22 + 'week 8'!C22 + 'week 9'!C22 + 'week 10'!C22 + 'week 11'!C22 + 'week 12'!C22 </f>
        <v>87</v>
      </c>
      <c r="C22" s="4">
        <f>B22+ 'week 1'!B22</f>
        <v>97</v>
      </c>
      <c r="D22" s="4">
        <f>'week 1'!E22 + 'week 2'!E22 + 'week 3'!E22 + 'week 4'!E22 + 'week 5'!E22 + 'week 6'!E22 + 'week 7'!E22 + 'week 8'!E22 + 'week 9'!E22 + 'week 10'!E22 + 'week 11'!E22 + 'week 12'!E22 </f>
        <v>83</v>
      </c>
      <c r="E22" s="5">
        <f>'week 1'!G22</f>
        <v>450</v>
      </c>
      <c r="F22" s="4">
        <f t="shared" si="1"/>
        <v>39150</v>
      </c>
      <c r="G22" s="5">
        <f>'week 1'!I22</f>
        <v>475</v>
      </c>
      <c r="H22" s="4">
        <f t="shared" si="2"/>
        <v>39425</v>
      </c>
      <c r="I22" s="4">
        <f>'week 1'!E22 + 'week 2'!E22 + 'week 3'!E22 + 'week 4'!E22 + 'week 5'!E22 + 'week 6'!E22 + 'week 7'!E22 + 'week 8'!E22 + 'week 9'!E22 + 'week 10'!E22 + 'week 11'!E22 + 'week 12'!E22 </f>
        <v>83</v>
      </c>
      <c r="J22" s="5">
        <f>'week 1'!I22 - 'week 1'!G22</f>
        <v>25</v>
      </c>
      <c r="K22" s="4">
        <f t="shared" si="3"/>
        <v>2075</v>
      </c>
      <c r="L22" s="4">
        <f t="shared" si="4"/>
        <v>275</v>
      </c>
      <c r="M22" s="6">
        <f t="shared" si="5"/>
        <v>0.006500874663</v>
      </c>
      <c r="N22" s="6">
        <f t="shared" si="6"/>
        <v>0.0839876953</v>
      </c>
      <c r="O22" s="6">
        <f t="shared" si="7"/>
        <v>0.05263157895</v>
      </c>
      <c r="P22" s="4">
        <f t="shared" si="8"/>
        <v>14</v>
      </c>
    </row>
    <row r="23" ht="15.75" customHeight="1">
      <c r="A23" s="4" t="s">
        <v>37</v>
      </c>
      <c r="B23" s="4">
        <f>'week 1'!C23 + 'week 2'!C23 + 'week 3'!C23 + 'week 4'!C23 + 'week 5'!C23 + 'week 6'!C23 + 'week 7'!C23 + 'week 8'!C23 + 'week 9'!C23 + 'week 10'!C23 + 'week 11'!C23 + 'week 12'!C23 </f>
        <v>220</v>
      </c>
      <c r="C23" s="4">
        <f>B23+ 'week 1'!B23</f>
        <v>250</v>
      </c>
      <c r="D23" s="4">
        <f>'week 1'!E23 + 'week 2'!E23 + 'week 3'!E23 + 'week 4'!E23 + 'week 5'!E23 + 'week 6'!E23 + 'week 7'!E23 + 'week 8'!E23 + 'week 9'!E23 + 'week 10'!E23 + 'week 11'!E23 + 'week 12'!E23 </f>
        <v>232</v>
      </c>
      <c r="E23" s="5">
        <f>'week 1'!G23</f>
        <v>50</v>
      </c>
      <c r="F23" s="4">
        <f t="shared" si="1"/>
        <v>11000</v>
      </c>
      <c r="G23" s="5">
        <f>'week 1'!I23</f>
        <v>60</v>
      </c>
      <c r="H23" s="4">
        <f t="shared" si="2"/>
        <v>13920</v>
      </c>
      <c r="I23" s="4">
        <f>'week 1'!E23 + 'week 2'!E23 + 'week 3'!E23 + 'week 4'!E23 + 'week 5'!E23 + 'week 6'!E23 + 'week 7'!E23 + 'week 8'!E23 + 'week 9'!E23 + 'week 10'!E23 + 'week 11'!E23 + 'week 12'!E23 </f>
        <v>232</v>
      </c>
      <c r="J23" s="5">
        <f>'week 1'!I23 - 'week 1'!G23</f>
        <v>10</v>
      </c>
      <c r="K23" s="4">
        <f t="shared" si="3"/>
        <v>2320</v>
      </c>
      <c r="L23" s="4">
        <f t="shared" si="4"/>
        <v>2920</v>
      </c>
      <c r="M23" s="6">
        <f t="shared" si="5"/>
        <v>0.06902746915</v>
      </c>
      <c r="N23" s="6">
        <f t="shared" si="6"/>
        <v>0.02965399413</v>
      </c>
      <c r="O23" s="6">
        <f t="shared" si="7"/>
        <v>0.1666666667</v>
      </c>
      <c r="P23" s="4">
        <f t="shared" si="8"/>
        <v>18</v>
      </c>
    </row>
    <row r="24" ht="15.75" customHeight="1">
      <c r="A24" s="4" t="s">
        <v>38</v>
      </c>
      <c r="B24" s="4">
        <f>'week 1'!C24 + 'week 2'!C24 + 'week 3'!C24 + 'week 4'!C24 + 'week 5'!C24 + 'week 6'!C24 + 'week 7'!C24 + 'week 8'!C24 + 'week 9'!C24 + 'week 10'!C24 + 'week 11'!C24 + 'week 12'!C24 </f>
        <v>162</v>
      </c>
      <c r="C24" s="4">
        <f>B24+ 'week 1'!B24</f>
        <v>182</v>
      </c>
      <c r="D24" s="4">
        <f>'week 1'!E24 + 'week 2'!E24 + 'week 3'!E24 + 'week 4'!E24 + 'week 5'!E24 + 'week 6'!E24 + 'week 7'!E24 + 'week 8'!E24 + 'week 9'!E24 + 'week 10'!E24 + 'week 11'!E24 + 'week 12'!E24 </f>
        <v>164</v>
      </c>
      <c r="E24" s="5">
        <f>'week 1'!G24</f>
        <v>38</v>
      </c>
      <c r="F24" s="4">
        <f t="shared" si="1"/>
        <v>6156</v>
      </c>
      <c r="G24" s="5">
        <f>'week 1'!I24</f>
        <v>40</v>
      </c>
      <c r="H24" s="4">
        <f t="shared" si="2"/>
        <v>6560</v>
      </c>
      <c r="I24" s="4">
        <f>'week 1'!E24 + 'week 2'!E24 + 'week 3'!E24 + 'week 4'!E24 + 'week 5'!E24 + 'week 6'!E24 + 'week 7'!E24 + 'week 8'!E24 + 'week 9'!E24 + 'week 10'!E24 + 'week 11'!E24 + 'week 12'!E24 </f>
        <v>164</v>
      </c>
      <c r="J24" s="5">
        <f>'week 1'!I24 - 'week 1'!G24</f>
        <v>2</v>
      </c>
      <c r="K24" s="4">
        <f t="shared" si="3"/>
        <v>328</v>
      </c>
      <c r="L24" s="4">
        <f t="shared" si="4"/>
        <v>404</v>
      </c>
      <c r="M24" s="6">
        <f t="shared" si="5"/>
        <v>0.009550375869</v>
      </c>
      <c r="N24" s="6">
        <f t="shared" si="6"/>
        <v>0.0139748708</v>
      </c>
      <c r="O24" s="6">
        <f t="shared" si="7"/>
        <v>0.05</v>
      </c>
      <c r="P24" s="4">
        <f t="shared" si="8"/>
        <v>18</v>
      </c>
    </row>
    <row r="25" ht="15.75" customHeight="1">
      <c r="A25" s="4" t="s">
        <v>39</v>
      </c>
      <c r="B25" s="4">
        <f>'week 1'!C25 + 'week 2'!C25 + 'week 3'!C25 + 'week 4'!C25 + 'week 5'!C25 + 'week 6'!C25 + 'week 7'!C25 + 'week 8'!C25 + 'week 9'!C25 + 'week 10'!C25 + 'week 11'!C25 + 'week 12'!C25 </f>
        <v>205</v>
      </c>
      <c r="C25" s="4">
        <f>B25+ 'week 1'!B25</f>
        <v>220</v>
      </c>
      <c r="D25" s="4">
        <f>'week 1'!E25 + 'week 2'!E25 + 'week 3'!E25 + 'week 4'!E25 + 'week 5'!E25 + 'week 6'!E25 + 'week 7'!E25 + 'week 8'!E25 + 'week 9'!E25 + 'week 10'!E25 + 'week 11'!E25 + 'week 12'!E25 </f>
        <v>183</v>
      </c>
      <c r="E25" s="5">
        <f>'week 1'!G25</f>
        <v>40</v>
      </c>
      <c r="F25" s="4">
        <f t="shared" si="1"/>
        <v>8200</v>
      </c>
      <c r="G25" s="5">
        <f>'week 1'!I25</f>
        <v>50</v>
      </c>
      <c r="H25" s="4">
        <f t="shared" si="2"/>
        <v>9150</v>
      </c>
      <c r="I25" s="4">
        <f>'week 1'!E25 + 'week 2'!E25 + 'week 3'!E25 + 'week 4'!E25 + 'week 5'!E25 + 'week 6'!E25 + 'week 7'!E25 + 'week 8'!E25 + 'week 9'!E25 + 'week 10'!E25 + 'week 11'!E25 + 'week 12'!E25 </f>
        <v>183</v>
      </c>
      <c r="J25" s="5">
        <f>'week 1'!I25 - 'week 1'!G25</f>
        <v>10</v>
      </c>
      <c r="K25" s="4">
        <f t="shared" si="3"/>
        <v>1830</v>
      </c>
      <c r="L25" s="4">
        <f t="shared" si="4"/>
        <v>950</v>
      </c>
      <c r="M25" s="6">
        <f t="shared" si="5"/>
        <v>0.02245756702</v>
      </c>
      <c r="N25" s="6">
        <f t="shared" si="6"/>
        <v>0.01949238838</v>
      </c>
      <c r="O25" s="6">
        <f t="shared" si="7"/>
        <v>0.2</v>
      </c>
      <c r="P25" s="4">
        <f t="shared" si="8"/>
        <v>37</v>
      </c>
    </row>
    <row r="26" ht="15.75" customHeight="1">
      <c r="A26" s="4" t="s">
        <v>40</v>
      </c>
      <c r="B26" s="4">
        <f>'week 1'!C26 + 'week 2'!C26 + 'week 3'!C26 + 'week 4'!C26 + 'week 5'!C26 + 'week 6'!C26 + 'week 7'!C26 + 'week 8'!C26 + 'week 9'!C26 + 'week 10'!C26 + 'week 11'!C26 + 'week 12'!C26 </f>
        <v>240</v>
      </c>
      <c r="C26" s="4">
        <f>B26+ 'week 1'!B26</f>
        <v>265</v>
      </c>
      <c r="D26" s="4">
        <f>'week 1'!E26 + 'week 2'!E26 + 'week 3'!E26 + 'week 4'!E26 + 'week 5'!E26 + 'week 6'!E26 + 'week 7'!E26 + 'week 8'!E26 + 'week 9'!E26 + 'week 10'!E26 + 'week 11'!E26 + 'week 12'!E26 </f>
        <v>235</v>
      </c>
      <c r="E26" s="5">
        <f>'week 1'!G26</f>
        <v>38</v>
      </c>
      <c r="F26" s="4">
        <f t="shared" si="1"/>
        <v>9120</v>
      </c>
      <c r="G26" s="5">
        <f>'week 1'!I26</f>
        <v>40</v>
      </c>
      <c r="H26" s="4">
        <f t="shared" si="2"/>
        <v>9400</v>
      </c>
      <c r="I26" s="4">
        <f>'week 1'!E26 + 'week 2'!E26 + 'week 3'!E26 + 'week 4'!E26 + 'week 5'!E26 + 'week 6'!E26 + 'week 7'!E26 + 'week 8'!E26 + 'week 9'!E26 + 'week 10'!E26 + 'week 11'!E26 + 'week 12'!E26 </f>
        <v>235</v>
      </c>
      <c r="J26" s="5">
        <f>'week 1'!I26 - 'week 1'!G26</f>
        <v>2</v>
      </c>
      <c r="K26" s="4">
        <f t="shared" si="3"/>
        <v>470</v>
      </c>
      <c r="L26" s="4">
        <f t="shared" si="4"/>
        <v>280</v>
      </c>
      <c r="M26" s="6">
        <f t="shared" si="5"/>
        <v>0.006619072384</v>
      </c>
      <c r="N26" s="6">
        <f t="shared" si="6"/>
        <v>0.0200249673</v>
      </c>
      <c r="O26" s="6">
        <f t="shared" si="7"/>
        <v>0.05</v>
      </c>
      <c r="P26" s="4">
        <f t="shared" si="8"/>
        <v>30</v>
      </c>
    </row>
    <row r="27" ht="15.75" customHeight="1">
      <c r="A27" s="4" t="s">
        <v>41</v>
      </c>
      <c r="B27" s="4">
        <f>'week 1'!C27 + 'week 2'!C27 + 'week 3'!C27 + 'week 4'!C27 + 'week 5'!C27 + 'week 6'!C27 + 'week 7'!C27 + 'week 8'!C27 + 'week 9'!C27 + 'week 10'!C27 + 'week 11'!C27 + 'week 12'!C27 </f>
        <v>125</v>
      </c>
      <c r="C27" s="4">
        <f>B27+ 'week 1'!B27</f>
        <v>135</v>
      </c>
      <c r="D27" s="4">
        <f>'week 1'!E27 + 'week 2'!E27 + 'week 3'!E27 + 'week 4'!E27 + 'week 5'!E27 + 'week 6'!E27 + 'week 7'!E27 + 'week 8'!E27 + 'week 9'!E27 + 'week 10'!E27 + 'week 11'!E27 + 'week 12'!E27 </f>
        <v>117</v>
      </c>
      <c r="E27" s="5">
        <f>'week 1'!G27</f>
        <v>42</v>
      </c>
      <c r="F27" s="4">
        <f t="shared" si="1"/>
        <v>5250</v>
      </c>
      <c r="G27" s="5">
        <f>'week 1'!I27</f>
        <v>45</v>
      </c>
      <c r="H27" s="4">
        <f t="shared" si="2"/>
        <v>5265</v>
      </c>
      <c r="I27" s="4">
        <f>'week 1'!E27 + 'week 2'!E27 + 'week 3'!E27 + 'week 4'!E27 + 'week 5'!E27 + 'week 6'!E27 + 'week 7'!E27 + 'week 8'!E27 + 'week 9'!E27 + 'week 10'!E27 + 'week 11'!E27 + 'week 12'!E27 </f>
        <v>117</v>
      </c>
      <c r="J27" s="5">
        <f>'week 1'!I27 - 'week 1'!G27</f>
        <v>3</v>
      </c>
      <c r="K27" s="4">
        <f t="shared" si="3"/>
        <v>351</v>
      </c>
      <c r="L27" s="4">
        <f t="shared" si="4"/>
        <v>15</v>
      </c>
      <c r="M27" s="6">
        <f t="shared" si="5"/>
        <v>0.0003545931634</v>
      </c>
      <c r="N27" s="6">
        <f t="shared" si="6"/>
        <v>0.011216112</v>
      </c>
      <c r="O27" s="6">
        <f t="shared" si="7"/>
        <v>0.06666666667</v>
      </c>
      <c r="P27" s="4">
        <f t="shared" si="8"/>
        <v>18</v>
      </c>
    </row>
    <row r="28" ht="15.75" customHeight="1">
      <c r="A28" s="4" t="s">
        <v>42</v>
      </c>
      <c r="B28" s="4">
        <f>'week 1'!C28 + 'week 2'!C28 + 'week 3'!C28 + 'week 4'!C28 + 'week 5'!C28 + 'week 6'!C28 + 'week 7'!C28 + 'week 8'!C28 + 'week 9'!C28 + 'week 10'!C28 + 'week 11'!C28 + 'week 12'!C28 </f>
        <v>170</v>
      </c>
      <c r="C28" s="4">
        <f>B28+ 'week 1'!B28</f>
        <v>200</v>
      </c>
      <c r="D28" s="4">
        <f>'week 1'!E28 + 'week 2'!E28 + 'week 3'!E28 + 'week 4'!E28 + 'week 5'!E28 + 'week 6'!E28 + 'week 7'!E28 + 'week 8'!E28 + 'week 9'!E28 + 'week 10'!E28 + 'week 11'!E28 + 'week 12'!E28 </f>
        <v>185</v>
      </c>
      <c r="E28" s="5">
        <f>'week 1'!G28</f>
        <v>95</v>
      </c>
      <c r="F28" s="4">
        <f t="shared" si="1"/>
        <v>16150</v>
      </c>
      <c r="G28" s="5">
        <f>'week 1'!I28</f>
        <v>100</v>
      </c>
      <c r="H28" s="4">
        <f t="shared" si="2"/>
        <v>18500</v>
      </c>
      <c r="I28" s="4">
        <f>'week 1'!E28 + 'week 2'!E28 + 'week 3'!E28 + 'week 4'!E28 + 'week 5'!E28 + 'week 6'!E28 + 'week 7'!E28 + 'week 8'!E28 + 'week 9'!E28 + 'week 10'!E28 + 'week 11'!E28 + 'week 12'!E28 </f>
        <v>185</v>
      </c>
      <c r="J28" s="5">
        <f>'week 1'!I28 - 'week 1'!G28</f>
        <v>5</v>
      </c>
      <c r="K28" s="4">
        <f t="shared" si="3"/>
        <v>925</v>
      </c>
      <c r="L28" s="4">
        <f t="shared" si="4"/>
        <v>2350</v>
      </c>
      <c r="M28" s="6">
        <f t="shared" si="5"/>
        <v>0.05555292894</v>
      </c>
      <c r="N28" s="6">
        <f t="shared" si="6"/>
        <v>0.0394108399</v>
      </c>
      <c r="O28" s="6">
        <f t="shared" si="7"/>
        <v>0.05</v>
      </c>
      <c r="P28" s="4">
        <f t="shared" si="8"/>
        <v>15</v>
      </c>
    </row>
    <row r="29" ht="15.75" customHeight="1">
      <c r="M29" s="6"/>
    </row>
    <row r="30" ht="15.75" customHeight="1">
      <c r="H30" s="4">
        <f>SUM(H2:H28)</f>
        <v>469414</v>
      </c>
      <c r="K30" s="4" t="s">
        <v>43</v>
      </c>
      <c r="L30" s="4">
        <f>SUM(L2:L28)</f>
        <v>42302</v>
      </c>
      <c r="M30" s="6"/>
      <c r="O30" s="6">
        <f>AVERAGE(O2:O28)</f>
        <v>0.1039649699</v>
      </c>
    </row>
    <row r="31" ht="15.75" customHeight="1">
      <c r="M31" s="6"/>
    </row>
    <row r="32" ht="15.75" customHeight="1">
      <c r="M32" s="6"/>
    </row>
    <row r="33" ht="15.75" customHeight="1">
      <c r="M33" s="6"/>
    </row>
    <row r="34" ht="15.75" customHeight="1">
      <c r="M34" s="6"/>
    </row>
    <row r="35" ht="15.75" customHeight="1">
      <c r="M35" s="6"/>
    </row>
    <row r="36" ht="15.75" customHeight="1">
      <c r="M36" s="6"/>
    </row>
    <row r="37" ht="15.75" customHeight="1">
      <c r="A37" s="7" t="s">
        <v>44</v>
      </c>
      <c r="B37" s="8" t="s">
        <v>1</v>
      </c>
      <c r="C37" s="8" t="s">
        <v>2</v>
      </c>
      <c r="D37" s="8" t="s">
        <v>3</v>
      </c>
      <c r="E37" s="8" t="s">
        <v>4</v>
      </c>
      <c r="F37" s="8" t="s">
        <v>5</v>
      </c>
      <c r="G37" s="8" t="s">
        <v>6</v>
      </c>
      <c r="H37" s="9" t="s">
        <v>7</v>
      </c>
      <c r="I37" s="9" t="s">
        <v>45</v>
      </c>
      <c r="J37" s="9" t="s">
        <v>46</v>
      </c>
      <c r="K37" s="10" t="s">
        <v>47</v>
      </c>
      <c r="M37" s="6"/>
    </row>
    <row r="38" ht="15.75" customHeight="1">
      <c r="A38" s="11" t="s">
        <v>48</v>
      </c>
      <c r="B38" s="12">
        <v>28.0</v>
      </c>
      <c r="C38" s="12">
        <v>28.0</v>
      </c>
      <c r="D38" s="12">
        <v>28.0</v>
      </c>
      <c r="E38" s="12">
        <v>28.0</v>
      </c>
      <c r="F38" s="12">
        <v>28.0</v>
      </c>
      <c r="G38" s="12">
        <v>28.0</v>
      </c>
      <c r="H38" s="12">
        <v>28.0</v>
      </c>
      <c r="I38" s="13">
        <v>28.0</v>
      </c>
      <c r="J38" s="13">
        <v>28.0</v>
      </c>
      <c r="K38" s="14">
        <v>28.0</v>
      </c>
      <c r="M38" s="6"/>
    </row>
    <row r="39" ht="15.75" customHeight="1">
      <c r="A39" s="15" t="s">
        <v>49</v>
      </c>
      <c r="B39" s="16">
        <f t="shared" ref="B39:H39" si="9">ROUND(AVERAGE(B$2:B$28) , 2)</f>
        <v>314.48</v>
      </c>
      <c r="C39" s="16">
        <f t="shared" si="9"/>
        <v>344.3</v>
      </c>
      <c r="D39" s="16">
        <f t="shared" si="9"/>
        <v>311.41</v>
      </c>
      <c r="E39" s="17">
        <f t="shared" si="9"/>
        <v>64.5</v>
      </c>
      <c r="F39" s="16">
        <f t="shared" si="9"/>
        <v>15818.96</v>
      </c>
      <c r="G39" s="17">
        <f t="shared" si="9"/>
        <v>70.52</v>
      </c>
      <c r="H39" s="16">
        <f t="shared" si="9"/>
        <v>17385.7</v>
      </c>
      <c r="I39" s="17">
        <f t="shared" ref="I39:J39" si="10">ROUND(AVERAGE(J$2:J$28) , 2)</f>
        <v>6.02</v>
      </c>
      <c r="J39" s="17">
        <f t="shared" si="10"/>
        <v>1589.67</v>
      </c>
      <c r="K39" s="18">
        <f>ROUND(AVERAGE(O$2:O$28) , 2)</f>
        <v>0.1</v>
      </c>
      <c r="M39" s="6"/>
    </row>
    <row r="40" ht="15.75" customHeight="1">
      <c r="A40" s="11" t="s">
        <v>50</v>
      </c>
      <c r="B40" s="12">
        <f t="shared" ref="B40:H40" si="11">ROUND(_xlfn.STDEV.P(B$2:B$28) , 2)</f>
        <v>272.01</v>
      </c>
      <c r="C40" s="12">
        <f t="shared" si="11"/>
        <v>285.09</v>
      </c>
      <c r="D40" s="12">
        <f t="shared" si="11"/>
        <v>272.12</v>
      </c>
      <c r="E40" s="12">
        <f t="shared" si="11"/>
        <v>82.25</v>
      </c>
      <c r="F40" s="12">
        <f t="shared" si="11"/>
        <v>14874.2</v>
      </c>
      <c r="G40" s="12">
        <f t="shared" si="11"/>
        <v>86.63</v>
      </c>
      <c r="H40" s="12">
        <f t="shared" si="11"/>
        <v>16261.27</v>
      </c>
      <c r="I40" s="13">
        <f t="shared" ref="I40:J40" si="12">ROUND(_xlfn.STDEV.P(J$2:J$28) , 2)</f>
        <v>4.99</v>
      </c>
      <c r="J40" s="13">
        <f t="shared" si="12"/>
        <v>1386.56</v>
      </c>
      <c r="K40" s="14">
        <f>ROUND(_xlfn.STDEV.P(O$2:O$28) , 2)</f>
        <v>0.05</v>
      </c>
      <c r="M40" s="6"/>
    </row>
    <row r="41" ht="15.75" customHeight="1">
      <c r="A41" s="15" t="s">
        <v>51</v>
      </c>
      <c r="B41" s="16">
        <f t="shared" ref="B41:H41" si="13">ROUND(MAX(B$2:B$28) - MIN(B$2:B$28) , 2)</f>
        <v>1233</v>
      </c>
      <c r="C41" s="16">
        <f t="shared" si="13"/>
        <v>1303</v>
      </c>
      <c r="D41" s="16">
        <f t="shared" si="13"/>
        <v>1252</v>
      </c>
      <c r="E41" s="17">
        <f t="shared" si="13"/>
        <v>442</v>
      </c>
      <c r="F41" s="16">
        <f t="shared" si="13"/>
        <v>61034</v>
      </c>
      <c r="G41" s="17">
        <f t="shared" si="13"/>
        <v>465</v>
      </c>
      <c r="H41" s="16">
        <f t="shared" si="13"/>
        <v>66060</v>
      </c>
      <c r="I41" s="17">
        <f t="shared" ref="I41:J41" si="14">ROUND(MAX(J$2:J$28) - MIN(J$2:J$28) , 2)</f>
        <v>24.4</v>
      </c>
      <c r="J41" s="17">
        <f t="shared" si="14"/>
        <v>5090</v>
      </c>
      <c r="K41" s="18">
        <f>ROUND(MAX(O$2:O$28) - MIN(O$2:O$28) , 2)</f>
        <v>0.15</v>
      </c>
      <c r="M41" s="6"/>
    </row>
    <row r="42" ht="15.75" customHeight="1">
      <c r="A42" s="11" t="s">
        <v>52</v>
      </c>
      <c r="B42" s="12">
        <f t="shared" ref="B42:H42" si="15">ROUND(VARP(B$2:B$28) , 2)</f>
        <v>73990.92</v>
      </c>
      <c r="C42" s="12">
        <f t="shared" si="15"/>
        <v>81274.58</v>
      </c>
      <c r="D42" s="12">
        <f t="shared" si="15"/>
        <v>74049.57</v>
      </c>
      <c r="E42" s="12">
        <f t="shared" si="15"/>
        <v>6765.35</v>
      </c>
      <c r="F42" s="12">
        <f t="shared" si="15"/>
        <v>221241969.7</v>
      </c>
      <c r="G42" s="12">
        <f t="shared" si="15"/>
        <v>7504.47</v>
      </c>
      <c r="H42" s="12">
        <f t="shared" si="15"/>
        <v>264428826.6</v>
      </c>
      <c r="I42" s="13">
        <f t="shared" ref="I42:J42" si="16">ROUND(VARP(J$2:J$28) , 2)</f>
        <v>24.86</v>
      </c>
      <c r="J42" s="13">
        <f t="shared" si="16"/>
        <v>1922553.56</v>
      </c>
      <c r="K42" s="14">
        <f>ROUND(VARP(O$2:O$28) , 2)</f>
        <v>0</v>
      </c>
      <c r="M42" s="6"/>
    </row>
    <row r="43" ht="15.75" customHeight="1">
      <c r="A43" s="15" t="s">
        <v>53</v>
      </c>
      <c r="B43" s="16">
        <f t="shared" ref="B43:H43" si="17">ROUND(MIN(B$2:B$28) , 2)</f>
        <v>87</v>
      </c>
      <c r="C43" s="16">
        <f t="shared" si="17"/>
        <v>97</v>
      </c>
      <c r="D43" s="16">
        <f t="shared" si="17"/>
        <v>83</v>
      </c>
      <c r="E43" s="17">
        <f t="shared" si="17"/>
        <v>8</v>
      </c>
      <c r="F43" s="16">
        <f t="shared" si="17"/>
        <v>1216</v>
      </c>
      <c r="G43" s="17">
        <f t="shared" si="17"/>
        <v>10</v>
      </c>
      <c r="H43" s="16">
        <f t="shared" si="17"/>
        <v>1540</v>
      </c>
      <c r="I43" s="17">
        <f t="shared" ref="I43:J43" si="18">ROUND(MIN(J$2:J$28) , 2)</f>
        <v>0.6</v>
      </c>
      <c r="J43" s="17">
        <f t="shared" si="18"/>
        <v>250</v>
      </c>
      <c r="K43" s="18">
        <f>ROUND(MIN(O$2:O$28) , 2)</f>
        <v>0.05</v>
      </c>
      <c r="M43" s="6"/>
    </row>
    <row r="44" ht="15.75" customHeight="1">
      <c r="A44" s="19" t="s">
        <v>54</v>
      </c>
      <c r="B44" s="20">
        <f t="shared" ref="B44:H44" si="19">ROUND(MAX(B$2:B$28) , 2)</f>
        <v>1320</v>
      </c>
      <c r="C44" s="20">
        <f t="shared" si="19"/>
        <v>1400</v>
      </c>
      <c r="D44" s="20">
        <f t="shared" si="19"/>
        <v>1335</v>
      </c>
      <c r="E44" s="21">
        <f t="shared" si="19"/>
        <v>450</v>
      </c>
      <c r="F44" s="20">
        <f t="shared" si="19"/>
        <v>62250</v>
      </c>
      <c r="G44" s="21">
        <f t="shared" si="19"/>
        <v>475</v>
      </c>
      <c r="H44" s="20">
        <f t="shared" si="19"/>
        <v>67600</v>
      </c>
      <c r="I44" s="21">
        <f t="shared" ref="I44:J44" si="20">ROUND(MAX(J$2:J$28) , 2)</f>
        <v>25</v>
      </c>
      <c r="J44" s="21">
        <f t="shared" si="20"/>
        <v>5340</v>
      </c>
      <c r="K44" s="22">
        <f>ROUND(MAX(O$2:O$28) , 2)</f>
        <v>0.2</v>
      </c>
      <c r="M44" s="6"/>
    </row>
    <row r="45" ht="15.75" customHeight="1">
      <c r="M45" s="6"/>
    </row>
    <row r="46" ht="15.75" customHeight="1">
      <c r="M46" s="6"/>
    </row>
    <row r="47" ht="15.75" customHeight="1">
      <c r="M47" s="6"/>
    </row>
    <row r="48" ht="15.75" customHeight="1">
      <c r="M48" s="6"/>
    </row>
    <row r="49" ht="15.75" customHeight="1">
      <c r="M49" s="6"/>
    </row>
    <row r="50" ht="15.75" customHeight="1">
      <c r="M50" s="6"/>
    </row>
    <row r="51" ht="15.75" customHeight="1">
      <c r="M51" s="6"/>
    </row>
    <row r="52" ht="15.75" customHeight="1">
      <c r="M52" s="6"/>
    </row>
    <row r="53" ht="15.75" customHeight="1">
      <c r="M53" s="6"/>
    </row>
    <row r="54" ht="15.75" customHeight="1">
      <c r="M54" s="6"/>
    </row>
    <row r="55" ht="15.75" customHeight="1">
      <c r="M55" s="6"/>
    </row>
    <row r="56" ht="15.75" customHeight="1">
      <c r="M56" s="6"/>
    </row>
    <row r="57" ht="15.75" customHeight="1">
      <c r="M57" s="6"/>
    </row>
    <row r="58" ht="15.75" customHeight="1">
      <c r="M58" s="6"/>
    </row>
    <row r="59" ht="15.75" customHeight="1">
      <c r="M59" s="6"/>
    </row>
    <row r="60" ht="15.75" customHeight="1">
      <c r="M60" s="6"/>
    </row>
    <row r="61" ht="15.75" customHeight="1">
      <c r="M61" s="6"/>
    </row>
    <row r="62" ht="15.75" customHeight="1">
      <c r="M62" s="6"/>
    </row>
    <row r="63" ht="15.75" customHeight="1">
      <c r="M63" s="6"/>
    </row>
    <row r="64" ht="15.75" customHeight="1">
      <c r="M64" s="6"/>
    </row>
    <row r="65" ht="15.75" customHeight="1">
      <c r="M65" s="6"/>
    </row>
    <row r="66" ht="15.75" customHeight="1">
      <c r="M66" s="6"/>
    </row>
    <row r="67" ht="15.75" customHeight="1">
      <c r="M67" s="6"/>
    </row>
    <row r="68" ht="15.75" customHeight="1">
      <c r="M68" s="6"/>
    </row>
    <row r="69" ht="15.75" customHeight="1">
      <c r="M69" s="6"/>
    </row>
    <row r="70" ht="15.75" customHeight="1">
      <c r="M70" s="6"/>
    </row>
    <row r="71" ht="15.75" customHeight="1">
      <c r="M71" s="6"/>
    </row>
    <row r="72" ht="15.75" customHeight="1">
      <c r="M72" s="6"/>
    </row>
    <row r="73" ht="15.75" customHeight="1">
      <c r="M73" s="6"/>
    </row>
    <row r="74" ht="15.75" customHeight="1">
      <c r="M74" s="6"/>
    </row>
    <row r="75" ht="15.75" customHeight="1">
      <c r="M75" s="6"/>
    </row>
    <row r="76" ht="15.75" customHeight="1">
      <c r="M76" s="6"/>
    </row>
    <row r="77" ht="15.75" customHeight="1">
      <c r="M77" s="6"/>
    </row>
    <row r="78" ht="15.75" customHeight="1">
      <c r="M78" s="6"/>
    </row>
    <row r="79" ht="15.75" customHeight="1">
      <c r="M79" s="6"/>
    </row>
    <row r="80" ht="15.75" customHeight="1">
      <c r="M80" s="6"/>
    </row>
    <row r="81" ht="15.75" customHeight="1">
      <c r="M81" s="6"/>
    </row>
    <row r="82" ht="15.75" customHeight="1">
      <c r="M82" s="6"/>
    </row>
    <row r="83" ht="15.75" customHeight="1">
      <c r="M83" s="6"/>
    </row>
    <row r="84" ht="15.75" customHeight="1">
      <c r="M84" s="6"/>
    </row>
    <row r="85" ht="15.75" customHeight="1">
      <c r="M85" s="6"/>
    </row>
    <row r="86" ht="15.75" customHeight="1">
      <c r="M86" s="6"/>
    </row>
    <row r="87" ht="15.75" customHeight="1">
      <c r="M87" s="6"/>
    </row>
    <row r="88" ht="15.75" customHeight="1">
      <c r="M88" s="6"/>
    </row>
    <row r="89" ht="15.75" customHeight="1">
      <c r="M89" s="6"/>
    </row>
    <row r="90" ht="15.75" customHeight="1">
      <c r="M90" s="6"/>
    </row>
    <row r="91" ht="15.75" customHeight="1">
      <c r="M91" s="6"/>
    </row>
    <row r="92" ht="15.75" customHeight="1">
      <c r="M92" s="6"/>
    </row>
    <row r="93" ht="15.75" customHeight="1">
      <c r="M93" s="6"/>
    </row>
    <row r="94" ht="15.75" customHeight="1">
      <c r="M94" s="6"/>
    </row>
    <row r="95" ht="15.75" customHeight="1">
      <c r="M95" s="6"/>
    </row>
    <row r="96" ht="15.75" customHeight="1">
      <c r="M96" s="6"/>
    </row>
    <row r="97" ht="15.75" customHeight="1">
      <c r="M97" s="6"/>
    </row>
    <row r="98" ht="15.75" customHeight="1">
      <c r="M98" s="6"/>
    </row>
    <row r="99" ht="15.75" customHeight="1">
      <c r="M99" s="6"/>
    </row>
    <row r="100" ht="15.75" customHeight="1">
      <c r="M100" s="6"/>
    </row>
    <row r="101" ht="15.75" customHeight="1">
      <c r="M101" s="6"/>
    </row>
    <row r="102" ht="15.75" customHeight="1">
      <c r="M102" s="6"/>
    </row>
    <row r="103" ht="15.75" customHeight="1">
      <c r="M103" s="6"/>
    </row>
    <row r="104" ht="15.75" customHeight="1">
      <c r="M104" s="6"/>
    </row>
    <row r="105" ht="15.75" customHeight="1">
      <c r="M105" s="6"/>
    </row>
    <row r="106" ht="15.75" customHeight="1">
      <c r="M106" s="6"/>
    </row>
    <row r="107" ht="15.75" customHeight="1">
      <c r="M107" s="6"/>
    </row>
    <row r="108" ht="15.75" customHeight="1">
      <c r="M108" s="6"/>
    </row>
    <row r="109" ht="15.75" customHeight="1">
      <c r="M109" s="6"/>
    </row>
    <row r="110" ht="15.75" customHeight="1">
      <c r="M110" s="6"/>
    </row>
    <row r="111" ht="15.75" customHeight="1">
      <c r="M111" s="6"/>
    </row>
    <row r="112" ht="15.75" customHeight="1">
      <c r="M112" s="6"/>
    </row>
    <row r="113" ht="15.75" customHeight="1">
      <c r="M113" s="6"/>
    </row>
    <row r="114" ht="15.75" customHeight="1">
      <c r="M114" s="6"/>
    </row>
    <row r="115" ht="15.75" customHeight="1">
      <c r="M115" s="6"/>
    </row>
    <row r="116" ht="15.75" customHeight="1">
      <c r="M116" s="6"/>
    </row>
    <row r="117" ht="15.75" customHeight="1">
      <c r="M117" s="6"/>
    </row>
    <row r="118" ht="15.75" customHeight="1">
      <c r="M118" s="6"/>
    </row>
    <row r="119" ht="15.75" customHeight="1">
      <c r="M119" s="6"/>
    </row>
    <row r="120" ht="15.75" customHeight="1">
      <c r="M120" s="6"/>
    </row>
    <row r="121" ht="15.75" customHeight="1">
      <c r="M121" s="6"/>
    </row>
    <row r="122" ht="15.75" customHeight="1">
      <c r="M122" s="6"/>
    </row>
    <row r="123" ht="15.75" customHeight="1">
      <c r="M123" s="6"/>
    </row>
    <row r="124" ht="15.75" customHeight="1">
      <c r="M124" s="6"/>
    </row>
    <row r="125" ht="15.75" customHeight="1">
      <c r="M125" s="6"/>
    </row>
    <row r="126" ht="15.75" customHeight="1">
      <c r="M126" s="6"/>
    </row>
    <row r="127" ht="15.75" customHeight="1">
      <c r="M127" s="6"/>
    </row>
    <row r="128" ht="15.75" customHeight="1">
      <c r="M128" s="6"/>
    </row>
    <row r="129" ht="15.75" customHeight="1">
      <c r="M129" s="6"/>
    </row>
    <row r="130" ht="15.75" customHeight="1">
      <c r="M130" s="6"/>
    </row>
    <row r="131" ht="15.75" customHeight="1">
      <c r="M131" s="6"/>
    </row>
    <row r="132" ht="15.75" customHeight="1">
      <c r="M132" s="6"/>
    </row>
    <row r="133" ht="15.75" customHeight="1">
      <c r="M133" s="6"/>
    </row>
    <row r="134" ht="15.75" customHeight="1">
      <c r="M134" s="6"/>
    </row>
    <row r="135" ht="15.75" customHeight="1">
      <c r="M135" s="6"/>
    </row>
    <row r="136" ht="15.75" customHeight="1">
      <c r="M136" s="6"/>
    </row>
    <row r="137" ht="15.75" customHeight="1">
      <c r="M137" s="6"/>
    </row>
    <row r="138" ht="15.75" customHeight="1">
      <c r="M138" s="6"/>
    </row>
    <row r="139" ht="15.75" customHeight="1">
      <c r="M139" s="6"/>
    </row>
    <row r="140" ht="15.75" customHeight="1">
      <c r="M140" s="6"/>
    </row>
    <row r="141" ht="15.75" customHeight="1">
      <c r="M141" s="6"/>
    </row>
    <row r="142" ht="15.75" customHeight="1">
      <c r="M142" s="6"/>
    </row>
    <row r="143" ht="15.75" customHeight="1">
      <c r="M143" s="6"/>
    </row>
    <row r="144" ht="15.75" customHeight="1">
      <c r="M144" s="6"/>
    </row>
    <row r="145" ht="15.75" customHeight="1">
      <c r="M145" s="6"/>
    </row>
    <row r="146" ht="15.75" customHeight="1">
      <c r="M146" s="6"/>
    </row>
    <row r="147" ht="15.75" customHeight="1">
      <c r="M147" s="6"/>
    </row>
    <row r="148" ht="15.75" customHeight="1">
      <c r="M148" s="6"/>
    </row>
    <row r="149" ht="15.75" customHeight="1">
      <c r="M149" s="6"/>
    </row>
    <row r="150" ht="15.75" customHeight="1">
      <c r="M150" s="6"/>
    </row>
    <row r="151" ht="15.75" customHeight="1">
      <c r="M151" s="6"/>
    </row>
    <row r="152" ht="15.75" customHeight="1">
      <c r="M152" s="6"/>
    </row>
    <row r="153" ht="15.75" customHeight="1">
      <c r="M153" s="6"/>
    </row>
    <row r="154" ht="15.75" customHeight="1">
      <c r="M154" s="6"/>
    </row>
    <row r="155" ht="15.75" customHeight="1">
      <c r="M155" s="6"/>
    </row>
    <row r="156" ht="15.75" customHeight="1">
      <c r="M156" s="6"/>
    </row>
    <row r="157" ht="15.75" customHeight="1">
      <c r="M157" s="6"/>
    </row>
    <row r="158" ht="15.75" customHeight="1">
      <c r="M158" s="6"/>
    </row>
    <row r="159" ht="15.75" customHeight="1">
      <c r="M159" s="6"/>
    </row>
    <row r="160" ht="15.75" customHeight="1">
      <c r="M160" s="6"/>
    </row>
    <row r="161" ht="15.75" customHeight="1">
      <c r="M161" s="6"/>
    </row>
    <row r="162" ht="15.75" customHeight="1">
      <c r="M162" s="6"/>
    </row>
    <row r="163" ht="15.75" customHeight="1">
      <c r="M163" s="6"/>
    </row>
    <row r="164" ht="15.75" customHeight="1">
      <c r="M164" s="6"/>
    </row>
    <row r="165" ht="15.75" customHeight="1">
      <c r="M165" s="6"/>
    </row>
    <row r="166" ht="15.75" customHeight="1">
      <c r="M166" s="6"/>
    </row>
    <row r="167" ht="15.75" customHeight="1">
      <c r="M167" s="6"/>
    </row>
    <row r="168" ht="15.75" customHeight="1">
      <c r="M168" s="6"/>
    </row>
    <row r="169" ht="15.75" customHeight="1">
      <c r="M169" s="6"/>
    </row>
    <row r="170" ht="15.75" customHeight="1">
      <c r="M170" s="6"/>
    </row>
    <row r="171" ht="15.75" customHeight="1">
      <c r="M171" s="6"/>
    </row>
    <row r="172" ht="15.75" customHeight="1">
      <c r="M172" s="6"/>
    </row>
    <row r="173" ht="15.75" customHeight="1">
      <c r="M173" s="6"/>
    </row>
    <row r="174" ht="15.75" customHeight="1">
      <c r="M174" s="6"/>
    </row>
    <row r="175" ht="15.75" customHeight="1">
      <c r="M175" s="6"/>
    </row>
    <row r="176" ht="15.75" customHeight="1">
      <c r="M176" s="6"/>
    </row>
    <row r="177" ht="15.75" customHeight="1">
      <c r="M177" s="6"/>
    </row>
    <row r="178" ht="15.75" customHeight="1">
      <c r="M178" s="6"/>
    </row>
    <row r="179" ht="15.75" customHeight="1">
      <c r="M179" s="6"/>
    </row>
    <row r="180" ht="15.75" customHeight="1">
      <c r="M180" s="6"/>
    </row>
    <row r="181" ht="15.75" customHeight="1">
      <c r="M181" s="6"/>
    </row>
    <row r="182" ht="15.75" customHeight="1">
      <c r="M182" s="6"/>
    </row>
    <row r="183" ht="15.75" customHeight="1">
      <c r="M183" s="6"/>
    </row>
    <row r="184" ht="15.75" customHeight="1">
      <c r="M184" s="6"/>
    </row>
    <row r="185" ht="15.75" customHeight="1">
      <c r="M185" s="6"/>
    </row>
    <row r="186" ht="15.75" customHeight="1">
      <c r="M186" s="6"/>
    </row>
    <row r="187" ht="15.75" customHeight="1">
      <c r="M187" s="6"/>
    </row>
    <row r="188" ht="15.75" customHeight="1">
      <c r="M188" s="6"/>
    </row>
    <row r="189" ht="15.75" customHeight="1">
      <c r="M189" s="6"/>
    </row>
    <row r="190" ht="15.75" customHeight="1">
      <c r="M190" s="6"/>
    </row>
    <row r="191" ht="15.75" customHeight="1">
      <c r="M191" s="6"/>
    </row>
    <row r="192" ht="15.75" customHeight="1">
      <c r="M192" s="6"/>
    </row>
    <row r="193" ht="15.75" customHeight="1">
      <c r="M193" s="6"/>
    </row>
    <row r="194" ht="15.75" customHeight="1">
      <c r="M194" s="6"/>
    </row>
    <row r="195" ht="15.75" customHeight="1">
      <c r="M195" s="6"/>
    </row>
    <row r="196" ht="15.75" customHeight="1">
      <c r="M196" s="6"/>
    </row>
    <row r="197" ht="15.75" customHeight="1">
      <c r="M197" s="6"/>
    </row>
    <row r="198" ht="15.75" customHeight="1">
      <c r="M198" s="6"/>
    </row>
    <row r="199" ht="15.75" customHeight="1">
      <c r="M199" s="6"/>
    </row>
    <row r="200" ht="15.75" customHeight="1">
      <c r="M200" s="6"/>
    </row>
    <row r="201" ht="15.75" customHeight="1">
      <c r="M201" s="6"/>
    </row>
    <row r="202" ht="15.75" customHeight="1">
      <c r="M202" s="6"/>
    </row>
    <row r="203" ht="15.75" customHeight="1">
      <c r="M203" s="6"/>
    </row>
    <row r="204" ht="15.75" customHeight="1">
      <c r="M204" s="6"/>
    </row>
    <row r="205" ht="15.75" customHeight="1">
      <c r="M205" s="6"/>
    </row>
    <row r="206" ht="15.75" customHeight="1">
      <c r="M206" s="6"/>
    </row>
    <row r="207" ht="15.75" customHeight="1">
      <c r="M207" s="6"/>
    </row>
    <row r="208" ht="15.75" customHeight="1">
      <c r="M208" s="6"/>
    </row>
    <row r="209" ht="15.75" customHeight="1">
      <c r="M209" s="6"/>
    </row>
    <row r="210" ht="15.75" customHeight="1">
      <c r="M210" s="6"/>
    </row>
    <row r="211" ht="15.75" customHeight="1">
      <c r="M211" s="6"/>
    </row>
    <row r="212" ht="15.75" customHeight="1">
      <c r="M212" s="6"/>
    </row>
    <row r="213" ht="15.75" customHeight="1">
      <c r="M213" s="6"/>
    </row>
    <row r="214" ht="15.75" customHeight="1">
      <c r="M214" s="6"/>
    </row>
    <row r="215" ht="15.75" customHeight="1">
      <c r="M215" s="6"/>
    </row>
    <row r="216" ht="15.75" customHeight="1">
      <c r="M216" s="6"/>
    </row>
    <row r="217" ht="15.75" customHeight="1">
      <c r="M217" s="6"/>
    </row>
    <row r="218" ht="15.75" customHeight="1">
      <c r="M218" s="6"/>
    </row>
    <row r="219" ht="15.75" customHeight="1">
      <c r="M219" s="6"/>
    </row>
    <row r="220" ht="15.75" customHeight="1">
      <c r="M220" s="6"/>
    </row>
    <row r="221" ht="15.75" customHeight="1">
      <c r="M221" s="6"/>
    </row>
    <row r="222" ht="15.75" customHeight="1">
      <c r="M222" s="6"/>
    </row>
    <row r="223" ht="15.75" customHeight="1">
      <c r="M223" s="6"/>
    </row>
    <row r="224" ht="15.75" customHeight="1">
      <c r="M224" s="6"/>
    </row>
    <row r="225" ht="15.75" customHeight="1">
      <c r="M225" s="6"/>
    </row>
    <row r="226" ht="15.75" customHeight="1">
      <c r="M226" s="6"/>
    </row>
    <row r="227" ht="15.75" customHeight="1">
      <c r="M227" s="6"/>
    </row>
    <row r="228" ht="15.75" customHeight="1">
      <c r="M228" s="6"/>
    </row>
    <row r="229" ht="15.75" customHeight="1">
      <c r="M229" s="6"/>
    </row>
    <row r="230" ht="15.75" customHeight="1">
      <c r="M230" s="6"/>
    </row>
    <row r="231" ht="15.75" customHeight="1">
      <c r="M231" s="6"/>
    </row>
    <row r="232" ht="15.75" customHeight="1">
      <c r="M232" s="6"/>
    </row>
    <row r="233" ht="15.75" customHeight="1">
      <c r="M233" s="6"/>
    </row>
    <row r="234" ht="15.75" customHeight="1">
      <c r="M234" s="6"/>
    </row>
    <row r="235" ht="15.75" customHeight="1">
      <c r="M235" s="6"/>
    </row>
    <row r="236" ht="15.75" customHeight="1">
      <c r="M236" s="6"/>
    </row>
    <row r="237" ht="15.75" customHeight="1">
      <c r="M237" s="6"/>
    </row>
    <row r="238" ht="15.75" customHeight="1">
      <c r="M238" s="6"/>
    </row>
    <row r="239" ht="15.75" customHeight="1">
      <c r="M239" s="6"/>
    </row>
    <row r="240" ht="15.75" customHeight="1">
      <c r="M240" s="6"/>
    </row>
    <row r="241" ht="15.75" customHeight="1">
      <c r="M241" s="6"/>
    </row>
    <row r="242" ht="15.75" customHeight="1">
      <c r="M242" s="6"/>
    </row>
    <row r="243" ht="15.75" customHeight="1">
      <c r="M243" s="6"/>
    </row>
    <row r="244" ht="15.75" customHeight="1">
      <c r="M244" s="6"/>
    </row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A244">
    <cfRule type="colorScale" priority="1">
      <colorScale>
        <cfvo type="min"/>
        <cfvo type="max"/>
        <color rgb="FFFFFFFF"/>
        <color rgb="FF57BB8A"/>
      </colorScale>
    </cfRule>
  </conditionalFormatting>
  <dataValidations>
    <dataValidation type="custom" allowBlank="1" showDropDown="1" sqref="I38:K44">
      <formula1>AND(ISNUMBER(I38),(NOT(OR(NOT(ISERROR(DATEVALUE(I38))), AND(ISNUMBER(I38), LEFT(CELL("format", I38))="D")))))</formula1>
    </dataValidation>
  </dataValidations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1" width="12.63"/>
    <col customWidth="1" min="12" max="26" width="14.38"/>
  </cols>
  <sheetData>
    <row r="1" ht="15.75" customHeight="1">
      <c r="A1" s="1" t="s">
        <v>0</v>
      </c>
      <c r="B1" s="1" t="s">
        <v>108</v>
      </c>
      <c r="C1" s="1" t="s">
        <v>1</v>
      </c>
      <c r="D1" s="1" t="s">
        <v>2</v>
      </c>
      <c r="E1" s="1" t="s">
        <v>3</v>
      </c>
      <c r="F1" s="1" t="s">
        <v>109</v>
      </c>
      <c r="G1" s="1" t="s">
        <v>4</v>
      </c>
      <c r="H1" s="1" t="s">
        <v>114</v>
      </c>
      <c r="I1" s="2" t="s">
        <v>6</v>
      </c>
      <c r="J1" s="1" t="s">
        <v>115</v>
      </c>
      <c r="K1" s="1" t="s">
        <v>110</v>
      </c>
    </row>
    <row r="2" ht="15.75" customHeight="1">
      <c r="A2" s="4" t="s">
        <v>16</v>
      </c>
      <c r="B2" s="4">
        <v>140.0</v>
      </c>
      <c r="C2" s="4">
        <v>80.0</v>
      </c>
      <c r="D2" s="4">
        <v>220.0</v>
      </c>
      <c r="E2" s="4">
        <v>90.0</v>
      </c>
      <c r="F2" s="4">
        <v>130.0</v>
      </c>
      <c r="G2" s="5">
        <v>9.4</v>
      </c>
      <c r="H2" s="5">
        <f t="shared" ref="H2:H28" si="1">C2*G2</f>
        <v>752</v>
      </c>
      <c r="I2" s="5">
        <v>10.0</v>
      </c>
      <c r="J2" s="5">
        <f t="shared" ref="J2:J28" si="2">E2*I2</f>
        <v>900</v>
      </c>
      <c r="K2" s="4" t="s">
        <v>111</v>
      </c>
    </row>
    <row r="3" ht="15.75" customHeight="1">
      <c r="A3" s="4" t="s">
        <v>17</v>
      </c>
      <c r="B3" s="4">
        <v>130.0</v>
      </c>
      <c r="C3" s="4">
        <v>120.0</v>
      </c>
      <c r="D3" s="4">
        <v>250.0</v>
      </c>
      <c r="E3" s="4">
        <v>140.0</v>
      </c>
      <c r="F3" s="4">
        <v>110.0</v>
      </c>
      <c r="G3" s="5">
        <v>40.0</v>
      </c>
      <c r="H3" s="5">
        <f t="shared" si="1"/>
        <v>4800</v>
      </c>
      <c r="I3" s="5">
        <v>44.0</v>
      </c>
      <c r="J3" s="5">
        <f t="shared" si="2"/>
        <v>6160</v>
      </c>
      <c r="K3" s="4" t="s">
        <v>111</v>
      </c>
    </row>
    <row r="4" ht="15.75" customHeight="1">
      <c r="A4" s="4" t="s">
        <v>18</v>
      </c>
      <c r="B4" s="4">
        <v>75.0</v>
      </c>
      <c r="C4" s="4">
        <v>25.0</v>
      </c>
      <c r="D4" s="4">
        <v>100.0</v>
      </c>
      <c r="E4" s="4">
        <v>30.0</v>
      </c>
      <c r="F4" s="4">
        <v>70.0</v>
      </c>
      <c r="G4" s="5">
        <v>9.0</v>
      </c>
      <c r="H4" s="5">
        <f t="shared" si="1"/>
        <v>225</v>
      </c>
      <c r="I4" s="5">
        <v>10.0</v>
      </c>
      <c r="J4" s="5">
        <f t="shared" si="2"/>
        <v>300</v>
      </c>
      <c r="K4" s="4" t="s">
        <v>111</v>
      </c>
    </row>
    <row r="5" ht="15.75" customHeight="1">
      <c r="A5" s="4" t="s">
        <v>19</v>
      </c>
      <c r="B5" s="4">
        <v>130.0</v>
      </c>
      <c r="C5" s="4">
        <v>70.0</v>
      </c>
      <c r="D5" s="4">
        <v>200.0</v>
      </c>
      <c r="E5" s="4">
        <v>80.0</v>
      </c>
      <c r="F5" s="4">
        <v>120.0</v>
      </c>
      <c r="G5" s="5">
        <v>75.0</v>
      </c>
      <c r="H5" s="5">
        <f t="shared" si="1"/>
        <v>5250</v>
      </c>
      <c r="I5" s="5">
        <v>80.0</v>
      </c>
      <c r="J5" s="5">
        <f t="shared" si="2"/>
        <v>6400</v>
      </c>
      <c r="K5" s="4" t="s">
        <v>111</v>
      </c>
    </row>
    <row r="6" ht="15.75" customHeight="1">
      <c r="A6" s="4" t="s">
        <v>20</v>
      </c>
      <c r="B6" s="4">
        <v>80.0</v>
      </c>
      <c r="C6" s="4">
        <v>50.0</v>
      </c>
      <c r="D6" s="4">
        <v>130.0</v>
      </c>
      <c r="E6" s="4">
        <v>50.0</v>
      </c>
      <c r="F6" s="4">
        <v>80.0</v>
      </c>
      <c r="G6" s="5">
        <v>50.0</v>
      </c>
      <c r="H6" s="5">
        <f t="shared" si="1"/>
        <v>2500</v>
      </c>
      <c r="I6" s="5">
        <v>60.0</v>
      </c>
      <c r="J6" s="5">
        <f t="shared" si="2"/>
        <v>3000</v>
      </c>
      <c r="K6" s="4" t="s">
        <v>111</v>
      </c>
    </row>
    <row r="7" ht="15.75" customHeight="1">
      <c r="A7" s="4" t="s">
        <v>21</v>
      </c>
      <c r="B7" s="4">
        <v>50.0</v>
      </c>
      <c r="C7" s="4">
        <v>30.0</v>
      </c>
      <c r="D7" s="4">
        <v>80.0</v>
      </c>
      <c r="E7" s="4">
        <v>20.0</v>
      </c>
      <c r="F7" s="4">
        <v>60.0</v>
      </c>
      <c r="G7" s="5">
        <v>18.0</v>
      </c>
      <c r="H7" s="5">
        <f t="shared" si="1"/>
        <v>540</v>
      </c>
      <c r="I7" s="5">
        <v>20.0</v>
      </c>
      <c r="J7" s="5">
        <f t="shared" si="2"/>
        <v>400</v>
      </c>
      <c r="K7" s="4" t="s">
        <v>111</v>
      </c>
    </row>
    <row r="8" ht="15.75" customHeight="1">
      <c r="A8" s="4" t="s">
        <v>22</v>
      </c>
      <c r="B8" s="4">
        <v>45.0</v>
      </c>
      <c r="C8" s="4">
        <v>25.0</v>
      </c>
      <c r="D8" s="4">
        <v>70.0</v>
      </c>
      <c r="E8" s="4">
        <v>15.0</v>
      </c>
      <c r="F8" s="4">
        <v>55.0</v>
      </c>
      <c r="G8" s="5">
        <v>110.0</v>
      </c>
      <c r="H8" s="5">
        <f t="shared" si="1"/>
        <v>2750</v>
      </c>
      <c r="I8" s="5">
        <v>120.0</v>
      </c>
      <c r="J8" s="5">
        <f t="shared" si="2"/>
        <v>1800</v>
      </c>
      <c r="K8" s="4" t="s">
        <v>111</v>
      </c>
    </row>
    <row r="9" ht="15.75" customHeight="1">
      <c r="A9" s="4" t="s">
        <v>23</v>
      </c>
      <c r="B9" s="4">
        <v>80.0</v>
      </c>
      <c r="C9" s="4">
        <v>50.0</v>
      </c>
      <c r="D9" s="4">
        <v>130.0</v>
      </c>
      <c r="E9" s="4">
        <v>40.0</v>
      </c>
      <c r="F9" s="4">
        <v>90.0</v>
      </c>
      <c r="G9" s="5">
        <v>36.0</v>
      </c>
      <c r="H9" s="5">
        <f t="shared" si="1"/>
        <v>1800</v>
      </c>
      <c r="I9" s="5">
        <v>40.0</v>
      </c>
      <c r="J9" s="5">
        <f t="shared" si="2"/>
        <v>1600</v>
      </c>
      <c r="K9" s="4" t="s">
        <v>111</v>
      </c>
    </row>
    <row r="10" ht="15.75" customHeight="1">
      <c r="A10" s="4" t="s">
        <v>24</v>
      </c>
      <c r="B10" s="4">
        <v>50.0</v>
      </c>
      <c r="C10" s="4">
        <v>30.0</v>
      </c>
      <c r="D10" s="4">
        <v>80.0</v>
      </c>
      <c r="E10" s="4">
        <v>20.0</v>
      </c>
      <c r="F10" s="4">
        <v>60.0</v>
      </c>
      <c r="G10" s="5">
        <v>65.0</v>
      </c>
      <c r="H10" s="5">
        <f t="shared" si="1"/>
        <v>1950</v>
      </c>
      <c r="I10" s="5">
        <v>75.0</v>
      </c>
      <c r="J10" s="5">
        <f t="shared" si="2"/>
        <v>1500</v>
      </c>
      <c r="K10" s="4" t="s">
        <v>111</v>
      </c>
    </row>
    <row r="11" ht="15.75" customHeight="1">
      <c r="A11" s="4" t="s">
        <v>25</v>
      </c>
      <c r="B11" s="4">
        <v>40.0</v>
      </c>
      <c r="C11" s="4">
        <v>20.0</v>
      </c>
      <c r="D11" s="4">
        <v>60.0</v>
      </c>
      <c r="E11" s="4">
        <v>15.0</v>
      </c>
      <c r="F11" s="4">
        <v>45.0</v>
      </c>
      <c r="G11" s="5">
        <v>20.0</v>
      </c>
      <c r="H11" s="5">
        <f t="shared" si="1"/>
        <v>400</v>
      </c>
      <c r="I11" s="5">
        <v>24.0</v>
      </c>
      <c r="J11" s="5">
        <f t="shared" si="2"/>
        <v>360</v>
      </c>
      <c r="K11" s="4" t="s">
        <v>111</v>
      </c>
    </row>
    <row r="12" ht="15.75" customHeight="1">
      <c r="A12" s="4" t="s">
        <v>26</v>
      </c>
      <c r="B12" s="4">
        <v>35.0</v>
      </c>
      <c r="C12" s="4">
        <v>25.0</v>
      </c>
      <c r="D12" s="4">
        <v>60.0</v>
      </c>
      <c r="E12" s="4">
        <v>20.0</v>
      </c>
      <c r="F12" s="4">
        <v>40.0</v>
      </c>
      <c r="G12" s="5">
        <v>20.0</v>
      </c>
      <c r="H12" s="5">
        <f t="shared" si="1"/>
        <v>500</v>
      </c>
      <c r="I12" s="5">
        <v>24.0</v>
      </c>
      <c r="J12" s="5">
        <f t="shared" si="2"/>
        <v>480</v>
      </c>
      <c r="K12" s="4" t="s">
        <v>111</v>
      </c>
    </row>
    <row r="13" ht="15.75" customHeight="1">
      <c r="A13" s="4" t="s">
        <v>27</v>
      </c>
      <c r="B13" s="4">
        <v>40.0</v>
      </c>
      <c r="C13" s="4">
        <v>20.0</v>
      </c>
      <c r="D13" s="4">
        <v>60.0</v>
      </c>
      <c r="E13" s="4">
        <v>20.0</v>
      </c>
      <c r="F13" s="4">
        <v>40.0</v>
      </c>
      <c r="G13" s="5">
        <v>100.0</v>
      </c>
      <c r="H13" s="5">
        <f t="shared" si="1"/>
        <v>2000</v>
      </c>
      <c r="I13" s="5">
        <v>110.0</v>
      </c>
      <c r="J13" s="5">
        <f t="shared" si="2"/>
        <v>2200</v>
      </c>
      <c r="K13" s="4" t="s">
        <v>111</v>
      </c>
    </row>
    <row r="14" ht="15.75" customHeight="1">
      <c r="A14" s="4" t="s">
        <v>28</v>
      </c>
      <c r="B14" s="4">
        <v>50.0</v>
      </c>
      <c r="C14" s="4">
        <v>20.0</v>
      </c>
      <c r="D14" s="4">
        <v>70.0</v>
      </c>
      <c r="E14" s="4">
        <v>15.0</v>
      </c>
      <c r="F14" s="4">
        <v>55.0</v>
      </c>
      <c r="G14" s="5">
        <v>130.0</v>
      </c>
      <c r="H14" s="5">
        <f t="shared" si="1"/>
        <v>2600</v>
      </c>
      <c r="I14" s="5">
        <v>140.0</v>
      </c>
      <c r="J14" s="5">
        <f t="shared" si="2"/>
        <v>2100</v>
      </c>
      <c r="K14" s="4" t="s">
        <v>111</v>
      </c>
    </row>
    <row r="15" ht="15.75" customHeight="1">
      <c r="A15" s="4" t="s">
        <v>29</v>
      </c>
      <c r="B15" s="4">
        <v>15.0</v>
      </c>
      <c r="C15" s="4">
        <v>25.0</v>
      </c>
      <c r="D15" s="4">
        <v>40.0</v>
      </c>
      <c r="E15" s="4">
        <v>20.0</v>
      </c>
      <c r="F15" s="4">
        <v>20.0</v>
      </c>
      <c r="G15" s="5">
        <v>38.0</v>
      </c>
      <c r="H15" s="5">
        <f t="shared" si="1"/>
        <v>950</v>
      </c>
      <c r="I15" s="5">
        <v>40.0</v>
      </c>
      <c r="J15" s="5">
        <f t="shared" si="2"/>
        <v>800</v>
      </c>
      <c r="K15" s="4" t="s">
        <v>111</v>
      </c>
    </row>
    <row r="16" ht="15.75" customHeight="1">
      <c r="A16" s="4" t="s">
        <v>30</v>
      </c>
      <c r="B16" s="4">
        <v>20.0</v>
      </c>
      <c r="C16" s="4">
        <v>15.0</v>
      </c>
      <c r="D16" s="4">
        <v>35.0</v>
      </c>
      <c r="E16" s="4">
        <v>10.0</v>
      </c>
      <c r="F16" s="4">
        <v>25.0</v>
      </c>
      <c r="G16" s="5">
        <v>8.0</v>
      </c>
      <c r="H16" s="5">
        <f t="shared" si="1"/>
        <v>120</v>
      </c>
      <c r="I16" s="5">
        <v>10.0</v>
      </c>
      <c r="J16" s="5">
        <f t="shared" si="2"/>
        <v>100</v>
      </c>
      <c r="K16" s="4" t="s">
        <v>111</v>
      </c>
    </row>
    <row r="17" ht="15.75" customHeight="1">
      <c r="A17" s="4" t="s">
        <v>31</v>
      </c>
      <c r="B17" s="4">
        <v>40.0</v>
      </c>
      <c r="C17" s="4">
        <v>25.0</v>
      </c>
      <c r="D17" s="4">
        <v>65.0</v>
      </c>
      <c r="E17" s="4">
        <v>20.0</v>
      </c>
      <c r="F17" s="4">
        <v>45.0</v>
      </c>
      <c r="G17" s="5">
        <v>85.0</v>
      </c>
      <c r="H17" s="5">
        <f t="shared" si="1"/>
        <v>2125</v>
      </c>
      <c r="I17" s="5">
        <v>95.0</v>
      </c>
      <c r="J17" s="5">
        <f t="shared" si="2"/>
        <v>1900</v>
      </c>
      <c r="K17" s="4" t="s">
        <v>111</v>
      </c>
    </row>
    <row r="18" ht="15.75" customHeight="1">
      <c r="A18" s="4" t="s">
        <v>32</v>
      </c>
      <c r="B18" s="4">
        <v>10.0</v>
      </c>
      <c r="C18" s="4">
        <v>30.0</v>
      </c>
      <c r="D18" s="4">
        <v>40.0</v>
      </c>
      <c r="E18" s="4">
        <v>20.0</v>
      </c>
      <c r="F18" s="4">
        <v>20.0</v>
      </c>
      <c r="G18" s="5">
        <v>12.0</v>
      </c>
      <c r="H18" s="5">
        <f t="shared" si="1"/>
        <v>360</v>
      </c>
      <c r="I18" s="5">
        <v>14.0</v>
      </c>
      <c r="J18" s="5">
        <f t="shared" si="2"/>
        <v>280</v>
      </c>
      <c r="K18" s="4" t="s">
        <v>111</v>
      </c>
    </row>
    <row r="19" ht="15.75" customHeight="1">
      <c r="A19" s="4" t="s">
        <v>33</v>
      </c>
      <c r="B19" s="4">
        <v>50.0</v>
      </c>
      <c r="C19" s="4">
        <v>15.0</v>
      </c>
      <c r="D19" s="4">
        <v>65.0</v>
      </c>
      <c r="E19" s="4">
        <v>15.0</v>
      </c>
      <c r="F19" s="4">
        <v>50.0</v>
      </c>
      <c r="G19" s="5">
        <v>36.0</v>
      </c>
      <c r="H19" s="5">
        <f t="shared" si="1"/>
        <v>540</v>
      </c>
      <c r="I19" s="5">
        <v>40.0</v>
      </c>
      <c r="J19" s="5">
        <f t="shared" si="2"/>
        <v>600</v>
      </c>
      <c r="K19" s="4" t="s">
        <v>111</v>
      </c>
    </row>
    <row r="20" ht="15.75" customHeight="1">
      <c r="A20" s="4" t="s">
        <v>34</v>
      </c>
      <c r="B20" s="4">
        <v>30.0</v>
      </c>
      <c r="C20" s="4">
        <v>10.0</v>
      </c>
      <c r="D20" s="4">
        <v>40.0</v>
      </c>
      <c r="E20" s="4">
        <v>10.0</v>
      </c>
      <c r="F20" s="4">
        <v>30.0</v>
      </c>
      <c r="G20" s="5">
        <v>85.0</v>
      </c>
      <c r="H20" s="5">
        <f t="shared" si="1"/>
        <v>850</v>
      </c>
      <c r="I20" s="5">
        <v>90.0</v>
      </c>
      <c r="J20" s="5">
        <f t="shared" si="2"/>
        <v>900</v>
      </c>
      <c r="K20" s="4" t="s">
        <v>111</v>
      </c>
    </row>
    <row r="21" ht="15.75" customHeight="1">
      <c r="A21" s="4" t="s">
        <v>35</v>
      </c>
      <c r="B21" s="4">
        <v>25.0</v>
      </c>
      <c r="C21" s="4">
        <v>10.0</v>
      </c>
      <c r="D21" s="4">
        <v>35.0</v>
      </c>
      <c r="E21" s="4">
        <v>5.0</v>
      </c>
      <c r="F21" s="4">
        <v>30.0</v>
      </c>
      <c r="G21" s="5">
        <v>42.0</v>
      </c>
      <c r="H21" s="5">
        <f t="shared" si="1"/>
        <v>420</v>
      </c>
      <c r="I21" s="5">
        <v>48.0</v>
      </c>
      <c r="J21" s="5">
        <f t="shared" si="2"/>
        <v>240</v>
      </c>
      <c r="K21" s="4" t="s">
        <v>111</v>
      </c>
    </row>
    <row r="22" ht="15.75" customHeight="1">
      <c r="A22" s="4" t="s">
        <v>36</v>
      </c>
      <c r="B22" s="4">
        <v>13.0</v>
      </c>
      <c r="C22" s="4">
        <v>5.0</v>
      </c>
      <c r="D22" s="4">
        <v>18.0</v>
      </c>
      <c r="E22" s="4">
        <v>4.0</v>
      </c>
      <c r="F22" s="4">
        <v>14.0</v>
      </c>
      <c r="G22" s="5">
        <v>450.0</v>
      </c>
      <c r="H22" s="5">
        <f t="shared" si="1"/>
        <v>2250</v>
      </c>
      <c r="I22" s="5">
        <v>475.0</v>
      </c>
      <c r="J22" s="5">
        <f t="shared" si="2"/>
        <v>1900</v>
      </c>
      <c r="K22" s="4" t="s">
        <v>111</v>
      </c>
    </row>
    <row r="23" ht="15.75" customHeight="1">
      <c r="A23" s="4" t="s">
        <v>37</v>
      </c>
      <c r="B23" s="4">
        <v>50.0</v>
      </c>
      <c r="C23" s="4">
        <v>20.0</v>
      </c>
      <c r="D23" s="4">
        <v>70.0</v>
      </c>
      <c r="E23" s="4">
        <v>25.0</v>
      </c>
      <c r="F23" s="4">
        <v>45.0</v>
      </c>
      <c r="G23" s="5">
        <v>50.0</v>
      </c>
      <c r="H23" s="5">
        <f t="shared" si="1"/>
        <v>1000</v>
      </c>
      <c r="I23" s="5">
        <v>60.0</v>
      </c>
      <c r="J23" s="5">
        <f t="shared" si="2"/>
        <v>1500</v>
      </c>
      <c r="K23" s="4" t="s">
        <v>111</v>
      </c>
    </row>
    <row r="24" ht="15.75" customHeight="1">
      <c r="A24" s="4" t="s">
        <v>38</v>
      </c>
      <c r="B24" s="4">
        <v>25.0</v>
      </c>
      <c r="C24" s="4">
        <v>15.0</v>
      </c>
      <c r="D24" s="4">
        <v>40.0</v>
      </c>
      <c r="E24" s="4">
        <v>10.0</v>
      </c>
      <c r="F24" s="4">
        <v>30.0</v>
      </c>
      <c r="G24" s="5">
        <v>38.0</v>
      </c>
      <c r="H24" s="5">
        <f t="shared" si="1"/>
        <v>570</v>
      </c>
      <c r="I24" s="5">
        <v>40.0</v>
      </c>
      <c r="J24" s="5">
        <f t="shared" si="2"/>
        <v>400</v>
      </c>
      <c r="K24" s="4" t="s">
        <v>111</v>
      </c>
    </row>
    <row r="25" ht="15.75" customHeight="1">
      <c r="A25" s="4" t="s">
        <v>39</v>
      </c>
      <c r="B25" s="4">
        <v>25.0</v>
      </c>
      <c r="C25" s="4">
        <v>20.0</v>
      </c>
      <c r="D25" s="4">
        <v>45.0</v>
      </c>
      <c r="E25" s="4">
        <v>10.0</v>
      </c>
      <c r="F25" s="4">
        <v>35.0</v>
      </c>
      <c r="G25" s="5">
        <v>40.0</v>
      </c>
      <c r="H25" s="5">
        <f t="shared" si="1"/>
        <v>800</v>
      </c>
      <c r="I25" s="5">
        <v>50.0</v>
      </c>
      <c r="J25" s="5">
        <f t="shared" si="2"/>
        <v>500</v>
      </c>
      <c r="K25" s="4" t="s">
        <v>111</v>
      </c>
    </row>
    <row r="26" ht="15.75" customHeight="1">
      <c r="A26" s="4" t="s">
        <v>40</v>
      </c>
      <c r="B26" s="4">
        <v>20.0</v>
      </c>
      <c r="C26" s="4">
        <v>25.0</v>
      </c>
      <c r="D26" s="4">
        <v>45.0</v>
      </c>
      <c r="E26" s="4">
        <v>15.0</v>
      </c>
      <c r="F26" s="4">
        <v>30.0</v>
      </c>
      <c r="G26" s="5">
        <v>38.0</v>
      </c>
      <c r="H26" s="5">
        <f t="shared" si="1"/>
        <v>950</v>
      </c>
      <c r="I26" s="5">
        <v>40.0</v>
      </c>
      <c r="J26" s="5">
        <f t="shared" si="2"/>
        <v>600</v>
      </c>
      <c r="K26" s="4" t="s">
        <v>111</v>
      </c>
    </row>
    <row r="27" ht="15.75" customHeight="1">
      <c r="A27" s="4" t="s">
        <v>41</v>
      </c>
      <c r="B27" s="4">
        <v>15.0</v>
      </c>
      <c r="C27" s="4">
        <v>10.0</v>
      </c>
      <c r="D27" s="4">
        <v>25.0</v>
      </c>
      <c r="E27" s="4">
        <v>10.0</v>
      </c>
      <c r="F27" s="4">
        <v>15.0</v>
      </c>
      <c r="G27" s="5">
        <v>42.0</v>
      </c>
      <c r="H27" s="5">
        <f t="shared" si="1"/>
        <v>420</v>
      </c>
      <c r="I27" s="5">
        <v>45.0</v>
      </c>
      <c r="J27" s="5">
        <f t="shared" si="2"/>
        <v>450</v>
      </c>
      <c r="K27" s="4" t="s">
        <v>111</v>
      </c>
    </row>
    <row r="28" ht="15.75" customHeight="1">
      <c r="A28" s="4" t="s">
        <v>42</v>
      </c>
      <c r="B28" s="4">
        <v>35.0</v>
      </c>
      <c r="C28" s="4">
        <v>10.0</v>
      </c>
      <c r="D28" s="4">
        <v>45.0</v>
      </c>
      <c r="E28" s="4">
        <v>15.0</v>
      </c>
      <c r="F28" s="4">
        <v>30.0</v>
      </c>
      <c r="G28" s="5">
        <v>95.0</v>
      </c>
      <c r="H28" s="5">
        <f t="shared" si="1"/>
        <v>950</v>
      </c>
      <c r="I28" s="5">
        <v>100.0</v>
      </c>
      <c r="J28" s="5">
        <f t="shared" si="2"/>
        <v>1500</v>
      </c>
      <c r="K28" s="4" t="s">
        <v>111</v>
      </c>
    </row>
    <row r="29" ht="15.75" customHeight="1">
      <c r="I29" s="5"/>
    </row>
    <row r="30" ht="15.75" customHeight="1">
      <c r="I30" s="5"/>
    </row>
    <row r="31" ht="15.75" customHeight="1">
      <c r="G31" s="4" t="s">
        <v>112</v>
      </c>
      <c r="H31" s="5">
        <f>SUM(H2:H28)</f>
        <v>38372</v>
      </c>
      <c r="I31" s="5"/>
    </row>
    <row r="32" ht="15.75" customHeight="1">
      <c r="G32" s="4" t="s">
        <v>113</v>
      </c>
      <c r="H32" s="5">
        <f>SUM(J2:J28)</f>
        <v>38870</v>
      </c>
      <c r="I32" s="5"/>
    </row>
    <row r="33" ht="15.75" customHeight="1">
      <c r="I33" s="5"/>
    </row>
    <row r="34" ht="15.75" customHeight="1">
      <c r="I34" s="5"/>
    </row>
    <row r="35" ht="15.75" customHeight="1">
      <c r="I35" s="5"/>
    </row>
    <row r="36" ht="15.75" customHeight="1">
      <c r="I36" s="5"/>
    </row>
    <row r="37" ht="15.75" customHeight="1">
      <c r="I37" s="5"/>
    </row>
    <row r="38" ht="15.75" customHeight="1">
      <c r="I38" s="5"/>
    </row>
    <row r="39" ht="15.75" customHeight="1">
      <c r="I39" s="5"/>
    </row>
    <row r="40" ht="15.75" customHeight="1">
      <c r="I40" s="5"/>
    </row>
    <row r="41" ht="15.75" customHeight="1">
      <c r="I41" s="5"/>
    </row>
    <row r="42" ht="15.75" customHeight="1">
      <c r="I42" s="5"/>
    </row>
    <row r="43" ht="15.75" customHeight="1">
      <c r="I43" s="5"/>
    </row>
    <row r="44" ht="15.75" customHeight="1">
      <c r="I44" s="5"/>
    </row>
    <row r="45" ht="15.75" customHeight="1">
      <c r="I45" s="5"/>
    </row>
    <row r="46" ht="15.75" customHeight="1">
      <c r="I46" s="5"/>
    </row>
    <row r="47" ht="15.75" customHeight="1">
      <c r="I47" s="5"/>
    </row>
    <row r="48" ht="15.75" customHeight="1">
      <c r="I48" s="5"/>
    </row>
    <row r="49" ht="15.75" customHeight="1">
      <c r="I49" s="5"/>
    </row>
    <row r="50" ht="15.75" customHeight="1">
      <c r="I50" s="5"/>
    </row>
    <row r="51" ht="15.75" customHeight="1">
      <c r="I51" s="5"/>
    </row>
    <row r="52" ht="15.75" customHeight="1">
      <c r="I52" s="5"/>
    </row>
    <row r="53" ht="15.75" customHeight="1">
      <c r="I53" s="5"/>
    </row>
    <row r="54" ht="15.75" customHeight="1">
      <c r="I54" s="5"/>
    </row>
    <row r="55" ht="15.75" customHeight="1">
      <c r="I55" s="5"/>
    </row>
    <row r="56" ht="15.75" customHeight="1">
      <c r="I56" s="5"/>
    </row>
    <row r="57" ht="15.75" customHeight="1">
      <c r="I57" s="5"/>
    </row>
    <row r="58" ht="15.75" customHeight="1">
      <c r="I58" s="5"/>
    </row>
    <row r="59" ht="15.75" customHeight="1">
      <c r="I59" s="5"/>
    </row>
    <row r="60" ht="15.75" customHeight="1">
      <c r="I60" s="5"/>
    </row>
    <row r="61" ht="15.75" customHeight="1">
      <c r="I61" s="5"/>
    </row>
    <row r="62" ht="15.75" customHeight="1">
      <c r="I62" s="5"/>
    </row>
    <row r="63" ht="15.75" customHeight="1">
      <c r="I63" s="5"/>
    </row>
    <row r="64" ht="15.75" customHeight="1">
      <c r="I64" s="5"/>
    </row>
    <row r="65" ht="15.75" customHeight="1">
      <c r="I65" s="5"/>
    </row>
    <row r="66" ht="15.75" customHeight="1">
      <c r="I66" s="5"/>
    </row>
    <row r="67" ht="15.75" customHeight="1">
      <c r="I67" s="5"/>
    </row>
    <row r="68" ht="15.75" customHeight="1">
      <c r="I68" s="5"/>
    </row>
    <row r="69" ht="15.75" customHeight="1">
      <c r="I69" s="5"/>
    </row>
    <row r="70" ht="15.75" customHeight="1">
      <c r="I70" s="5"/>
    </row>
    <row r="71" ht="15.75" customHeight="1">
      <c r="I71" s="5"/>
    </row>
    <row r="72" ht="15.75" customHeight="1">
      <c r="I72" s="5"/>
    </row>
    <row r="73" ht="15.75" customHeight="1">
      <c r="I73" s="5"/>
    </row>
    <row r="74" ht="15.75" customHeight="1">
      <c r="I74" s="5"/>
    </row>
    <row r="75" ht="15.75" customHeight="1">
      <c r="I75" s="5"/>
    </row>
    <row r="76" ht="15.75" customHeight="1">
      <c r="I76" s="5"/>
    </row>
    <row r="77" ht="15.75" customHeight="1">
      <c r="I77" s="5"/>
    </row>
    <row r="78" ht="15.75" customHeight="1">
      <c r="I78" s="5"/>
    </row>
    <row r="79" ht="15.75" customHeight="1">
      <c r="I79" s="5"/>
    </row>
    <row r="80" ht="15.75" customHeight="1">
      <c r="I80" s="5"/>
    </row>
    <row r="81" ht="15.75" customHeight="1">
      <c r="I81" s="5"/>
    </row>
    <row r="82" ht="15.75" customHeight="1">
      <c r="I82" s="5"/>
    </row>
    <row r="83" ht="15.75" customHeight="1">
      <c r="I83" s="5"/>
    </row>
    <row r="84" ht="15.75" customHeight="1">
      <c r="I84" s="5"/>
    </row>
    <row r="85" ht="15.75" customHeight="1">
      <c r="I85" s="5"/>
    </row>
    <row r="86" ht="15.75" customHeight="1">
      <c r="I86" s="5"/>
    </row>
    <row r="87" ht="15.75" customHeight="1">
      <c r="I87" s="5"/>
    </row>
    <row r="88" ht="15.75" customHeight="1">
      <c r="I88" s="5"/>
    </row>
    <row r="89" ht="15.75" customHeight="1">
      <c r="I89" s="5"/>
    </row>
    <row r="90" ht="15.75" customHeight="1">
      <c r="I90" s="5"/>
    </row>
    <row r="91" ht="15.75" customHeight="1">
      <c r="I91" s="5"/>
    </row>
    <row r="92" ht="15.75" customHeight="1">
      <c r="I92" s="5"/>
    </row>
    <row r="93" ht="15.75" customHeight="1">
      <c r="I93" s="5"/>
    </row>
    <row r="94" ht="15.75" customHeight="1">
      <c r="I94" s="5"/>
    </row>
    <row r="95" ht="15.75" customHeight="1">
      <c r="I95" s="5"/>
    </row>
    <row r="96" ht="15.75" customHeight="1">
      <c r="I96" s="5"/>
    </row>
    <row r="97" ht="15.75" customHeight="1">
      <c r="I97" s="5"/>
    </row>
    <row r="98" ht="15.75" customHeight="1">
      <c r="I98" s="5"/>
    </row>
    <row r="99" ht="15.75" customHeight="1">
      <c r="I99" s="5"/>
    </row>
    <row r="100" ht="15.75" customHeight="1">
      <c r="I100" s="5"/>
    </row>
    <row r="101" ht="15.75" customHeight="1">
      <c r="I101" s="5"/>
    </row>
    <row r="102" ht="15.75" customHeight="1">
      <c r="I102" s="5"/>
    </row>
    <row r="103" ht="15.75" customHeight="1">
      <c r="I103" s="5"/>
    </row>
    <row r="104" ht="15.75" customHeight="1">
      <c r="I104" s="5"/>
    </row>
    <row r="105" ht="15.75" customHeight="1">
      <c r="I105" s="5"/>
    </row>
    <row r="106" ht="15.75" customHeight="1">
      <c r="I106" s="5"/>
    </row>
    <row r="107" ht="15.75" customHeight="1">
      <c r="I107" s="5"/>
    </row>
    <row r="108" ht="15.75" customHeight="1">
      <c r="I108" s="5"/>
    </row>
    <row r="109" ht="15.75" customHeight="1">
      <c r="I109" s="5"/>
    </row>
    <row r="110" ht="15.75" customHeight="1">
      <c r="I110" s="5"/>
    </row>
    <row r="111" ht="15.75" customHeight="1">
      <c r="I111" s="5"/>
    </row>
    <row r="112" ht="15.75" customHeight="1">
      <c r="I112" s="5"/>
    </row>
    <row r="113" ht="15.75" customHeight="1">
      <c r="I113" s="5"/>
    </row>
    <row r="114" ht="15.75" customHeight="1">
      <c r="I114" s="5"/>
    </row>
    <row r="115" ht="15.75" customHeight="1">
      <c r="I115" s="5"/>
    </row>
    <row r="116" ht="15.75" customHeight="1">
      <c r="I116" s="5"/>
    </row>
    <row r="117" ht="15.75" customHeight="1">
      <c r="I117" s="5"/>
    </row>
    <row r="118" ht="15.75" customHeight="1">
      <c r="I118" s="5"/>
    </row>
    <row r="119" ht="15.75" customHeight="1">
      <c r="I119" s="5"/>
    </row>
    <row r="120" ht="15.75" customHeight="1">
      <c r="I120" s="5"/>
    </row>
    <row r="121" ht="15.75" customHeight="1">
      <c r="I121" s="5"/>
    </row>
    <row r="122" ht="15.75" customHeight="1">
      <c r="I122" s="5"/>
    </row>
    <row r="123" ht="15.75" customHeight="1">
      <c r="I123" s="5"/>
    </row>
    <row r="124" ht="15.75" customHeight="1">
      <c r="I124" s="5"/>
    </row>
    <row r="125" ht="15.75" customHeight="1">
      <c r="I125" s="5"/>
    </row>
    <row r="126" ht="15.75" customHeight="1">
      <c r="I126" s="5"/>
    </row>
    <row r="127" ht="15.75" customHeight="1">
      <c r="I127" s="5"/>
    </row>
    <row r="128" ht="15.75" customHeight="1">
      <c r="I128" s="5"/>
    </row>
    <row r="129" ht="15.75" customHeight="1">
      <c r="I129" s="5"/>
    </row>
    <row r="130" ht="15.75" customHeight="1">
      <c r="I130" s="5"/>
    </row>
    <row r="131" ht="15.75" customHeight="1">
      <c r="I131" s="5"/>
    </row>
    <row r="132" ht="15.75" customHeight="1">
      <c r="I132" s="5"/>
    </row>
    <row r="133" ht="15.75" customHeight="1">
      <c r="I133" s="5"/>
    </row>
    <row r="134" ht="15.75" customHeight="1">
      <c r="I134" s="5"/>
    </row>
    <row r="135" ht="15.75" customHeight="1">
      <c r="I135" s="5"/>
    </row>
    <row r="136" ht="15.75" customHeight="1">
      <c r="I136" s="5"/>
    </row>
    <row r="137" ht="15.75" customHeight="1">
      <c r="I137" s="5"/>
    </row>
    <row r="138" ht="15.75" customHeight="1">
      <c r="I138" s="5"/>
    </row>
    <row r="139" ht="15.75" customHeight="1">
      <c r="I139" s="5"/>
    </row>
    <row r="140" ht="15.75" customHeight="1">
      <c r="I140" s="5"/>
    </row>
    <row r="141" ht="15.75" customHeight="1">
      <c r="I141" s="5"/>
    </row>
    <row r="142" ht="15.75" customHeight="1">
      <c r="I142" s="5"/>
    </row>
    <row r="143" ht="15.75" customHeight="1">
      <c r="I143" s="5"/>
    </row>
    <row r="144" ht="15.75" customHeight="1">
      <c r="I144" s="5"/>
    </row>
    <row r="145" ht="15.75" customHeight="1">
      <c r="I145" s="5"/>
    </row>
    <row r="146" ht="15.75" customHeight="1">
      <c r="I146" s="5"/>
    </row>
    <row r="147" ht="15.75" customHeight="1">
      <c r="I147" s="5"/>
    </row>
    <row r="148" ht="15.75" customHeight="1">
      <c r="I148" s="5"/>
    </row>
    <row r="149" ht="15.75" customHeight="1">
      <c r="I149" s="5"/>
    </row>
    <row r="150" ht="15.75" customHeight="1">
      <c r="I150" s="5"/>
    </row>
    <row r="151" ht="15.75" customHeight="1">
      <c r="I151" s="5"/>
    </row>
    <row r="152" ht="15.75" customHeight="1">
      <c r="I152" s="5"/>
    </row>
    <row r="153" ht="15.75" customHeight="1">
      <c r="I153" s="5"/>
    </row>
    <row r="154" ht="15.75" customHeight="1">
      <c r="I154" s="5"/>
    </row>
    <row r="155" ht="15.75" customHeight="1">
      <c r="I155" s="5"/>
    </row>
    <row r="156" ht="15.75" customHeight="1">
      <c r="I156" s="5"/>
    </row>
    <row r="157" ht="15.75" customHeight="1">
      <c r="I157" s="5"/>
    </row>
    <row r="158" ht="15.75" customHeight="1">
      <c r="I158" s="5"/>
    </row>
    <row r="159" ht="15.75" customHeight="1">
      <c r="I159" s="5"/>
    </row>
    <row r="160" ht="15.75" customHeight="1">
      <c r="I160" s="5"/>
    </row>
    <row r="161" ht="15.75" customHeight="1">
      <c r="I161" s="5"/>
    </row>
    <row r="162" ht="15.75" customHeight="1">
      <c r="I162" s="5"/>
    </row>
    <row r="163" ht="15.75" customHeight="1">
      <c r="I163" s="5"/>
    </row>
    <row r="164" ht="15.75" customHeight="1">
      <c r="I164" s="5"/>
    </row>
    <row r="165" ht="15.75" customHeight="1">
      <c r="I165" s="5"/>
    </row>
    <row r="166" ht="15.75" customHeight="1">
      <c r="I166" s="5"/>
    </row>
    <row r="167" ht="15.75" customHeight="1">
      <c r="I167" s="5"/>
    </row>
    <row r="168" ht="15.75" customHeight="1">
      <c r="I168" s="5"/>
    </row>
    <row r="169" ht="15.75" customHeight="1">
      <c r="I169" s="5"/>
    </row>
    <row r="170" ht="15.75" customHeight="1">
      <c r="I170" s="5"/>
    </row>
    <row r="171" ht="15.75" customHeight="1">
      <c r="I171" s="5"/>
    </row>
    <row r="172" ht="15.75" customHeight="1">
      <c r="I172" s="5"/>
    </row>
    <row r="173" ht="15.75" customHeight="1">
      <c r="I173" s="5"/>
    </row>
    <row r="174" ht="15.75" customHeight="1">
      <c r="I174" s="5"/>
    </row>
    <row r="175" ht="15.75" customHeight="1">
      <c r="I175" s="5"/>
    </row>
    <row r="176" ht="15.75" customHeight="1">
      <c r="I176" s="5"/>
    </row>
    <row r="177" ht="15.75" customHeight="1">
      <c r="I177" s="5"/>
    </row>
    <row r="178" ht="15.75" customHeight="1">
      <c r="I178" s="5"/>
    </row>
    <row r="179" ht="15.75" customHeight="1">
      <c r="I179" s="5"/>
    </row>
    <row r="180" ht="15.75" customHeight="1">
      <c r="I180" s="5"/>
    </row>
    <row r="181" ht="15.75" customHeight="1">
      <c r="I181" s="5"/>
    </row>
    <row r="182" ht="15.75" customHeight="1">
      <c r="I182" s="5"/>
    </row>
    <row r="183" ht="15.75" customHeight="1">
      <c r="I183" s="5"/>
    </row>
    <row r="184" ht="15.75" customHeight="1">
      <c r="I184" s="5"/>
    </row>
    <row r="185" ht="15.75" customHeight="1">
      <c r="I185" s="5"/>
    </row>
    <row r="186" ht="15.75" customHeight="1">
      <c r="I186" s="5"/>
    </row>
    <row r="187" ht="15.75" customHeight="1">
      <c r="I187" s="5"/>
    </row>
    <row r="188" ht="15.75" customHeight="1">
      <c r="I188" s="5"/>
    </row>
    <row r="189" ht="15.75" customHeight="1">
      <c r="I189" s="5"/>
    </row>
    <row r="190" ht="15.75" customHeight="1">
      <c r="I190" s="5"/>
    </row>
    <row r="191" ht="15.75" customHeight="1">
      <c r="I191" s="5"/>
    </row>
    <row r="192" ht="15.75" customHeight="1">
      <c r="I192" s="5"/>
    </row>
    <row r="193" ht="15.75" customHeight="1">
      <c r="I193" s="5"/>
    </row>
    <row r="194" ht="15.75" customHeight="1">
      <c r="I194" s="5"/>
    </row>
    <row r="195" ht="15.75" customHeight="1">
      <c r="I195" s="5"/>
    </row>
    <row r="196" ht="15.75" customHeight="1">
      <c r="I196" s="5"/>
    </row>
    <row r="197" ht="15.75" customHeight="1">
      <c r="I197" s="5"/>
    </row>
    <row r="198" ht="15.75" customHeight="1">
      <c r="I198" s="5"/>
    </row>
    <row r="199" ht="15.75" customHeight="1">
      <c r="I199" s="5"/>
    </row>
    <row r="200" ht="15.75" customHeight="1">
      <c r="I200" s="5"/>
    </row>
    <row r="201" ht="15.75" customHeight="1">
      <c r="I201" s="5"/>
    </row>
    <row r="202" ht="15.75" customHeight="1">
      <c r="I202" s="5"/>
    </row>
    <row r="203" ht="15.75" customHeight="1">
      <c r="I203" s="5"/>
    </row>
    <row r="204" ht="15.75" customHeight="1">
      <c r="I204" s="5"/>
    </row>
    <row r="205" ht="15.75" customHeight="1">
      <c r="I205" s="5"/>
    </row>
    <row r="206" ht="15.75" customHeight="1">
      <c r="I206" s="5"/>
    </row>
    <row r="207" ht="15.75" customHeight="1">
      <c r="I207" s="5"/>
    </row>
    <row r="208" ht="15.75" customHeight="1">
      <c r="I208" s="5"/>
    </row>
    <row r="209" ht="15.75" customHeight="1">
      <c r="I209" s="5"/>
    </row>
    <row r="210" ht="15.75" customHeight="1">
      <c r="I210" s="5"/>
    </row>
    <row r="211" ht="15.75" customHeight="1">
      <c r="I211" s="5"/>
    </row>
    <row r="212" ht="15.75" customHeight="1">
      <c r="I212" s="5"/>
    </row>
    <row r="213" ht="15.75" customHeight="1">
      <c r="I213" s="5"/>
    </row>
    <row r="214" ht="15.75" customHeight="1">
      <c r="I214" s="5"/>
    </row>
    <row r="215" ht="15.75" customHeight="1">
      <c r="I215" s="5"/>
    </row>
    <row r="216" ht="15.75" customHeight="1">
      <c r="I216" s="5"/>
    </row>
    <row r="217" ht="15.75" customHeight="1">
      <c r="I217" s="5"/>
    </row>
    <row r="218" ht="15.75" customHeight="1">
      <c r="I218" s="5"/>
    </row>
    <row r="219" ht="15.75" customHeight="1">
      <c r="I219" s="5"/>
    </row>
    <row r="220" ht="15.75" customHeight="1">
      <c r="I220" s="5"/>
    </row>
    <row r="221" ht="15.75" customHeight="1">
      <c r="I221" s="5"/>
    </row>
    <row r="222" ht="15.75" customHeight="1">
      <c r="I222" s="5"/>
    </row>
    <row r="223" ht="15.75" customHeight="1">
      <c r="I223" s="5"/>
    </row>
    <row r="224" ht="15.75" customHeight="1">
      <c r="I224" s="5"/>
    </row>
    <row r="225" ht="15.75" customHeight="1">
      <c r="I225" s="5"/>
    </row>
    <row r="226" ht="15.75" customHeight="1">
      <c r="I226" s="5"/>
    </row>
    <row r="227" ht="15.75" customHeight="1">
      <c r="I227" s="5"/>
    </row>
    <row r="228" ht="15.75" customHeight="1">
      <c r="I228" s="5"/>
    </row>
    <row r="229" ht="15.75" customHeight="1">
      <c r="I229" s="5"/>
    </row>
    <row r="230" ht="15.75" customHeight="1">
      <c r="I230" s="5"/>
    </row>
    <row r="231" ht="15.75" customHeight="1">
      <c r="I231" s="5"/>
    </row>
    <row r="232" ht="15.75" customHeight="1">
      <c r="I232" s="5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1" width="12.63"/>
    <col customWidth="1" min="12" max="26" width="14.38"/>
  </cols>
  <sheetData>
    <row r="1" ht="15.75" customHeight="1">
      <c r="A1" s="1" t="s">
        <v>0</v>
      </c>
      <c r="B1" s="1" t="s">
        <v>108</v>
      </c>
      <c r="C1" s="1" t="s">
        <v>1</v>
      </c>
      <c r="D1" s="1" t="s">
        <v>2</v>
      </c>
      <c r="E1" s="1" t="s">
        <v>3</v>
      </c>
      <c r="F1" s="1" t="s">
        <v>109</v>
      </c>
      <c r="G1" s="1" t="s">
        <v>4</v>
      </c>
      <c r="H1" s="1" t="s">
        <v>114</v>
      </c>
      <c r="I1" s="2" t="s">
        <v>6</v>
      </c>
      <c r="J1" s="2" t="s">
        <v>115</v>
      </c>
      <c r="K1" s="1" t="s">
        <v>110</v>
      </c>
    </row>
    <row r="2" ht="15.75" customHeight="1">
      <c r="A2" s="4" t="s">
        <v>16</v>
      </c>
      <c r="B2" s="4">
        <v>130.0</v>
      </c>
      <c r="C2" s="4">
        <v>100.0</v>
      </c>
      <c r="D2" s="4">
        <v>230.0</v>
      </c>
      <c r="E2" s="4">
        <v>80.0</v>
      </c>
      <c r="F2" s="4">
        <v>150.0</v>
      </c>
      <c r="G2" s="5">
        <v>9.4</v>
      </c>
      <c r="H2" s="5">
        <f t="shared" ref="H2:H28" si="1">C2*G2</f>
        <v>940</v>
      </c>
      <c r="I2" s="5">
        <v>10.0</v>
      </c>
      <c r="J2" s="5">
        <f t="shared" ref="J2:J28" si="2">E2*I2</f>
        <v>800</v>
      </c>
      <c r="K2" s="4" t="s">
        <v>111</v>
      </c>
    </row>
    <row r="3" ht="15.75" customHeight="1">
      <c r="A3" s="4" t="s">
        <v>17</v>
      </c>
      <c r="B3" s="4">
        <v>110.0</v>
      </c>
      <c r="C3" s="4">
        <v>130.0</v>
      </c>
      <c r="D3" s="4">
        <v>240.0</v>
      </c>
      <c r="E3" s="4">
        <v>120.0</v>
      </c>
      <c r="F3" s="4">
        <v>120.0</v>
      </c>
      <c r="G3" s="5">
        <v>40.0</v>
      </c>
      <c r="H3" s="5">
        <f t="shared" si="1"/>
        <v>5200</v>
      </c>
      <c r="I3" s="5">
        <v>44.0</v>
      </c>
      <c r="J3" s="5">
        <f t="shared" si="2"/>
        <v>5280</v>
      </c>
      <c r="K3" s="4" t="s">
        <v>111</v>
      </c>
    </row>
    <row r="4" ht="15.75" customHeight="1">
      <c r="A4" s="4" t="s">
        <v>18</v>
      </c>
      <c r="B4" s="4">
        <v>70.0</v>
      </c>
      <c r="C4" s="4">
        <v>20.0</v>
      </c>
      <c r="D4" s="4">
        <v>90.0</v>
      </c>
      <c r="E4" s="4">
        <v>25.0</v>
      </c>
      <c r="F4" s="4">
        <v>65.0</v>
      </c>
      <c r="G4" s="5">
        <v>9.0</v>
      </c>
      <c r="H4" s="5">
        <f t="shared" si="1"/>
        <v>180</v>
      </c>
      <c r="I4" s="5">
        <v>10.0</v>
      </c>
      <c r="J4" s="5">
        <f t="shared" si="2"/>
        <v>250</v>
      </c>
      <c r="K4" s="4" t="s">
        <v>111</v>
      </c>
    </row>
    <row r="5" ht="15.75" customHeight="1">
      <c r="A5" s="4" t="s">
        <v>19</v>
      </c>
      <c r="B5" s="4">
        <v>120.0</v>
      </c>
      <c r="C5" s="4">
        <v>60.0</v>
      </c>
      <c r="D5" s="4">
        <v>180.0</v>
      </c>
      <c r="E5" s="4">
        <v>70.0</v>
      </c>
      <c r="F5" s="4">
        <v>110.0</v>
      </c>
      <c r="G5" s="5">
        <v>75.0</v>
      </c>
      <c r="H5" s="5">
        <f t="shared" si="1"/>
        <v>4500</v>
      </c>
      <c r="I5" s="5">
        <v>80.0</v>
      </c>
      <c r="J5" s="5">
        <f t="shared" si="2"/>
        <v>5600</v>
      </c>
      <c r="K5" s="4" t="s">
        <v>111</v>
      </c>
    </row>
    <row r="6" ht="15.75" customHeight="1">
      <c r="A6" s="4" t="s">
        <v>20</v>
      </c>
      <c r="B6" s="4">
        <v>80.0</v>
      </c>
      <c r="C6" s="4">
        <v>40.0</v>
      </c>
      <c r="D6" s="4">
        <v>120.0</v>
      </c>
      <c r="E6" s="4">
        <v>60.0</v>
      </c>
      <c r="F6" s="4">
        <v>60.0</v>
      </c>
      <c r="G6" s="5">
        <v>50.0</v>
      </c>
      <c r="H6" s="5">
        <f t="shared" si="1"/>
        <v>2000</v>
      </c>
      <c r="I6" s="5">
        <v>60.0</v>
      </c>
      <c r="J6" s="5">
        <f t="shared" si="2"/>
        <v>3600</v>
      </c>
      <c r="K6" s="4" t="s">
        <v>111</v>
      </c>
    </row>
    <row r="7" ht="15.75" customHeight="1">
      <c r="A7" s="4" t="s">
        <v>21</v>
      </c>
      <c r="B7" s="4">
        <v>60.0</v>
      </c>
      <c r="C7" s="4">
        <v>20.0</v>
      </c>
      <c r="D7" s="4">
        <v>80.0</v>
      </c>
      <c r="E7" s="4">
        <v>15.0</v>
      </c>
      <c r="F7" s="4">
        <v>65.0</v>
      </c>
      <c r="G7" s="5">
        <v>18.0</v>
      </c>
      <c r="H7" s="5">
        <f t="shared" si="1"/>
        <v>360</v>
      </c>
      <c r="I7" s="5">
        <v>20.0</v>
      </c>
      <c r="J7" s="5">
        <f t="shared" si="2"/>
        <v>300</v>
      </c>
      <c r="K7" s="4" t="s">
        <v>111</v>
      </c>
    </row>
    <row r="8" ht="15.75" customHeight="1">
      <c r="A8" s="4" t="s">
        <v>22</v>
      </c>
      <c r="B8" s="4">
        <v>55.0</v>
      </c>
      <c r="C8" s="4">
        <v>15.0</v>
      </c>
      <c r="D8" s="4">
        <v>70.0</v>
      </c>
      <c r="E8" s="4">
        <v>20.0</v>
      </c>
      <c r="F8" s="4">
        <v>50.0</v>
      </c>
      <c r="G8" s="5">
        <v>110.0</v>
      </c>
      <c r="H8" s="5">
        <f t="shared" si="1"/>
        <v>1650</v>
      </c>
      <c r="I8" s="5">
        <v>120.0</v>
      </c>
      <c r="J8" s="5">
        <f t="shared" si="2"/>
        <v>2400</v>
      </c>
      <c r="K8" s="4" t="s">
        <v>111</v>
      </c>
    </row>
    <row r="9" ht="15.75" customHeight="1">
      <c r="A9" s="4" t="s">
        <v>23</v>
      </c>
      <c r="B9" s="4">
        <v>90.0</v>
      </c>
      <c r="C9" s="4">
        <v>30.0</v>
      </c>
      <c r="D9" s="4">
        <v>120.0</v>
      </c>
      <c r="E9" s="4">
        <v>50.0</v>
      </c>
      <c r="F9" s="4">
        <v>70.0</v>
      </c>
      <c r="G9" s="5">
        <v>36.0</v>
      </c>
      <c r="H9" s="5">
        <f t="shared" si="1"/>
        <v>1080</v>
      </c>
      <c r="I9" s="5">
        <v>40.0</v>
      </c>
      <c r="J9" s="5">
        <f t="shared" si="2"/>
        <v>2000</v>
      </c>
      <c r="K9" s="4" t="s">
        <v>111</v>
      </c>
    </row>
    <row r="10" ht="15.75" customHeight="1">
      <c r="A10" s="4" t="s">
        <v>24</v>
      </c>
      <c r="B10" s="4">
        <v>60.0</v>
      </c>
      <c r="C10" s="4">
        <v>25.0</v>
      </c>
      <c r="D10" s="4">
        <v>85.0</v>
      </c>
      <c r="E10" s="4">
        <v>25.0</v>
      </c>
      <c r="F10" s="4">
        <v>60.0</v>
      </c>
      <c r="G10" s="5">
        <v>65.0</v>
      </c>
      <c r="H10" s="5">
        <f t="shared" si="1"/>
        <v>1625</v>
      </c>
      <c r="I10" s="5">
        <v>75.0</v>
      </c>
      <c r="J10" s="5">
        <f t="shared" si="2"/>
        <v>1875</v>
      </c>
      <c r="K10" s="4" t="s">
        <v>111</v>
      </c>
    </row>
    <row r="11" ht="15.75" customHeight="1">
      <c r="A11" s="4" t="s">
        <v>25</v>
      </c>
      <c r="B11" s="4">
        <v>45.0</v>
      </c>
      <c r="C11" s="4">
        <v>25.0</v>
      </c>
      <c r="D11" s="4">
        <v>70.0</v>
      </c>
      <c r="E11" s="4">
        <v>20.0</v>
      </c>
      <c r="F11" s="4">
        <v>50.0</v>
      </c>
      <c r="G11" s="5">
        <v>20.0</v>
      </c>
      <c r="H11" s="5">
        <f t="shared" si="1"/>
        <v>500</v>
      </c>
      <c r="I11" s="5">
        <v>24.0</v>
      </c>
      <c r="J11" s="5">
        <f t="shared" si="2"/>
        <v>480</v>
      </c>
      <c r="K11" s="4" t="s">
        <v>111</v>
      </c>
    </row>
    <row r="12" ht="15.75" customHeight="1">
      <c r="A12" s="4" t="s">
        <v>26</v>
      </c>
      <c r="B12" s="4">
        <v>40.0</v>
      </c>
      <c r="C12" s="4">
        <v>20.0</v>
      </c>
      <c r="D12" s="4">
        <v>60.0</v>
      </c>
      <c r="E12" s="4">
        <v>15.0</v>
      </c>
      <c r="F12" s="4">
        <v>45.0</v>
      </c>
      <c r="G12" s="5">
        <v>20.0</v>
      </c>
      <c r="H12" s="5">
        <f t="shared" si="1"/>
        <v>400</v>
      </c>
      <c r="I12" s="5">
        <v>24.0</v>
      </c>
      <c r="J12" s="5">
        <f t="shared" si="2"/>
        <v>360</v>
      </c>
      <c r="K12" s="4" t="s">
        <v>111</v>
      </c>
    </row>
    <row r="13" ht="15.75" customHeight="1">
      <c r="A13" s="4" t="s">
        <v>27</v>
      </c>
      <c r="B13" s="4">
        <v>40.0</v>
      </c>
      <c r="C13" s="4">
        <v>30.0</v>
      </c>
      <c r="D13" s="4">
        <v>70.0</v>
      </c>
      <c r="E13" s="4">
        <v>25.0</v>
      </c>
      <c r="F13" s="4">
        <v>45.0</v>
      </c>
      <c r="G13" s="5">
        <v>100.0</v>
      </c>
      <c r="H13" s="5">
        <f t="shared" si="1"/>
        <v>3000</v>
      </c>
      <c r="I13" s="5">
        <v>110.0</v>
      </c>
      <c r="J13" s="5">
        <f t="shared" si="2"/>
        <v>2750</v>
      </c>
      <c r="K13" s="4" t="s">
        <v>111</v>
      </c>
    </row>
    <row r="14" ht="15.75" customHeight="1">
      <c r="A14" s="4" t="s">
        <v>28</v>
      </c>
      <c r="B14" s="4">
        <v>55.0</v>
      </c>
      <c r="C14" s="4">
        <v>25.0</v>
      </c>
      <c r="D14" s="4">
        <v>80.0</v>
      </c>
      <c r="E14" s="4">
        <v>20.0</v>
      </c>
      <c r="F14" s="4">
        <v>60.0</v>
      </c>
      <c r="G14" s="5">
        <v>130.0</v>
      </c>
      <c r="H14" s="5">
        <f t="shared" si="1"/>
        <v>3250</v>
      </c>
      <c r="I14" s="5">
        <v>140.0</v>
      </c>
      <c r="J14" s="5">
        <f t="shared" si="2"/>
        <v>2800</v>
      </c>
      <c r="K14" s="4" t="s">
        <v>111</v>
      </c>
    </row>
    <row r="15" ht="15.75" customHeight="1">
      <c r="A15" s="4" t="s">
        <v>29</v>
      </c>
      <c r="B15" s="4">
        <v>15.0</v>
      </c>
      <c r="C15" s="4">
        <v>20.0</v>
      </c>
      <c r="D15" s="4">
        <v>35.0</v>
      </c>
      <c r="E15" s="4">
        <v>15.0</v>
      </c>
      <c r="F15" s="4">
        <v>20.0</v>
      </c>
      <c r="G15" s="5">
        <v>38.0</v>
      </c>
      <c r="H15" s="5">
        <f t="shared" si="1"/>
        <v>760</v>
      </c>
      <c r="I15" s="5">
        <v>40.0</v>
      </c>
      <c r="J15" s="5">
        <f t="shared" si="2"/>
        <v>600</v>
      </c>
      <c r="K15" s="4" t="s">
        <v>111</v>
      </c>
    </row>
    <row r="16" ht="15.75" customHeight="1">
      <c r="A16" s="4" t="s">
        <v>30</v>
      </c>
      <c r="B16" s="4">
        <v>25.0</v>
      </c>
      <c r="C16" s="4">
        <v>15.0</v>
      </c>
      <c r="D16" s="4">
        <v>40.0</v>
      </c>
      <c r="E16" s="4">
        <v>20.0</v>
      </c>
      <c r="F16" s="4">
        <v>20.0</v>
      </c>
      <c r="G16" s="5">
        <v>8.0</v>
      </c>
      <c r="H16" s="5">
        <f t="shared" si="1"/>
        <v>120</v>
      </c>
      <c r="I16" s="5">
        <v>10.0</v>
      </c>
      <c r="J16" s="5">
        <f t="shared" si="2"/>
        <v>200</v>
      </c>
      <c r="K16" s="4" t="s">
        <v>111</v>
      </c>
    </row>
    <row r="17" ht="15.75" customHeight="1">
      <c r="A17" s="4" t="s">
        <v>31</v>
      </c>
      <c r="B17" s="4">
        <v>45.0</v>
      </c>
      <c r="C17" s="4">
        <v>20.0</v>
      </c>
      <c r="D17" s="4">
        <v>65.0</v>
      </c>
      <c r="E17" s="4">
        <v>10.0</v>
      </c>
      <c r="F17" s="4">
        <v>55.0</v>
      </c>
      <c r="G17" s="5">
        <v>85.0</v>
      </c>
      <c r="H17" s="5">
        <f t="shared" si="1"/>
        <v>1700</v>
      </c>
      <c r="I17" s="5">
        <v>95.0</v>
      </c>
      <c r="J17" s="5">
        <f t="shared" si="2"/>
        <v>950</v>
      </c>
      <c r="K17" s="4" t="s">
        <v>111</v>
      </c>
    </row>
    <row r="18" ht="15.75" customHeight="1">
      <c r="A18" s="4" t="s">
        <v>32</v>
      </c>
      <c r="B18" s="4">
        <v>20.0</v>
      </c>
      <c r="C18" s="4">
        <v>20.0</v>
      </c>
      <c r="D18" s="4">
        <v>40.0</v>
      </c>
      <c r="E18" s="4">
        <v>30.0</v>
      </c>
      <c r="F18" s="4">
        <v>10.0</v>
      </c>
      <c r="G18" s="5">
        <v>12.0</v>
      </c>
      <c r="H18" s="5">
        <f t="shared" si="1"/>
        <v>240</v>
      </c>
      <c r="I18" s="5">
        <v>14.0</v>
      </c>
      <c r="J18" s="5">
        <f t="shared" si="2"/>
        <v>420</v>
      </c>
      <c r="K18" s="4" t="s">
        <v>111</v>
      </c>
    </row>
    <row r="19" ht="15.75" customHeight="1">
      <c r="A19" s="4" t="s">
        <v>33</v>
      </c>
      <c r="B19" s="4">
        <v>50.0</v>
      </c>
      <c r="C19" s="4">
        <v>20.0</v>
      </c>
      <c r="D19" s="4">
        <v>70.0</v>
      </c>
      <c r="E19" s="4">
        <v>15.0</v>
      </c>
      <c r="F19" s="4">
        <v>55.0</v>
      </c>
      <c r="G19" s="5">
        <v>36.0</v>
      </c>
      <c r="H19" s="5">
        <f t="shared" si="1"/>
        <v>720</v>
      </c>
      <c r="I19" s="5">
        <v>40.0</v>
      </c>
      <c r="J19" s="5">
        <f t="shared" si="2"/>
        <v>600</v>
      </c>
      <c r="K19" s="4" t="s">
        <v>111</v>
      </c>
    </row>
    <row r="20" ht="15.75" customHeight="1">
      <c r="A20" s="4" t="s">
        <v>34</v>
      </c>
      <c r="B20" s="4">
        <v>30.0</v>
      </c>
      <c r="C20" s="4">
        <v>15.0</v>
      </c>
      <c r="D20" s="4">
        <v>45.0</v>
      </c>
      <c r="E20" s="4">
        <v>10.0</v>
      </c>
      <c r="F20" s="4">
        <v>35.0</v>
      </c>
      <c r="G20" s="5">
        <v>85.0</v>
      </c>
      <c r="H20" s="5">
        <f t="shared" si="1"/>
        <v>1275</v>
      </c>
      <c r="I20" s="5">
        <v>90.0</v>
      </c>
      <c r="J20" s="5">
        <f t="shared" si="2"/>
        <v>900</v>
      </c>
      <c r="K20" s="4" t="s">
        <v>111</v>
      </c>
    </row>
    <row r="21" ht="15.75" customHeight="1">
      <c r="A21" s="4" t="s">
        <v>35</v>
      </c>
      <c r="B21" s="4">
        <v>25.0</v>
      </c>
      <c r="C21" s="4">
        <v>20.0</v>
      </c>
      <c r="D21" s="4">
        <v>45.0</v>
      </c>
      <c r="E21" s="4">
        <v>10.0</v>
      </c>
      <c r="F21" s="4">
        <v>35.0</v>
      </c>
      <c r="G21" s="5">
        <v>42.0</v>
      </c>
      <c r="H21" s="5">
        <f t="shared" si="1"/>
        <v>840</v>
      </c>
      <c r="I21" s="5">
        <v>48.0</v>
      </c>
      <c r="J21" s="5">
        <f t="shared" si="2"/>
        <v>480</v>
      </c>
      <c r="K21" s="4" t="s">
        <v>111</v>
      </c>
    </row>
    <row r="22" ht="15.75" customHeight="1">
      <c r="A22" s="4" t="s">
        <v>36</v>
      </c>
      <c r="B22" s="4">
        <v>14.0</v>
      </c>
      <c r="C22" s="4">
        <v>6.0</v>
      </c>
      <c r="D22" s="4">
        <v>20.0</v>
      </c>
      <c r="E22" s="4">
        <v>8.0</v>
      </c>
      <c r="F22" s="4">
        <v>12.0</v>
      </c>
      <c r="G22" s="5">
        <v>450.0</v>
      </c>
      <c r="H22" s="5">
        <f t="shared" si="1"/>
        <v>2700</v>
      </c>
      <c r="I22" s="5">
        <v>475.0</v>
      </c>
      <c r="J22" s="5">
        <f t="shared" si="2"/>
        <v>3800</v>
      </c>
      <c r="K22" s="4" t="s">
        <v>111</v>
      </c>
    </row>
    <row r="23" ht="15.75" customHeight="1">
      <c r="A23" s="4" t="s">
        <v>37</v>
      </c>
      <c r="B23" s="4">
        <v>45.0</v>
      </c>
      <c r="C23" s="4">
        <v>20.0</v>
      </c>
      <c r="D23" s="4">
        <v>65.0</v>
      </c>
      <c r="E23" s="4">
        <v>25.0</v>
      </c>
      <c r="F23" s="4">
        <v>40.0</v>
      </c>
      <c r="G23" s="5">
        <v>50.0</v>
      </c>
      <c r="H23" s="5">
        <f t="shared" si="1"/>
        <v>1000</v>
      </c>
      <c r="I23" s="5">
        <v>60.0</v>
      </c>
      <c r="J23" s="5">
        <f t="shared" si="2"/>
        <v>1500</v>
      </c>
      <c r="K23" s="4" t="s">
        <v>111</v>
      </c>
    </row>
    <row r="24" ht="15.75" customHeight="1">
      <c r="A24" s="4" t="s">
        <v>38</v>
      </c>
      <c r="B24" s="4">
        <v>30.0</v>
      </c>
      <c r="C24" s="4">
        <v>15.0</v>
      </c>
      <c r="D24" s="4">
        <v>45.0</v>
      </c>
      <c r="E24" s="4">
        <v>20.0</v>
      </c>
      <c r="F24" s="4">
        <v>25.0</v>
      </c>
      <c r="G24" s="5">
        <v>38.0</v>
      </c>
      <c r="H24" s="5">
        <f t="shared" si="1"/>
        <v>570</v>
      </c>
      <c r="I24" s="5">
        <v>40.0</v>
      </c>
      <c r="J24" s="5">
        <f t="shared" si="2"/>
        <v>800</v>
      </c>
      <c r="K24" s="4" t="s">
        <v>111</v>
      </c>
    </row>
    <row r="25" ht="15.75" customHeight="1">
      <c r="A25" s="4" t="s">
        <v>39</v>
      </c>
      <c r="B25" s="4">
        <v>35.0</v>
      </c>
      <c r="C25" s="4">
        <v>15.0</v>
      </c>
      <c r="D25" s="4">
        <v>50.0</v>
      </c>
      <c r="E25" s="4">
        <v>15.0</v>
      </c>
      <c r="F25" s="4">
        <v>35.0</v>
      </c>
      <c r="G25" s="5">
        <v>40.0</v>
      </c>
      <c r="H25" s="5">
        <f t="shared" si="1"/>
        <v>600</v>
      </c>
      <c r="I25" s="5">
        <v>50.0</v>
      </c>
      <c r="J25" s="5">
        <f t="shared" si="2"/>
        <v>750</v>
      </c>
      <c r="K25" s="4" t="s">
        <v>111</v>
      </c>
    </row>
    <row r="26" ht="15.75" customHeight="1">
      <c r="A26" s="4" t="s">
        <v>40</v>
      </c>
      <c r="B26" s="4">
        <v>30.0</v>
      </c>
      <c r="C26" s="4">
        <v>30.0</v>
      </c>
      <c r="D26" s="4">
        <v>60.0</v>
      </c>
      <c r="E26" s="4">
        <v>25.0</v>
      </c>
      <c r="F26" s="4">
        <v>35.0</v>
      </c>
      <c r="G26" s="5">
        <v>38.0</v>
      </c>
      <c r="H26" s="5">
        <f t="shared" si="1"/>
        <v>1140</v>
      </c>
      <c r="I26" s="5">
        <v>40.0</v>
      </c>
      <c r="J26" s="5">
        <f t="shared" si="2"/>
        <v>1000</v>
      </c>
      <c r="K26" s="4" t="s">
        <v>111</v>
      </c>
    </row>
    <row r="27" ht="15.75" customHeight="1">
      <c r="A27" s="4" t="s">
        <v>41</v>
      </c>
      <c r="B27" s="4">
        <v>15.0</v>
      </c>
      <c r="C27" s="4">
        <v>10.0</v>
      </c>
      <c r="D27" s="4">
        <v>25.0</v>
      </c>
      <c r="E27" s="4">
        <v>5.0</v>
      </c>
      <c r="F27" s="4">
        <v>20.0</v>
      </c>
      <c r="G27" s="5">
        <v>42.0</v>
      </c>
      <c r="H27" s="5">
        <f t="shared" si="1"/>
        <v>420</v>
      </c>
      <c r="I27" s="5">
        <v>45.0</v>
      </c>
      <c r="J27" s="5">
        <f t="shared" si="2"/>
        <v>225</v>
      </c>
      <c r="K27" s="4" t="s">
        <v>111</v>
      </c>
    </row>
    <row r="28" ht="15.75" customHeight="1">
      <c r="A28" s="4" t="s">
        <v>42</v>
      </c>
      <c r="B28" s="4">
        <v>30.0</v>
      </c>
      <c r="C28" s="4">
        <v>20.0</v>
      </c>
      <c r="D28" s="4">
        <v>50.0</v>
      </c>
      <c r="E28" s="4">
        <v>15.0</v>
      </c>
      <c r="F28" s="4">
        <v>35.0</v>
      </c>
      <c r="G28" s="5">
        <v>95.0</v>
      </c>
      <c r="H28" s="5">
        <f t="shared" si="1"/>
        <v>1900</v>
      </c>
      <c r="I28" s="5">
        <v>100.0</v>
      </c>
      <c r="J28" s="5">
        <f t="shared" si="2"/>
        <v>1500</v>
      </c>
      <c r="K28" s="4" t="s">
        <v>111</v>
      </c>
    </row>
    <row r="29" ht="15.75" customHeight="1">
      <c r="I29" s="5"/>
      <c r="J29" s="5"/>
    </row>
    <row r="30" ht="15.75" customHeight="1">
      <c r="I30" s="5"/>
      <c r="J30" s="5"/>
    </row>
    <row r="31" ht="15.75" customHeight="1">
      <c r="G31" s="4" t="s">
        <v>112</v>
      </c>
      <c r="H31" s="5">
        <f>SUM(H2:H28)</f>
        <v>38670</v>
      </c>
      <c r="I31" s="5"/>
      <c r="J31" s="5"/>
    </row>
    <row r="32" ht="15.75" customHeight="1">
      <c r="G32" s="4" t="s">
        <v>113</v>
      </c>
      <c r="H32" s="5">
        <f>SUM(J2:J28)</f>
        <v>42220</v>
      </c>
      <c r="I32" s="5"/>
      <c r="J32" s="5"/>
    </row>
    <row r="33" ht="15.75" customHeight="1">
      <c r="I33" s="5"/>
      <c r="J33" s="5"/>
    </row>
    <row r="34" ht="15.75" customHeight="1">
      <c r="I34" s="5"/>
      <c r="J34" s="5"/>
    </row>
    <row r="35" ht="15.75" customHeight="1">
      <c r="I35" s="5"/>
      <c r="J35" s="5"/>
    </row>
    <row r="36" ht="15.75" customHeight="1">
      <c r="I36" s="5"/>
      <c r="J36" s="5"/>
    </row>
    <row r="37" ht="15.75" customHeight="1">
      <c r="I37" s="5"/>
      <c r="J37" s="5"/>
    </row>
    <row r="38" ht="15.75" customHeight="1">
      <c r="I38" s="5"/>
      <c r="J38" s="5"/>
    </row>
    <row r="39" ht="15.75" customHeight="1">
      <c r="I39" s="5"/>
      <c r="J39" s="5"/>
    </row>
    <row r="40" ht="15.75" customHeight="1">
      <c r="I40" s="5"/>
      <c r="J40" s="5"/>
    </row>
    <row r="41" ht="15.75" customHeight="1">
      <c r="I41" s="5"/>
      <c r="J41" s="5"/>
    </row>
    <row r="42" ht="15.75" customHeight="1">
      <c r="I42" s="5"/>
      <c r="J42" s="5"/>
    </row>
    <row r="43" ht="15.75" customHeight="1">
      <c r="I43" s="5"/>
      <c r="J43" s="5"/>
    </row>
    <row r="44" ht="15.75" customHeight="1">
      <c r="I44" s="5"/>
      <c r="J44" s="5"/>
    </row>
    <row r="45" ht="15.75" customHeight="1">
      <c r="I45" s="5"/>
      <c r="J45" s="5"/>
    </row>
    <row r="46" ht="15.75" customHeight="1">
      <c r="I46" s="5"/>
      <c r="J46" s="5"/>
    </row>
    <row r="47" ht="15.75" customHeight="1">
      <c r="I47" s="5"/>
      <c r="J47" s="5"/>
    </row>
    <row r="48" ht="15.75" customHeight="1">
      <c r="I48" s="5"/>
      <c r="J48" s="5"/>
    </row>
    <row r="49" ht="15.75" customHeight="1">
      <c r="I49" s="5"/>
      <c r="J49" s="5"/>
    </row>
    <row r="50" ht="15.75" customHeight="1">
      <c r="I50" s="5"/>
      <c r="J50" s="5"/>
    </row>
    <row r="51" ht="15.75" customHeight="1">
      <c r="I51" s="5"/>
      <c r="J51" s="5"/>
    </row>
    <row r="52" ht="15.75" customHeight="1">
      <c r="I52" s="5"/>
      <c r="J52" s="5"/>
    </row>
    <row r="53" ht="15.75" customHeight="1">
      <c r="I53" s="5"/>
      <c r="J53" s="5"/>
    </row>
    <row r="54" ht="15.75" customHeight="1">
      <c r="I54" s="5"/>
      <c r="J54" s="5"/>
    </row>
    <row r="55" ht="15.75" customHeight="1">
      <c r="I55" s="5"/>
      <c r="J55" s="5"/>
    </row>
    <row r="56" ht="15.75" customHeight="1">
      <c r="I56" s="5"/>
      <c r="J56" s="5"/>
    </row>
    <row r="57" ht="15.75" customHeight="1">
      <c r="I57" s="5"/>
      <c r="J57" s="5"/>
    </row>
    <row r="58" ht="15.75" customHeight="1">
      <c r="I58" s="5"/>
      <c r="J58" s="5"/>
    </row>
    <row r="59" ht="15.75" customHeight="1">
      <c r="I59" s="5"/>
      <c r="J59" s="5"/>
    </row>
    <row r="60" ht="15.75" customHeight="1">
      <c r="I60" s="5"/>
      <c r="J60" s="5"/>
    </row>
    <row r="61" ht="15.75" customHeight="1">
      <c r="I61" s="5"/>
      <c r="J61" s="5"/>
    </row>
    <row r="62" ht="15.75" customHeight="1">
      <c r="I62" s="5"/>
      <c r="J62" s="5"/>
    </row>
    <row r="63" ht="15.75" customHeight="1">
      <c r="I63" s="5"/>
      <c r="J63" s="5"/>
    </row>
    <row r="64" ht="15.75" customHeight="1">
      <c r="I64" s="5"/>
      <c r="J64" s="5"/>
    </row>
    <row r="65" ht="15.75" customHeight="1">
      <c r="I65" s="5"/>
      <c r="J65" s="5"/>
    </row>
    <row r="66" ht="15.75" customHeight="1">
      <c r="I66" s="5"/>
      <c r="J66" s="5"/>
    </row>
    <row r="67" ht="15.75" customHeight="1">
      <c r="I67" s="5"/>
      <c r="J67" s="5"/>
    </row>
    <row r="68" ht="15.75" customHeight="1">
      <c r="I68" s="5"/>
      <c r="J68" s="5"/>
    </row>
    <row r="69" ht="15.75" customHeight="1">
      <c r="I69" s="5"/>
      <c r="J69" s="5"/>
    </row>
    <row r="70" ht="15.75" customHeight="1">
      <c r="I70" s="5"/>
      <c r="J70" s="5"/>
    </row>
    <row r="71" ht="15.75" customHeight="1">
      <c r="I71" s="5"/>
      <c r="J71" s="5"/>
    </row>
    <row r="72" ht="15.75" customHeight="1">
      <c r="I72" s="5"/>
      <c r="J72" s="5"/>
    </row>
    <row r="73" ht="15.75" customHeight="1">
      <c r="I73" s="5"/>
      <c r="J73" s="5"/>
    </row>
    <row r="74" ht="15.75" customHeight="1">
      <c r="I74" s="5"/>
      <c r="J74" s="5"/>
    </row>
    <row r="75" ht="15.75" customHeight="1">
      <c r="I75" s="5"/>
      <c r="J75" s="5"/>
    </row>
    <row r="76" ht="15.75" customHeight="1">
      <c r="I76" s="5"/>
      <c r="J76" s="5"/>
    </row>
    <row r="77" ht="15.75" customHeight="1">
      <c r="I77" s="5"/>
      <c r="J77" s="5"/>
    </row>
    <row r="78" ht="15.75" customHeight="1">
      <c r="I78" s="5"/>
      <c r="J78" s="5"/>
    </row>
    <row r="79" ht="15.75" customHeight="1">
      <c r="I79" s="5"/>
      <c r="J79" s="5"/>
    </row>
    <row r="80" ht="15.75" customHeight="1">
      <c r="I80" s="5"/>
      <c r="J80" s="5"/>
    </row>
    <row r="81" ht="15.75" customHeight="1">
      <c r="I81" s="5"/>
      <c r="J81" s="5"/>
    </row>
    <row r="82" ht="15.75" customHeight="1">
      <c r="I82" s="5"/>
      <c r="J82" s="5"/>
    </row>
    <row r="83" ht="15.75" customHeight="1">
      <c r="I83" s="5"/>
      <c r="J83" s="5"/>
    </row>
    <row r="84" ht="15.75" customHeight="1">
      <c r="I84" s="5"/>
      <c r="J84" s="5"/>
    </row>
    <row r="85" ht="15.75" customHeight="1">
      <c r="I85" s="5"/>
      <c r="J85" s="5"/>
    </row>
    <row r="86" ht="15.75" customHeight="1">
      <c r="I86" s="5"/>
      <c r="J86" s="5"/>
    </row>
    <row r="87" ht="15.75" customHeight="1">
      <c r="I87" s="5"/>
      <c r="J87" s="5"/>
    </row>
    <row r="88" ht="15.75" customHeight="1">
      <c r="I88" s="5"/>
      <c r="J88" s="5"/>
    </row>
    <row r="89" ht="15.75" customHeight="1">
      <c r="I89" s="5"/>
      <c r="J89" s="5"/>
    </row>
    <row r="90" ht="15.75" customHeight="1">
      <c r="I90" s="5"/>
      <c r="J90" s="5"/>
    </row>
    <row r="91" ht="15.75" customHeight="1">
      <c r="I91" s="5"/>
      <c r="J91" s="5"/>
    </row>
    <row r="92" ht="15.75" customHeight="1">
      <c r="I92" s="5"/>
      <c r="J92" s="5"/>
    </row>
    <row r="93" ht="15.75" customHeight="1">
      <c r="I93" s="5"/>
      <c r="J93" s="5"/>
    </row>
    <row r="94" ht="15.75" customHeight="1">
      <c r="I94" s="5"/>
      <c r="J94" s="5"/>
    </row>
    <row r="95" ht="15.75" customHeight="1">
      <c r="I95" s="5"/>
      <c r="J95" s="5"/>
    </row>
    <row r="96" ht="15.75" customHeight="1">
      <c r="I96" s="5"/>
      <c r="J96" s="5"/>
    </row>
    <row r="97" ht="15.75" customHeight="1">
      <c r="I97" s="5"/>
      <c r="J97" s="5"/>
    </row>
    <row r="98" ht="15.75" customHeight="1">
      <c r="I98" s="5"/>
      <c r="J98" s="5"/>
    </row>
    <row r="99" ht="15.75" customHeight="1">
      <c r="I99" s="5"/>
      <c r="J99" s="5"/>
    </row>
    <row r="100" ht="15.75" customHeight="1">
      <c r="I100" s="5"/>
      <c r="J100" s="5"/>
    </row>
    <row r="101" ht="15.75" customHeight="1">
      <c r="I101" s="5"/>
      <c r="J101" s="5"/>
    </row>
    <row r="102" ht="15.75" customHeight="1">
      <c r="I102" s="5"/>
      <c r="J102" s="5"/>
    </row>
    <row r="103" ht="15.75" customHeight="1">
      <c r="I103" s="5"/>
      <c r="J103" s="5"/>
    </row>
    <row r="104" ht="15.75" customHeight="1">
      <c r="I104" s="5"/>
      <c r="J104" s="5"/>
    </row>
    <row r="105" ht="15.75" customHeight="1">
      <c r="I105" s="5"/>
      <c r="J105" s="5"/>
    </row>
    <row r="106" ht="15.75" customHeight="1">
      <c r="I106" s="5"/>
      <c r="J106" s="5"/>
    </row>
    <row r="107" ht="15.75" customHeight="1">
      <c r="I107" s="5"/>
      <c r="J107" s="5"/>
    </row>
    <row r="108" ht="15.75" customHeight="1">
      <c r="I108" s="5"/>
      <c r="J108" s="5"/>
    </row>
    <row r="109" ht="15.75" customHeight="1">
      <c r="I109" s="5"/>
      <c r="J109" s="5"/>
    </row>
    <row r="110" ht="15.75" customHeight="1">
      <c r="I110" s="5"/>
      <c r="J110" s="5"/>
    </row>
    <row r="111" ht="15.75" customHeight="1">
      <c r="I111" s="5"/>
      <c r="J111" s="5"/>
    </row>
    <row r="112" ht="15.75" customHeight="1">
      <c r="I112" s="5"/>
      <c r="J112" s="5"/>
    </row>
    <row r="113" ht="15.75" customHeight="1">
      <c r="I113" s="5"/>
      <c r="J113" s="5"/>
    </row>
    <row r="114" ht="15.75" customHeight="1">
      <c r="I114" s="5"/>
      <c r="J114" s="5"/>
    </row>
    <row r="115" ht="15.75" customHeight="1">
      <c r="I115" s="5"/>
      <c r="J115" s="5"/>
    </row>
    <row r="116" ht="15.75" customHeight="1">
      <c r="I116" s="5"/>
      <c r="J116" s="5"/>
    </row>
    <row r="117" ht="15.75" customHeight="1">
      <c r="I117" s="5"/>
      <c r="J117" s="5"/>
    </row>
    <row r="118" ht="15.75" customHeight="1">
      <c r="I118" s="5"/>
      <c r="J118" s="5"/>
    </row>
    <row r="119" ht="15.75" customHeight="1">
      <c r="I119" s="5"/>
      <c r="J119" s="5"/>
    </row>
    <row r="120" ht="15.75" customHeight="1">
      <c r="I120" s="5"/>
      <c r="J120" s="5"/>
    </row>
    <row r="121" ht="15.75" customHeight="1">
      <c r="I121" s="5"/>
      <c r="J121" s="5"/>
    </row>
    <row r="122" ht="15.75" customHeight="1">
      <c r="I122" s="5"/>
      <c r="J122" s="5"/>
    </row>
    <row r="123" ht="15.75" customHeight="1">
      <c r="I123" s="5"/>
      <c r="J123" s="5"/>
    </row>
    <row r="124" ht="15.75" customHeight="1">
      <c r="I124" s="5"/>
      <c r="J124" s="5"/>
    </row>
    <row r="125" ht="15.75" customHeight="1">
      <c r="I125" s="5"/>
      <c r="J125" s="5"/>
    </row>
    <row r="126" ht="15.75" customHeight="1">
      <c r="I126" s="5"/>
      <c r="J126" s="5"/>
    </row>
    <row r="127" ht="15.75" customHeight="1">
      <c r="I127" s="5"/>
      <c r="J127" s="5"/>
    </row>
    <row r="128" ht="15.75" customHeight="1">
      <c r="I128" s="5"/>
      <c r="J128" s="5"/>
    </row>
    <row r="129" ht="15.75" customHeight="1">
      <c r="I129" s="5"/>
      <c r="J129" s="5"/>
    </row>
    <row r="130" ht="15.75" customHeight="1">
      <c r="I130" s="5"/>
      <c r="J130" s="5"/>
    </row>
    <row r="131" ht="15.75" customHeight="1">
      <c r="I131" s="5"/>
      <c r="J131" s="5"/>
    </row>
    <row r="132" ht="15.75" customHeight="1">
      <c r="I132" s="5"/>
      <c r="J132" s="5"/>
    </row>
    <row r="133" ht="15.75" customHeight="1">
      <c r="I133" s="5"/>
      <c r="J133" s="5"/>
    </row>
    <row r="134" ht="15.75" customHeight="1">
      <c r="I134" s="5"/>
      <c r="J134" s="5"/>
    </row>
    <row r="135" ht="15.75" customHeight="1">
      <c r="I135" s="5"/>
      <c r="J135" s="5"/>
    </row>
    <row r="136" ht="15.75" customHeight="1">
      <c r="I136" s="5"/>
      <c r="J136" s="5"/>
    </row>
    <row r="137" ht="15.75" customHeight="1">
      <c r="I137" s="5"/>
      <c r="J137" s="5"/>
    </row>
    <row r="138" ht="15.75" customHeight="1">
      <c r="I138" s="5"/>
      <c r="J138" s="5"/>
    </row>
    <row r="139" ht="15.75" customHeight="1">
      <c r="I139" s="5"/>
      <c r="J139" s="5"/>
    </row>
    <row r="140" ht="15.75" customHeight="1">
      <c r="I140" s="5"/>
      <c r="J140" s="5"/>
    </row>
    <row r="141" ht="15.75" customHeight="1">
      <c r="I141" s="5"/>
      <c r="J141" s="5"/>
    </row>
    <row r="142" ht="15.75" customHeight="1">
      <c r="I142" s="5"/>
      <c r="J142" s="5"/>
    </row>
    <row r="143" ht="15.75" customHeight="1">
      <c r="I143" s="5"/>
      <c r="J143" s="5"/>
    </row>
    <row r="144" ht="15.75" customHeight="1">
      <c r="I144" s="5"/>
      <c r="J144" s="5"/>
    </row>
    <row r="145" ht="15.75" customHeight="1">
      <c r="I145" s="5"/>
      <c r="J145" s="5"/>
    </row>
    <row r="146" ht="15.75" customHeight="1">
      <c r="I146" s="5"/>
      <c r="J146" s="5"/>
    </row>
    <row r="147" ht="15.75" customHeight="1">
      <c r="I147" s="5"/>
      <c r="J147" s="5"/>
    </row>
    <row r="148" ht="15.75" customHeight="1">
      <c r="I148" s="5"/>
      <c r="J148" s="5"/>
    </row>
    <row r="149" ht="15.75" customHeight="1">
      <c r="I149" s="5"/>
      <c r="J149" s="5"/>
    </row>
    <row r="150" ht="15.75" customHeight="1">
      <c r="I150" s="5"/>
      <c r="J150" s="5"/>
    </row>
    <row r="151" ht="15.75" customHeight="1">
      <c r="I151" s="5"/>
      <c r="J151" s="5"/>
    </row>
    <row r="152" ht="15.75" customHeight="1">
      <c r="I152" s="5"/>
      <c r="J152" s="5"/>
    </row>
    <row r="153" ht="15.75" customHeight="1">
      <c r="I153" s="5"/>
      <c r="J153" s="5"/>
    </row>
    <row r="154" ht="15.75" customHeight="1">
      <c r="I154" s="5"/>
      <c r="J154" s="5"/>
    </row>
    <row r="155" ht="15.75" customHeight="1">
      <c r="I155" s="5"/>
      <c r="J155" s="5"/>
    </row>
    <row r="156" ht="15.75" customHeight="1">
      <c r="I156" s="5"/>
      <c r="J156" s="5"/>
    </row>
    <row r="157" ht="15.75" customHeight="1">
      <c r="I157" s="5"/>
      <c r="J157" s="5"/>
    </row>
    <row r="158" ht="15.75" customHeight="1">
      <c r="I158" s="5"/>
      <c r="J158" s="5"/>
    </row>
    <row r="159" ht="15.75" customHeight="1">
      <c r="I159" s="5"/>
      <c r="J159" s="5"/>
    </row>
    <row r="160" ht="15.75" customHeight="1">
      <c r="I160" s="5"/>
      <c r="J160" s="5"/>
    </row>
    <row r="161" ht="15.75" customHeight="1">
      <c r="I161" s="5"/>
      <c r="J161" s="5"/>
    </row>
    <row r="162" ht="15.75" customHeight="1">
      <c r="I162" s="5"/>
      <c r="J162" s="5"/>
    </row>
    <row r="163" ht="15.75" customHeight="1">
      <c r="I163" s="5"/>
      <c r="J163" s="5"/>
    </row>
    <row r="164" ht="15.75" customHeight="1">
      <c r="I164" s="5"/>
      <c r="J164" s="5"/>
    </row>
    <row r="165" ht="15.75" customHeight="1">
      <c r="I165" s="5"/>
      <c r="J165" s="5"/>
    </row>
    <row r="166" ht="15.75" customHeight="1">
      <c r="I166" s="5"/>
      <c r="J166" s="5"/>
    </row>
    <row r="167" ht="15.75" customHeight="1">
      <c r="I167" s="5"/>
      <c r="J167" s="5"/>
    </row>
    <row r="168" ht="15.75" customHeight="1">
      <c r="I168" s="5"/>
      <c r="J168" s="5"/>
    </row>
    <row r="169" ht="15.75" customHeight="1">
      <c r="I169" s="5"/>
      <c r="J169" s="5"/>
    </row>
    <row r="170" ht="15.75" customHeight="1">
      <c r="I170" s="5"/>
      <c r="J170" s="5"/>
    </row>
    <row r="171" ht="15.75" customHeight="1">
      <c r="I171" s="5"/>
      <c r="J171" s="5"/>
    </row>
    <row r="172" ht="15.75" customHeight="1">
      <c r="I172" s="5"/>
      <c r="J172" s="5"/>
    </row>
    <row r="173" ht="15.75" customHeight="1">
      <c r="I173" s="5"/>
      <c r="J173" s="5"/>
    </row>
    <row r="174" ht="15.75" customHeight="1">
      <c r="I174" s="5"/>
      <c r="J174" s="5"/>
    </row>
    <row r="175" ht="15.75" customHeight="1">
      <c r="I175" s="5"/>
      <c r="J175" s="5"/>
    </row>
    <row r="176" ht="15.75" customHeight="1">
      <c r="I176" s="5"/>
      <c r="J176" s="5"/>
    </row>
    <row r="177" ht="15.75" customHeight="1">
      <c r="I177" s="5"/>
      <c r="J177" s="5"/>
    </row>
    <row r="178" ht="15.75" customHeight="1">
      <c r="I178" s="5"/>
      <c r="J178" s="5"/>
    </row>
    <row r="179" ht="15.75" customHeight="1">
      <c r="I179" s="5"/>
      <c r="J179" s="5"/>
    </row>
    <row r="180" ht="15.75" customHeight="1">
      <c r="I180" s="5"/>
      <c r="J180" s="5"/>
    </row>
    <row r="181" ht="15.75" customHeight="1">
      <c r="I181" s="5"/>
      <c r="J181" s="5"/>
    </row>
    <row r="182" ht="15.75" customHeight="1">
      <c r="I182" s="5"/>
      <c r="J182" s="5"/>
    </row>
    <row r="183" ht="15.75" customHeight="1">
      <c r="I183" s="5"/>
      <c r="J183" s="5"/>
    </row>
    <row r="184" ht="15.75" customHeight="1">
      <c r="I184" s="5"/>
      <c r="J184" s="5"/>
    </row>
    <row r="185" ht="15.75" customHeight="1">
      <c r="I185" s="5"/>
      <c r="J185" s="5"/>
    </row>
    <row r="186" ht="15.75" customHeight="1">
      <c r="I186" s="5"/>
      <c r="J186" s="5"/>
    </row>
    <row r="187" ht="15.75" customHeight="1">
      <c r="I187" s="5"/>
      <c r="J187" s="5"/>
    </row>
    <row r="188" ht="15.75" customHeight="1">
      <c r="I188" s="5"/>
      <c r="J188" s="5"/>
    </row>
    <row r="189" ht="15.75" customHeight="1">
      <c r="I189" s="5"/>
      <c r="J189" s="5"/>
    </row>
    <row r="190" ht="15.75" customHeight="1">
      <c r="I190" s="5"/>
      <c r="J190" s="5"/>
    </row>
    <row r="191" ht="15.75" customHeight="1">
      <c r="I191" s="5"/>
      <c r="J191" s="5"/>
    </row>
    <row r="192" ht="15.75" customHeight="1">
      <c r="I192" s="5"/>
      <c r="J192" s="5"/>
    </row>
    <row r="193" ht="15.75" customHeight="1">
      <c r="I193" s="5"/>
      <c r="J193" s="5"/>
    </row>
    <row r="194" ht="15.75" customHeight="1">
      <c r="I194" s="5"/>
      <c r="J194" s="5"/>
    </row>
    <row r="195" ht="15.75" customHeight="1">
      <c r="I195" s="5"/>
      <c r="J195" s="5"/>
    </row>
    <row r="196" ht="15.75" customHeight="1">
      <c r="I196" s="5"/>
      <c r="J196" s="5"/>
    </row>
    <row r="197" ht="15.75" customHeight="1">
      <c r="I197" s="5"/>
      <c r="J197" s="5"/>
    </row>
    <row r="198" ht="15.75" customHeight="1">
      <c r="I198" s="5"/>
      <c r="J198" s="5"/>
    </row>
    <row r="199" ht="15.75" customHeight="1">
      <c r="I199" s="5"/>
      <c r="J199" s="5"/>
    </row>
    <row r="200" ht="15.75" customHeight="1">
      <c r="I200" s="5"/>
      <c r="J200" s="5"/>
    </row>
    <row r="201" ht="15.75" customHeight="1">
      <c r="I201" s="5"/>
      <c r="J201" s="5"/>
    </row>
    <row r="202" ht="15.75" customHeight="1">
      <c r="I202" s="5"/>
      <c r="J202" s="5"/>
    </row>
    <row r="203" ht="15.75" customHeight="1">
      <c r="I203" s="5"/>
      <c r="J203" s="5"/>
    </row>
    <row r="204" ht="15.75" customHeight="1">
      <c r="I204" s="5"/>
      <c r="J204" s="5"/>
    </row>
    <row r="205" ht="15.75" customHeight="1">
      <c r="I205" s="5"/>
      <c r="J205" s="5"/>
    </row>
    <row r="206" ht="15.75" customHeight="1">
      <c r="I206" s="5"/>
      <c r="J206" s="5"/>
    </row>
    <row r="207" ht="15.75" customHeight="1">
      <c r="I207" s="5"/>
      <c r="J207" s="5"/>
    </row>
    <row r="208" ht="15.75" customHeight="1">
      <c r="I208" s="5"/>
      <c r="J208" s="5"/>
    </row>
    <row r="209" ht="15.75" customHeight="1">
      <c r="I209" s="5"/>
      <c r="J209" s="5"/>
    </row>
    <row r="210" ht="15.75" customHeight="1">
      <c r="I210" s="5"/>
      <c r="J210" s="5"/>
    </row>
    <row r="211" ht="15.75" customHeight="1">
      <c r="I211" s="5"/>
      <c r="J211" s="5"/>
    </row>
    <row r="212" ht="15.75" customHeight="1">
      <c r="I212" s="5"/>
      <c r="J212" s="5"/>
    </row>
    <row r="213" ht="15.75" customHeight="1">
      <c r="I213" s="5"/>
      <c r="J213" s="5"/>
    </row>
    <row r="214" ht="15.75" customHeight="1">
      <c r="I214" s="5"/>
      <c r="J214" s="5"/>
    </row>
    <row r="215" ht="15.75" customHeight="1">
      <c r="I215" s="5"/>
      <c r="J215" s="5"/>
    </row>
    <row r="216" ht="15.75" customHeight="1">
      <c r="I216" s="5"/>
      <c r="J216" s="5"/>
    </row>
    <row r="217" ht="15.75" customHeight="1">
      <c r="I217" s="5"/>
      <c r="J217" s="5"/>
    </row>
    <row r="218" ht="15.75" customHeight="1">
      <c r="I218" s="5"/>
      <c r="J218" s="5"/>
    </row>
    <row r="219" ht="15.75" customHeight="1">
      <c r="I219" s="5"/>
      <c r="J219" s="5"/>
    </row>
    <row r="220" ht="15.75" customHeight="1">
      <c r="I220" s="5"/>
      <c r="J220" s="5"/>
    </row>
    <row r="221" ht="15.75" customHeight="1">
      <c r="I221" s="5"/>
      <c r="J221" s="5"/>
    </row>
    <row r="222" ht="15.75" customHeight="1">
      <c r="I222" s="5"/>
      <c r="J222" s="5"/>
    </row>
    <row r="223" ht="15.75" customHeight="1">
      <c r="I223" s="5"/>
      <c r="J223" s="5"/>
    </row>
    <row r="224" ht="15.75" customHeight="1">
      <c r="I224" s="5"/>
      <c r="J224" s="5"/>
    </row>
    <row r="225" ht="15.75" customHeight="1">
      <c r="I225" s="5"/>
      <c r="J225" s="5"/>
    </row>
    <row r="226" ht="15.75" customHeight="1">
      <c r="I226" s="5"/>
      <c r="J226" s="5"/>
    </row>
    <row r="227" ht="15.75" customHeight="1">
      <c r="I227" s="5"/>
      <c r="J227" s="5"/>
    </row>
    <row r="228" ht="15.75" customHeight="1">
      <c r="I228" s="5"/>
      <c r="J228" s="5"/>
    </row>
    <row r="229" ht="15.75" customHeight="1">
      <c r="I229" s="5"/>
      <c r="J229" s="5"/>
    </row>
    <row r="230" ht="15.75" customHeight="1">
      <c r="I230" s="5"/>
      <c r="J230" s="5"/>
    </row>
    <row r="231" ht="15.75" customHeight="1">
      <c r="I231" s="5"/>
      <c r="J231" s="5"/>
    </row>
    <row r="232" ht="15.75" customHeight="1">
      <c r="I232" s="5"/>
      <c r="J232" s="5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1" width="12.63"/>
    <col customWidth="1" min="12" max="26" width="14.38"/>
  </cols>
  <sheetData>
    <row r="1" ht="15.75" customHeight="1">
      <c r="A1" s="1" t="s">
        <v>0</v>
      </c>
      <c r="B1" s="1" t="s">
        <v>108</v>
      </c>
      <c r="C1" s="1" t="s">
        <v>1</v>
      </c>
      <c r="D1" s="1" t="s">
        <v>2</v>
      </c>
      <c r="E1" s="1" t="s">
        <v>3</v>
      </c>
      <c r="F1" s="1" t="s">
        <v>109</v>
      </c>
      <c r="G1" s="1" t="s">
        <v>4</v>
      </c>
      <c r="H1" s="1" t="s">
        <v>114</v>
      </c>
      <c r="I1" s="2" t="s">
        <v>6</v>
      </c>
      <c r="J1" s="1" t="s">
        <v>115</v>
      </c>
      <c r="K1" s="1" t="s">
        <v>110</v>
      </c>
    </row>
    <row r="2" ht="15.75" customHeight="1">
      <c r="A2" s="4" t="s">
        <v>16</v>
      </c>
      <c r="B2" s="4">
        <v>150.0</v>
      </c>
      <c r="C2" s="4">
        <v>90.0</v>
      </c>
      <c r="D2" s="4">
        <v>240.0</v>
      </c>
      <c r="E2" s="4">
        <v>100.0</v>
      </c>
      <c r="F2" s="4">
        <v>140.0</v>
      </c>
      <c r="G2" s="5">
        <v>9.4</v>
      </c>
      <c r="H2" s="4">
        <f t="shared" ref="H2:H28" si="1">C2*G2</f>
        <v>846</v>
      </c>
      <c r="I2" s="5">
        <v>10.0</v>
      </c>
      <c r="J2" s="4">
        <f t="shared" ref="J2:J28" si="2">E2*I2</f>
        <v>1000</v>
      </c>
      <c r="K2" s="4" t="s">
        <v>111</v>
      </c>
    </row>
    <row r="3" ht="15.75" customHeight="1">
      <c r="A3" s="4" t="s">
        <v>17</v>
      </c>
      <c r="B3" s="4">
        <v>120.0</v>
      </c>
      <c r="C3" s="4">
        <v>110.0</v>
      </c>
      <c r="D3" s="4">
        <v>230.0</v>
      </c>
      <c r="E3" s="4">
        <v>130.0</v>
      </c>
      <c r="F3" s="4">
        <v>100.0</v>
      </c>
      <c r="G3" s="5">
        <v>40.0</v>
      </c>
      <c r="H3" s="4">
        <f t="shared" si="1"/>
        <v>4400</v>
      </c>
      <c r="I3" s="5">
        <v>44.0</v>
      </c>
      <c r="J3" s="4">
        <f t="shared" si="2"/>
        <v>5720</v>
      </c>
      <c r="K3" s="4" t="s">
        <v>111</v>
      </c>
    </row>
    <row r="4" ht="15.75" customHeight="1">
      <c r="A4" s="4" t="s">
        <v>18</v>
      </c>
      <c r="B4" s="4">
        <v>65.0</v>
      </c>
      <c r="C4" s="4">
        <v>30.0</v>
      </c>
      <c r="D4" s="4">
        <v>95.0</v>
      </c>
      <c r="E4" s="4">
        <v>20.0</v>
      </c>
      <c r="F4" s="4">
        <v>75.0</v>
      </c>
      <c r="G4" s="5">
        <v>9.0</v>
      </c>
      <c r="H4" s="4">
        <f t="shared" si="1"/>
        <v>270</v>
      </c>
      <c r="I4" s="5">
        <v>10.0</v>
      </c>
      <c r="J4" s="4">
        <f t="shared" si="2"/>
        <v>200</v>
      </c>
      <c r="K4" s="4" t="s">
        <v>111</v>
      </c>
    </row>
    <row r="5" ht="15.75" customHeight="1">
      <c r="A5" s="4" t="s">
        <v>19</v>
      </c>
      <c r="B5" s="4">
        <v>110.0</v>
      </c>
      <c r="C5" s="4">
        <v>80.0</v>
      </c>
      <c r="D5" s="4">
        <v>190.0</v>
      </c>
      <c r="E5" s="4">
        <v>90.0</v>
      </c>
      <c r="F5" s="4">
        <v>100.0</v>
      </c>
      <c r="G5" s="5">
        <v>75.0</v>
      </c>
      <c r="H5" s="4">
        <f t="shared" si="1"/>
        <v>6000</v>
      </c>
      <c r="I5" s="5">
        <v>80.0</v>
      </c>
      <c r="J5" s="4">
        <f t="shared" si="2"/>
        <v>7200</v>
      </c>
      <c r="K5" s="4" t="s">
        <v>111</v>
      </c>
    </row>
    <row r="6" ht="15.75" customHeight="1">
      <c r="A6" s="4" t="s">
        <v>20</v>
      </c>
      <c r="B6" s="4">
        <v>60.0</v>
      </c>
      <c r="C6" s="4">
        <v>50.0</v>
      </c>
      <c r="D6" s="4">
        <v>110.0</v>
      </c>
      <c r="E6" s="4">
        <v>50.0</v>
      </c>
      <c r="F6" s="4">
        <v>60.0</v>
      </c>
      <c r="G6" s="5">
        <v>50.0</v>
      </c>
      <c r="H6" s="4">
        <f t="shared" si="1"/>
        <v>2500</v>
      </c>
      <c r="I6" s="5">
        <v>60.0</v>
      </c>
      <c r="J6" s="4">
        <f t="shared" si="2"/>
        <v>3000</v>
      </c>
      <c r="K6" s="4" t="s">
        <v>111</v>
      </c>
    </row>
    <row r="7" ht="15.75" customHeight="1">
      <c r="A7" s="4" t="s">
        <v>21</v>
      </c>
      <c r="B7" s="4">
        <v>65.0</v>
      </c>
      <c r="C7" s="4">
        <v>25.0</v>
      </c>
      <c r="D7" s="4">
        <v>90.0</v>
      </c>
      <c r="E7" s="4">
        <v>30.0</v>
      </c>
      <c r="F7" s="4">
        <v>60.0</v>
      </c>
      <c r="G7" s="5">
        <v>18.0</v>
      </c>
      <c r="H7" s="4">
        <f t="shared" si="1"/>
        <v>450</v>
      </c>
      <c r="I7" s="5">
        <v>20.0</v>
      </c>
      <c r="J7" s="4">
        <f t="shared" si="2"/>
        <v>600</v>
      </c>
      <c r="K7" s="4" t="s">
        <v>111</v>
      </c>
    </row>
    <row r="8" ht="15.75" customHeight="1">
      <c r="A8" s="4" t="s">
        <v>22</v>
      </c>
      <c r="B8" s="4">
        <v>50.0</v>
      </c>
      <c r="C8" s="4">
        <v>20.0</v>
      </c>
      <c r="D8" s="4">
        <v>70.0</v>
      </c>
      <c r="E8" s="4">
        <v>15.0</v>
      </c>
      <c r="F8" s="4">
        <v>55.0</v>
      </c>
      <c r="G8" s="5">
        <v>110.0</v>
      </c>
      <c r="H8" s="4">
        <f t="shared" si="1"/>
        <v>2200</v>
      </c>
      <c r="I8" s="5">
        <v>120.0</v>
      </c>
      <c r="J8" s="4">
        <f t="shared" si="2"/>
        <v>1800</v>
      </c>
      <c r="K8" s="4" t="s">
        <v>111</v>
      </c>
    </row>
    <row r="9" ht="15.75" customHeight="1">
      <c r="A9" s="4" t="s">
        <v>23</v>
      </c>
      <c r="B9" s="4">
        <v>70.0</v>
      </c>
      <c r="C9" s="4">
        <v>40.0</v>
      </c>
      <c r="D9" s="4">
        <v>110.0</v>
      </c>
      <c r="E9" s="4">
        <v>30.0</v>
      </c>
      <c r="F9" s="4">
        <v>80.0</v>
      </c>
      <c r="G9" s="5">
        <v>36.0</v>
      </c>
      <c r="H9" s="4">
        <f t="shared" si="1"/>
        <v>1440</v>
      </c>
      <c r="I9" s="5">
        <v>40.0</v>
      </c>
      <c r="J9" s="4">
        <f t="shared" si="2"/>
        <v>1200</v>
      </c>
      <c r="K9" s="4" t="s">
        <v>111</v>
      </c>
    </row>
    <row r="10" ht="15.75" customHeight="1">
      <c r="A10" s="4" t="s">
        <v>24</v>
      </c>
      <c r="B10" s="4">
        <v>60.0</v>
      </c>
      <c r="C10" s="4">
        <v>20.0</v>
      </c>
      <c r="D10" s="4">
        <v>80.0</v>
      </c>
      <c r="E10" s="4">
        <v>20.0</v>
      </c>
      <c r="F10" s="4">
        <v>60.0</v>
      </c>
      <c r="G10" s="5">
        <v>65.0</v>
      </c>
      <c r="H10" s="4">
        <f t="shared" si="1"/>
        <v>1300</v>
      </c>
      <c r="I10" s="5">
        <v>75.0</v>
      </c>
      <c r="J10" s="4">
        <f t="shared" si="2"/>
        <v>1500</v>
      </c>
      <c r="K10" s="4" t="s">
        <v>111</v>
      </c>
    </row>
    <row r="11" ht="15.75" customHeight="1">
      <c r="A11" s="4" t="s">
        <v>25</v>
      </c>
      <c r="B11" s="4">
        <v>50.0</v>
      </c>
      <c r="C11" s="4">
        <v>20.0</v>
      </c>
      <c r="D11" s="4">
        <v>70.0</v>
      </c>
      <c r="E11" s="4">
        <v>25.0</v>
      </c>
      <c r="F11" s="4">
        <v>45.0</v>
      </c>
      <c r="G11" s="5">
        <v>20.0</v>
      </c>
      <c r="H11" s="4">
        <f t="shared" si="1"/>
        <v>400</v>
      </c>
      <c r="I11" s="5">
        <v>24.0</v>
      </c>
      <c r="J11" s="4">
        <f t="shared" si="2"/>
        <v>600</v>
      </c>
      <c r="K11" s="4" t="s">
        <v>111</v>
      </c>
    </row>
    <row r="12" ht="15.75" customHeight="1">
      <c r="A12" s="4" t="s">
        <v>26</v>
      </c>
      <c r="B12" s="4">
        <v>45.0</v>
      </c>
      <c r="C12" s="4">
        <v>20.0</v>
      </c>
      <c r="D12" s="4">
        <v>65.0</v>
      </c>
      <c r="E12" s="4">
        <v>25.0</v>
      </c>
      <c r="F12" s="4">
        <v>40.0</v>
      </c>
      <c r="G12" s="5">
        <v>20.0</v>
      </c>
      <c r="H12" s="4">
        <f t="shared" si="1"/>
        <v>400</v>
      </c>
      <c r="I12" s="5">
        <v>24.0</v>
      </c>
      <c r="J12" s="4">
        <f t="shared" si="2"/>
        <v>600</v>
      </c>
      <c r="K12" s="4" t="s">
        <v>111</v>
      </c>
    </row>
    <row r="13" ht="15.75" customHeight="1">
      <c r="A13" s="4" t="s">
        <v>27</v>
      </c>
      <c r="B13" s="4">
        <v>45.0</v>
      </c>
      <c r="C13" s="4">
        <v>20.0</v>
      </c>
      <c r="D13" s="4">
        <v>65.0</v>
      </c>
      <c r="E13" s="4">
        <v>20.0</v>
      </c>
      <c r="F13" s="4">
        <v>45.0</v>
      </c>
      <c r="G13" s="5">
        <v>100.0</v>
      </c>
      <c r="H13" s="4">
        <f t="shared" si="1"/>
        <v>2000</v>
      </c>
      <c r="I13" s="5">
        <v>110.0</v>
      </c>
      <c r="J13" s="4">
        <f t="shared" si="2"/>
        <v>2200</v>
      </c>
      <c r="K13" s="4" t="s">
        <v>111</v>
      </c>
    </row>
    <row r="14" ht="15.75" customHeight="1">
      <c r="A14" s="4" t="s">
        <v>28</v>
      </c>
      <c r="B14" s="4">
        <v>60.0</v>
      </c>
      <c r="C14" s="4">
        <v>20.0</v>
      </c>
      <c r="D14" s="4">
        <v>80.0</v>
      </c>
      <c r="E14" s="4">
        <v>15.0</v>
      </c>
      <c r="F14" s="4">
        <v>65.0</v>
      </c>
      <c r="G14" s="5">
        <v>130.0</v>
      </c>
      <c r="H14" s="4">
        <f t="shared" si="1"/>
        <v>2600</v>
      </c>
      <c r="I14" s="5">
        <v>140.0</v>
      </c>
      <c r="J14" s="4">
        <f t="shared" si="2"/>
        <v>2100</v>
      </c>
      <c r="K14" s="4" t="s">
        <v>111</v>
      </c>
    </row>
    <row r="15" ht="15.75" customHeight="1">
      <c r="A15" s="4" t="s">
        <v>29</v>
      </c>
      <c r="B15" s="4">
        <v>20.0</v>
      </c>
      <c r="C15" s="4">
        <v>20.0</v>
      </c>
      <c r="D15" s="4">
        <v>40.0</v>
      </c>
      <c r="E15" s="4">
        <v>20.0</v>
      </c>
      <c r="F15" s="4">
        <v>20.0</v>
      </c>
      <c r="G15" s="5">
        <v>38.0</v>
      </c>
      <c r="H15" s="4">
        <f t="shared" si="1"/>
        <v>760</v>
      </c>
      <c r="I15" s="5">
        <v>40.0</v>
      </c>
      <c r="J15" s="4">
        <f t="shared" si="2"/>
        <v>800</v>
      </c>
      <c r="K15" s="4" t="s">
        <v>111</v>
      </c>
    </row>
    <row r="16" ht="15.75" customHeight="1">
      <c r="A16" s="4" t="s">
        <v>30</v>
      </c>
      <c r="B16" s="4">
        <v>20.0</v>
      </c>
      <c r="C16" s="4">
        <v>15.0</v>
      </c>
      <c r="D16" s="4">
        <v>35.0</v>
      </c>
      <c r="E16" s="4">
        <v>10.0</v>
      </c>
      <c r="F16" s="4">
        <v>25.0</v>
      </c>
      <c r="G16" s="5">
        <v>8.0</v>
      </c>
      <c r="H16" s="4">
        <f t="shared" si="1"/>
        <v>120</v>
      </c>
      <c r="I16" s="5">
        <v>10.0</v>
      </c>
      <c r="J16" s="4">
        <f t="shared" si="2"/>
        <v>100</v>
      </c>
      <c r="K16" s="4" t="s">
        <v>111</v>
      </c>
    </row>
    <row r="17" ht="15.75" customHeight="1">
      <c r="A17" s="4" t="s">
        <v>31</v>
      </c>
      <c r="B17" s="4">
        <v>55.0</v>
      </c>
      <c r="C17" s="4">
        <v>15.0</v>
      </c>
      <c r="D17" s="4">
        <v>70.0</v>
      </c>
      <c r="E17" s="4">
        <v>20.0</v>
      </c>
      <c r="F17" s="4">
        <v>50.0</v>
      </c>
      <c r="G17" s="5">
        <v>85.0</v>
      </c>
      <c r="H17" s="4">
        <f t="shared" si="1"/>
        <v>1275</v>
      </c>
      <c r="I17" s="5">
        <v>95.0</v>
      </c>
      <c r="J17" s="4">
        <f t="shared" si="2"/>
        <v>1900</v>
      </c>
      <c r="K17" s="4" t="s">
        <v>111</v>
      </c>
    </row>
    <row r="18" ht="15.75" customHeight="1">
      <c r="A18" s="4" t="s">
        <v>32</v>
      </c>
      <c r="B18" s="4">
        <v>10.0</v>
      </c>
      <c r="C18" s="4">
        <v>20.0</v>
      </c>
      <c r="D18" s="4">
        <v>30.0</v>
      </c>
      <c r="E18" s="4">
        <v>10.0</v>
      </c>
      <c r="F18" s="4">
        <v>20.0</v>
      </c>
      <c r="G18" s="5">
        <v>12.0</v>
      </c>
      <c r="H18" s="4">
        <f t="shared" si="1"/>
        <v>240</v>
      </c>
      <c r="I18" s="5">
        <v>14.0</v>
      </c>
      <c r="J18" s="4">
        <f t="shared" si="2"/>
        <v>140</v>
      </c>
      <c r="K18" s="4" t="s">
        <v>111</v>
      </c>
    </row>
    <row r="19" ht="15.75" customHeight="1">
      <c r="A19" s="4" t="s">
        <v>33</v>
      </c>
      <c r="B19" s="4">
        <v>55.0</v>
      </c>
      <c r="C19" s="4">
        <v>15.0</v>
      </c>
      <c r="D19" s="4">
        <v>70.0</v>
      </c>
      <c r="E19" s="4">
        <v>20.0</v>
      </c>
      <c r="F19" s="4">
        <v>50.0</v>
      </c>
      <c r="G19" s="5">
        <v>36.0</v>
      </c>
      <c r="H19" s="4">
        <f t="shared" si="1"/>
        <v>540</v>
      </c>
      <c r="I19" s="5">
        <v>40.0</v>
      </c>
      <c r="J19" s="4">
        <f t="shared" si="2"/>
        <v>800</v>
      </c>
      <c r="K19" s="4" t="s">
        <v>111</v>
      </c>
    </row>
    <row r="20" ht="15.75" customHeight="1">
      <c r="A20" s="4" t="s">
        <v>34</v>
      </c>
      <c r="B20" s="4">
        <v>35.0</v>
      </c>
      <c r="C20" s="4">
        <v>15.0</v>
      </c>
      <c r="D20" s="4">
        <v>50.0</v>
      </c>
      <c r="E20" s="4">
        <v>15.0</v>
      </c>
      <c r="F20" s="4">
        <v>35.0</v>
      </c>
      <c r="G20" s="5">
        <v>85.0</v>
      </c>
      <c r="H20" s="4">
        <f t="shared" si="1"/>
        <v>1275</v>
      </c>
      <c r="I20" s="5">
        <v>90.0</v>
      </c>
      <c r="J20" s="4">
        <f t="shared" si="2"/>
        <v>1350</v>
      </c>
      <c r="K20" s="4" t="s">
        <v>111</v>
      </c>
    </row>
    <row r="21" ht="15.75" customHeight="1">
      <c r="A21" s="4" t="s">
        <v>35</v>
      </c>
      <c r="B21" s="4">
        <v>35.0</v>
      </c>
      <c r="C21" s="4">
        <v>10.0</v>
      </c>
      <c r="D21" s="4">
        <v>45.0</v>
      </c>
      <c r="E21" s="4">
        <v>5.0</v>
      </c>
      <c r="F21" s="4">
        <v>40.0</v>
      </c>
      <c r="G21" s="5">
        <v>42.0</v>
      </c>
      <c r="H21" s="4">
        <f t="shared" si="1"/>
        <v>420</v>
      </c>
      <c r="I21" s="5">
        <v>48.0</v>
      </c>
      <c r="J21" s="4">
        <f t="shared" si="2"/>
        <v>240</v>
      </c>
      <c r="K21" s="4" t="s">
        <v>111</v>
      </c>
    </row>
    <row r="22" ht="15.75" customHeight="1">
      <c r="A22" s="4" t="s">
        <v>36</v>
      </c>
      <c r="B22" s="4">
        <v>12.0</v>
      </c>
      <c r="C22" s="4">
        <v>8.0</v>
      </c>
      <c r="D22" s="4">
        <v>20.0</v>
      </c>
      <c r="E22" s="4">
        <v>6.0</v>
      </c>
      <c r="F22" s="4">
        <v>14.0</v>
      </c>
      <c r="G22" s="5">
        <v>450.0</v>
      </c>
      <c r="H22" s="4">
        <f t="shared" si="1"/>
        <v>3600</v>
      </c>
      <c r="I22" s="5">
        <v>475.0</v>
      </c>
      <c r="J22" s="4">
        <f t="shared" si="2"/>
        <v>2850</v>
      </c>
      <c r="K22" s="4" t="s">
        <v>111</v>
      </c>
    </row>
    <row r="23" ht="15.75" customHeight="1">
      <c r="A23" s="4" t="s">
        <v>37</v>
      </c>
      <c r="B23" s="4">
        <v>40.0</v>
      </c>
      <c r="C23" s="4">
        <v>20.0</v>
      </c>
      <c r="D23" s="4">
        <v>60.0</v>
      </c>
      <c r="E23" s="4">
        <v>30.0</v>
      </c>
      <c r="F23" s="4">
        <v>30.0</v>
      </c>
      <c r="G23" s="5">
        <v>50.0</v>
      </c>
      <c r="H23" s="4">
        <f t="shared" si="1"/>
        <v>1000</v>
      </c>
      <c r="I23" s="5">
        <v>60.0</v>
      </c>
      <c r="J23" s="4">
        <f t="shared" si="2"/>
        <v>1800</v>
      </c>
      <c r="K23" s="4" t="s">
        <v>111</v>
      </c>
    </row>
    <row r="24" ht="15.75" customHeight="1">
      <c r="A24" s="4" t="s">
        <v>38</v>
      </c>
      <c r="B24" s="4">
        <v>25.0</v>
      </c>
      <c r="C24" s="4">
        <v>20.0</v>
      </c>
      <c r="D24" s="4">
        <v>45.0</v>
      </c>
      <c r="E24" s="4">
        <v>20.0</v>
      </c>
      <c r="F24" s="4">
        <v>25.0</v>
      </c>
      <c r="G24" s="5">
        <v>38.0</v>
      </c>
      <c r="H24" s="4">
        <f t="shared" si="1"/>
        <v>760</v>
      </c>
      <c r="I24" s="5">
        <v>40.0</v>
      </c>
      <c r="J24" s="4">
        <f t="shared" si="2"/>
        <v>800</v>
      </c>
      <c r="K24" s="4" t="s">
        <v>111</v>
      </c>
    </row>
    <row r="25" ht="15.75" customHeight="1">
      <c r="A25" s="4" t="s">
        <v>39</v>
      </c>
      <c r="B25" s="4">
        <v>35.0</v>
      </c>
      <c r="C25" s="4">
        <v>20.0</v>
      </c>
      <c r="D25" s="4">
        <v>55.0</v>
      </c>
      <c r="E25" s="4">
        <v>10.0</v>
      </c>
      <c r="F25" s="4">
        <v>45.0</v>
      </c>
      <c r="G25" s="5">
        <v>40.0</v>
      </c>
      <c r="H25" s="4">
        <f t="shared" si="1"/>
        <v>800</v>
      </c>
      <c r="I25" s="5">
        <v>50.0</v>
      </c>
      <c r="J25" s="4">
        <f t="shared" si="2"/>
        <v>500</v>
      </c>
      <c r="K25" s="4" t="s">
        <v>111</v>
      </c>
    </row>
    <row r="26" ht="15.75" customHeight="1">
      <c r="A26" s="4" t="s">
        <v>40</v>
      </c>
      <c r="B26" s="4">
        <v>35.0</v>
      </c>
      <c r="C26" s="4">
        <v>25.0</v>
      </c>
      <c r="D26" s="4">
        <v>60.0</v>
      </c>
      <c r="E26" s="4">
        <v>20.0</v>
      </c>
      <c r="F26" s="4">
        <v>40.0</v>
      </c>
      <c r="G26" s="5">
        <v>38.0</v>
      </c>
      <c r="H26" s="4">
        <f t="shared" si="1"/>
        <v>950</v>
      </c>
      <c r="I26" s="5">
        <v>40.0</v>
      </c>
      <c r="J26" s="4">
        <f t="shared" si="2"/>
        <v>800</v>
      </c>
      <c r="K26" s="4" t="s">
        <v>111</v>
      </c>
    </row>
    <row r="27" ht="15.75" customHeight="1">
      <c r="A27" s="4" t="s">
        <v>41</v>
      </c>
      <c r="B27" s="4">
        <v>20.0</v>
      </c>
      <c r="C27" s="4">
        <v>10.0</v>
      </c>
      <c r="D27" s="4">
        <v>30.0</v>
      </c>
      <c r="E27" s="4">
        <v>10.0</v>
      </c>
      <c r="F27" s="4">
        <v>20.0</v>
      </c>
      <c r="G27" s="5">
        <v>42.0</v>
      </c>
      <c r="H27" s="4">
        <f t="shared" si="1"/>
        <v>420</v>
      </c>
      <c r="I27" s="5">
        <v>45.0</v>
      </c>
      <c r="J27" s="4">
        <f t="shared" si="2"/>
        <v>450</v>
      </c>
      <c r="K27" s="4" t="s">
        <v>111</v>
      </c>
    </row>
    <row r="28" ht="15.75" customHeight="1">
      <c r="A28" s="4" t="s">
        <v>42</v>
      </c>
      <c r="B28" s="4">
        <v>35.0</v>
      </c>
      <c r="C28" s="4">
        <v>10.0</v>
      </c>
      <c r="D28" s="4">
        <v>45.0</v>
      </c>
      <c r="E28" s="4">
        <v>15.0</v>
      </c>
      <c r="F28" s="4">
        <v>30.0</v>
      </c>
      <c r="G28" s="5">
        <v>95.0</v>
      </c>
      <c r="H28" s="4">
        <f t="shared" si="1"/>
        <v>950</v>
      </c>
      <c r="I28" s="5">
        <v>100.0</v>
      </c>
      <c r="J28" s="4">
        <f t="shared" si="2"/>
        <v>1500</v>
      </c>
      <c r="K28" s="4" t="s">
        <v>111</v>
      </c>
    </row>
    <row r="29" ht="15.75" customHeight="1">
      <c r="I29" s="5"/>
    </row>
    <row r="30" ht="15.75" customHeight="1">
      <c r="I30" s="5"/>
    </row>
    <row r="31" ht="15.75" customHeight="1">
      <c r="G31" s="4" t="s">
        <v>112</v>
      </c>
      <c r="H31" s="4">
        <f>SUM(H2:H28)</f>
        <v>37916</v>
      </c>
      <c r="I31" s="5"/>
    </row>
    <row r="32" ht="15.75" customHeight="1">
      <c r="G32" s="4" t="s">
        <v>113</v>
      </c>
      <c r="H32" s="4">
        <f>SUM(J2:J28)</f>
        <v>41750</v>
      </c>
      <c r="I32" s="5"/>
    </row>
    <row r="33" ht="15.75" customHeight="1">
      <c r="I33" s="5"/>
    </row>
    <row r="34" ht="15.75" customHeight="1">
      <c r="I34" s="5"/>
    </row>
    <row r="35" ht="15.75" customHeight="1">
      <c r="I35" s="5"/>
    </row>
    <row r="36" ht="15.75" customHeight="1">
      <c r="I36" s="5"/>
    </row>
    <row r="37" ht="15.75" customHeight="1">
      <c r="I37" s="5"/>
    </row>
    <row r="38" ht="15.75" customHeight="1">
      <c r="I38" s="5"/>
    </row>
    <row r="39" ht="15.75" customHeight="1">
      <c r="I39" s="5"/>
    </row>
    <row r="40" ht="15.75" customHeight="1">
      <c r="I40" s="5"/>
    </row>
    <row r="41" ht="15.75" customHeight="1">
      <c r="I41" s="5"/>
    </row>
    <row r="42" ht="15.75" customHeight="1">
      <c r="I42" s="5"/>
    </row>
    <row r="43" ht="15.75" customHeight="1">
      <c r="I43" s="5"/>
    </row>
    <row r="44" ht="15.75" customHeight="1">
      <c r="I44" s="5"/>
    </row>
    <row r="45" ht="15.75" customHeight="1">
      <c r="I45" s="5"/>
    </row>
    <row r="46" ht="15.75" customHeight="1">
      <c r="I46" s="5"/>
    </row>
    <row r="47" ht="15.75" customHeight="1">
      <c r="I47" s="5"/>
    </row>
    <row r="48" ht="15.75" customHeight="1">
      <c r="I48" s="5"/>
    </row>
    <row r="49" ht="15.75" customHeight="1">
      <c r="I49" s="5"/>
    </row>
    <row r="50" ht="15.75" customHeight="1">
      <c r="I50" s="5"/>
    </row>
    <row r="51" ht="15.75" customHeight="1">
      <c r="I51" s="5"/>
    </row>
    <row r="52" ht="15.75" customHeight="1">
      <c r="I52" s="5"/>
    </row>
    <row r="53" ht="15.75" customHeight="1">
      <c r="I53" s="5"/>
    </row>
    <row r="54" ht="15.75" customHeight="1">
      <c r="I54" s="5"/>
    </row>
    <row r="55" ht="15.75" customHeight="1">
      <c r="I55" s="5"/>
    </row>
    <row r="56" ht="15.75" customHeight="1">
      <c r="I56" s="5"/>
    </row>
    <row r="57" ht="15.75" customHeight="1">
      <c r="I57" s="5"/>
    </row>
    <row r="58" ht="15.75" customHeight="1">
      <c r="I58" s="5"/>
    </row>
    <row r="59" ht="15.75" customHeight="1">
      <c r="I59" s="5"/>
    </row>
    <row r="60" ht="15.75" customHeight="1">
      <c r="I60" s="5"/>
    </row>
    <row r="61" ht="15.75" customHeight="1">
      <c r="I61" s="5"/>
    </row>
    <row r="62" ht="15.75" customHeight="1">
      <c r="I62" s="5"/>
    </row>
    <row r="63" ht="15.75" customHeight="1">
      <c r="I63" s="5"/>
    </row>
    <row r="64" ht="15.75" customHeight="1">
      <c r="I64" s="5"/>
    </row>
    <row r="65" ht="15.75" customHeight="1">
      <c r="I65" s="5"/>
    </row>
    <row r="66" ht="15.75" customHeight="1">
      <c r="I66" s="5"/>
    </row>
    <row r="67" ht="15.75" customHeight="1">
      <c r="I67" s="5"/>
    </row>
    <row r="68" ht="15.75" customHeight="1">
      <c r="I68" s="5"/>
    </row>
    <row r="69" ht="15.75" customHeight="1">
      <c r="I69" s="5"/>
    </row>
    <row r="70" ht="15.75" customHeight="1">
      <c r="I70" s="5"/>
    </row>
    <row r="71" ht="15.75" customHeight="1">
      <c r="I71" s="5"/>
    </row>
    <row r="72" ht="15.75" customHeight="1">
      <c r="I72" s="5"/>
    </row>
    <row r="73" ht="15.75" customHeight="1">
      <c r="I73" s="5"/>
    </row>
    <row r="74" ht="15.75" customHeight="1">
      <c r="I74" s="5"/>
    </row>
    <row r="75" ht="15.75" customHeight="1">
      <c r="I75" s="5"/>
    </row>
    <row r="76" ht="15.75" customHeight="1">
      <c r="I76" s="5"/>
    </row>
    <row r="77" ht="15.75" customHeight="1">
      <c r="I77" s="5"/>
    </row>
    <row r="78" ht="15.75" customHeight="1">
      <c r="I78" s="5"/>
    </row>
    <row r="79" ht="15.75" customHeight="1">
      <c r="I79" s="5"/>
    </row>
    <row r="80" ht="15.75" customHeight="1">
      <c r="I80" s="5"/>
    </row>
    <row r="81" ht="15.75" customHeight="1">
      <c r="I81" s="5"/>
    </row>
    <row r="82" ht="15.75" customHeight="1">
      <c r="I82" s="5"/>
    </row>
    <row r="83" ht="15.75" customHeight="1">
      <c r="I83" s="5"/>
    </row>
    <row r="84" ht="15.75" customHeight="1">
      <c r="I84" s="5"/>
    </row>
    <row r="85" ht="15.75" customHeight="1">
      <c r="I85" s="5"/>
    </row>
    <row r="86" ht="15.75" customHeight="1">
      <c r="I86" s="5"/>
    </row>
    <row r="87" ht="15.75" customHeight="1">
      <c r="I87" s="5"/>
    </row>
    <row r="88" ht="15.75" customHeight="1">
      <c r="I88" s="5"/>
    </row>
    <row r="89" ht="15.75" customHeight="1">
      <c r="I89" s="5"/>
    </row>
    <row r="90" ht="15.75" customHeight="1">
      <c r="I90" s="5"/>
    </row>
    <row r="91" ht="15.75" customHeight="1">
      <c r="I91" s="5"/>
    </row>
    <row r="92" ht="15.75" customHeight="1">
      <c r="I92" s="5"/>
    </row>
    <row r="93" ht="15.75" customHeight="1">
      <c r="I93" s="5"/>
    </row>
    <row r="94" ht="15.75" customHeight="1">
      <c r="I94" s="5"/>
    </row>
    <row r="95" ht="15.75" customHeight="1">
      <c r="I95" s="5"/>
    </row>
    <row r="96" ht="15.75" customHeight="1">
      <c r="I96" s="5"/>
    </row>
    <row r="97" ht="15.75" customHeight="1">
      <c r="I97" s="5"/>
    </row>
    <row r="98" ht="15.75" customHeight="1">
      <c r="I98" s="5"/>
    </row>
    <row r="99" ht="15.75" customHeight="1">
      <c r="I99" s="5"/>
    </row>
    <row r="100" ht="15.75" customHeight="1">
      <c r="I100" s="5"/>
    </row>
    <row r="101" ht="15.75" customHeight="1">
      <c r="I101" s="5"/>
    </row>
    <row r="102" ht="15.75" customHeight="1">
      <c r="I102" s="5"/>
    </row>
    <row r="103" ht="15.75" customHeight="1">
      <c r="I103" s="5"/>
    </row>
    <row r="104" ht="15.75" customHeight="1">
      <c r="I104" s="5"/>
    </row>
    <row r="105" ht="15.75" customHeight="1">
      <c r="I105" s="5"/>
    </row>
    <row r="106" ht="15.75" customHeight="1">
      <c r="I106" s="5"/>
    </row>
    <row r="107" ht="15.75" customHeight="1">
      <c r="I107" s="5"/>
    </row>
    <row r="108" ht="15.75" customHeight="1">
      <c r="I108" s="5"/>
    </row>
    <row r="109" ht="15.75" customHeight="1">
      <c r="I109" s="5"/>
    </row>
    <row r="110" ht="15.75" customHeight="1">
      <c r="I110" s="5"/>
    </row>
    <row r="111" ht="15.75" customHeight="1">
      <c r="I111" s="5"/>
    </row>
    <row r="112" ht="15.75" customHeight="1">
      <c r="I112" s="5"/>
    </row>
    <row r="113" ht="15.75" customHeight="1">
      <c r="I113" s="5"/>
    </row>
    <row r="114" ht="15.75" customHeight="1">
      <c r="I114" s="5"/>
    </row>
    <row r="115" ht="15.75" customHeight="1">
      <c r="I115" s="5"/>
    </row>
    <row r="116" ht="15.75" customHeight="1">
      <c r="I116" s="5"/>
    </row>
    <row r="117" ht="15.75" customHeight="1">
      <c r="I117" s="5"/>
    </row>
    <row r="118" ht="15.75" customHeight="1">
      <c r="I118" s="5"/>
    </row>
    <row r="119" ht="15.75" customHeight="1">
      <c r="I119" s="5"/>
    </row>
    <row r="120" ht="15.75" customHeight="1">
      <c r="I120" s="5"/>
    </row>
    <row r="121" ht="15.75" customHeight="1">
      <c r="I121" s="5"/>
    </row>
    <row r="122" ht="15.75" customHeight="1">
      <c r="I122" s="5"/>
    </row>
    <row r="123" ht="15.75" customHeight="1">
      <c r="I123" s="5"/>
    </row>
    <row r="124" ht="15.75" customHeight="1">
      <c r="I124" s="5"/>
    </row>
    <row r="125" ht="15.75" customHeight="1">
      <c r="I125" s="5"/>
    </row>
    <row r="126" ht="15.75" customHeight="1">
      <c r="I126" s="5"/>
    </row>
    <row r="127" ht="15.75" customHeight="1">
      <c r="I127" s="5"/>
    </row>
    <row r="128" ht="15.75" customHeight="1">
      <c r="I128" s="5"/>
    </row>
    <row r="129" ht="15.75" customHeight="1">
      <c r="I129" s="5"/>
    </row>
    <row r="130" ht="15.75" customHeight="1">
      <c r="I130" s="5"/>
    </row>
    <row r="131" ht="15.75" customHeight="1">
      <c r="I131" s="5"/>
    </row>
    <row r="132" ht="15.75" customHeight="1">
      <c r="I132" s="5"/>
    </row>
    <row r="133" ht="15.75" customHeight="1">
      <c r="I133" s="5"/>
    </row>
    <row r="134" ht="15.75" customHeight="1">
      <c r="I134" s="5"/>
    </row>
    <row r="135" ht="15.75" customHeight="1">
      <c r="I135" s="5"/>
    </row>
    <row r="136" ht="15.75" customHeight="1">
      <c r="I136" s="5"/>
    </row>
    <row r="137" ht="15.75" customHeight="1">
      <c r="I137" s="5"/>
    </row>
    <row r="138" ht="15.75" customHeight="1">
      <c r="I138" s="5"/>
    </row>
    <row r="139" ht="15.75" customHeight="1">
      <c r="I139" s="5"/>
    </row>
    <row r="140" ht="15.75" customHeight="1">
      <c r="I140" s="5"/>
    </row>
    <row r="141" ht="15.75" customHeight="1">
      <c r="I141" s="5"/>
    </row>
    <row r="142" ht="15.75" customHeight="1">
      <c r="I142" s="5"/>
    </row>
    <row r="143" ht="15.75" customHeight="1">
      <c r="I143" s="5"/>
    </row>
    <row r="144" ht="15.75" customHeight="1">
      <c r="I144" s="5"/>
    </row>
    <row r="145" ht="15.75" customHeight="1">
      <c r="I145" s="5"/>
    </row>
    <row r="146" ht="15.75" customHeight="1">
      <c r="I146" s="5"/>
    </row>
    <row r="147" ht="15.75" customHeight="1">
      <c r="I147" s="5"/>
    </row>
    <row r="148" ht="15.75" customHeight="1">
      <c r="I148" s="5"/>
    </row>
    <row r="149" ht="15.75" customHeight="1">
      <c r="I149" s="5"/>
    </row>
    <row r="150" ht="15.75" customHeight="1">
      <c r="I150" s="5"/>
    </row>
    <row r="151" ht="15.75" customHeight="1">
      <c r="I151" s="5"/>
    </row>
    <row r="152" ht="15.75" customHeight="1">
      <c r="I152" s="5"/>
    </row>
    <row r="153" ht="15.75" customHeight="1">
      <c r="I153" s="5"/>
    </row>
    <row r="154" ht="15.75" customHeight="1">
      <c r="I154" s="5"/>
    </row>
    <row r="155" ht="15.75" customHeight="1">
      <c r="I155" s="5"/>
    </row>
    <row r="156" ht="15.75" customHeight="1">
      <c r="I156" s="5"/>
    </row>
    <row r="157" ht="15.75" customHeight="1">
      <c r="I157" s="5"/>
    </row>
    <row r="158" ht="15.75" customHeight="1">
      <c r="I158" s="5"/>
    </row>
    <row r="159" ht="15.75" customHeight="1">
      <c r="I159" s="5"/>
    </row>
    <row r="160" ht="15.75" customHeight="1">
      <c r="I160" s="5"/>
    </row>
    <row r="161" ht="15.75" customHeight="1">
      <c r="I161" s="5"/>
    </row>
    <row r="162" ht="15.75" customHeight="1">
      <c r="I162" s="5"/>
    </row>
    <row r="163" ht="15.75" customHeight="1">
      <c r="I163" s="5"/>
    </row>
    <row r="164" ht="15.75" customHeight="1">
      <c r="I164" s="5"/>
    </row>
    <row r="165" ht="15.75" customHeight="1">
      <c r="I165" s="5"/>
    </row>
    <row r="166" ht="15.75" customHeight="1">
      <c r="I166" s="5"/>
    </row>
    <row r="167" ht="15.75" customHeight="1">
      <c r="I167" s="5"/>
    </row>
    <row r="168" ht="15.75" customHeight="1">
      <c r="I168" s="5"/>
    </row>
    <row r="169" ht="15.75" customHeight="1">
      <c r="I169" s="5"/>
    </row>
    <row r="170" ht="15.75" customHeight="1">
      <c r="I170" s="5"/>
    </row>
    <row r="171" ht="15.75" customHeight="1">
      <c r="I171" s="5"/>
    </row>
    <row r="172" ht="15.75" customHeight="1">
      <c r="I172" s="5"/>
    </row>
    <row r="173" ht="15.75" customHeight="1">
      <c r="I173" s="5"/>
    </row>
    <row r="174" ht="15.75" customHeight="1">
      <c r="I174" s="5"/>
    </row>
    <row r="175" ht="15.75" customHeight="1">
      <c r="I175" s="5"/>
    </row>
    <row r="176" ht="15.75" customHeight="1">
      <c r="I176" s="5"/>
    </row>
    <row r="177" ht="15.75" customHeight="1">
      <c r="I177" s="5"/>
    </row>
    <row r="178" ht="15.75" customHeight="1">
      <c r="I178" s="5"/>
    </row>
    <row r="179" ht="15.75" customHeight="1">
      <c r="I179" s="5"/>
    </row>
    <row r="180" ht="15.75" customHeight="1">
      <c r="I180" s="5"/>
    </row>
    <row r="181" ht="15.75" customHeight="1">
      <c r="I181" s="5"/>
    </row>
    <row r="182" ht="15.75" customHeight="1">
      <c r="I182" s="5"/>
    </row>
    <row r="183" ht="15.75" customHeight="1">
      <c r="I183" s="5"/>
    </row>
    <row r="184" ht="15.75" customHeight="1">
      <c r="I184" s="5"/>
    </row>
    <row r="185" ht="15.75" customHeight="1">
      <c r="I185" s="5"/>
    </row>
    <row r="186" ht="15.75" customHeight="1">
      <c r="I186" s="5"/>
    </row>
    <row r="187" ht="15.75" customHeight="1">
      <c r="I187" s="5"/>
    </row>
    <row r="188" ht="15.75" customHeight="1">
      <c r="I188" s="5"/>
    </row>
    <row r="189" ht="15.75" customHeight="1">
      <c r="I189" s="5"/>
    </row>
    <row r="190" ht="15.75" customHeight="1">
      <c r="I190" s="5"/>
    </row>
    <row r="191" ht="15.75" customHeight="1">
      <c r="I191" s="5"/>
    </row>
    <row r="192" ht="15.75" customHeight="1">
      <c r="I192" s="5"/>
    </row>
    <row r="193" ht="15.75" customHeight="1">
      <c r="I193" s="5"/>
    </row>
    <row r="194" ht="15.75" customHeight="1">
      <c r="I194" s="5"/>
    </row>
    <row r="195" ht="15.75" customHeight="1">
      <c r="I195" s="5"/>
    </row>
    <row r="196" ht="15.75" customHeight="1">
      <c r="I196" s="5"/>
    </row>
    <row r="197" ht="15.75" customHeight="1">
      <c r="I197" s="5"/>
    </row>
    <row r="198" ht="15.75" customHeight="1">
      <c r="I198" s="5"/>
    </row>
    <row r="199" ht="15.75" customHeight="1">
      <c r="I199" s="5"/>
    </row>
    <row r="200" ht="15.75" customHeight="1">
      <c r="I200" s="5"/>
    </row>
    <row r="201" ht="15.75" customHeight="1">
      <c r="I201" s="5"/>
    </row>
    <row r="202" ht="15.75" customHeight="1">
      <c r="I202" s="5"/>
    </row>
    <row r="203" ht="15.75" customHeight="1">
      <c r="I203" s="5"/>
    </row>
    <row r="204" ht="15.75" customHeight="1">
      <c r="I204" s="5"/>
    </row>
    <row r="205" ht="15.75" customHeight="1">
      <c r="I205" s="5"/>
    </row>
    <row r="206" ht="15.75" customHeight="1">
      <c r="I206" s="5"/>
    </row>
    <row r="207" ht="15.75" customHeight="1">
      <c r="I207" s="5"/>
    </row>
    <row r="208" ht="15.75" customHeight="1">
      <c r="I208" s="5"/>
    </row>
    <row r="209" ht="15.75" customHeight="1">
      <c r="I209" s="5"/>
    </row>
    <row r="210" ht="15.75" customHeight="1">
      <c r="I210" s="5"/>
    </row>
    <row r="211" ht="15.75" customHeight="1">
      <c r="I211" s="5"/>
    </row>
    <row r="212" ht="15.75" customHeight="1">
      <c r="I212" s="5"/>
    </row>
    <row r="213" ht="15.75" customHeight="1">
      <c r="I213" s="5"/>
    </row>
    <row r="214" ht="15.75" customHeight="1">
      <c r="I214" s="5"/>
    </row>
    <row r="215" ht="15.75" customHeight="1">
      <c r="I215" s="5"/>
    </row>
    <row r="216" ht="15.75" customHeight="1">
      <c r="I216" s="5"/>
    </row>
    <row r="217" ht="15.75" customHeight="1">
      <c r="I217" s="5"/>
    </row>
    <row r="218" ht="15.75" customHeight="1">
      <c r="I218" s="5"/>
    </row>
    <row r="219" ht="15.75" customHeight="1">
      <c r="I219" s="5"/>
    </row>
    <row r="220" ht="15.75" customHeight="1">
      <c r="I220" s="5"/>
    </row>
    <row r="221" ht="15.75" customHeight="1">
      <c r="I221" s="5"/>
    </row>
    <row r="222" ht="15.75" customHeight="1">
      <c r="I222" s="5"/>
    </row>
    <row r="223" ht="15.75" customHeight="1">
      <c r="I223" s="5"/>
    </row>
    <row r="224" ht="15.75" customHeight="1">
      <c r="I224" s="5"/>
    </row>
    <row r="225" ht="15.75" customHeight="1">
      <c r="I225" s="5"/>
    </row>
    <row r="226" ht="15.75" customHeight="1">
      <c r="I226" s="5"/>
    </row>
    <row r="227" ht="15.75" customHeight="1">
      <c r="I227" s="5"/>
    </row>
    <row r="228" ht="15.75" customHeight="1">
      <c r="I228" s="5"/>
    </row>
    <row r="229" ht="15.75" customHeight="1">
      <c r="I229" s="5"/>
    </row>
    <row r="230" ht="15.75" customHeight="1">
      <c r="I230" s="5"/>
    </row>
    <row r="231" ht="15.75" customHeight="1">
      <c r="I231" s="5"/>
    </row>
    <row r="232" ht="15.75" customHeight="1">
      <c r="I232" s="5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1" width="12.63"/>
    <col customWidth="1" min="12" max="26" width="14.38"/>
  </cols>
  <sheetData>
    <row r="1" ht="15.75" customHeight="1">
      <c r="A1" s="1" t="s">
        <v>0</v>
      </c>
      <c r="B1" s="1" t="s">
        <v>108</v>
      </c>
      <c r="C1" s="1" t="s">
        <v>1</v>
      </c>
      <c r="D1" s="1" t="s">
        <v>2</v>
      </c>
      <c r="E1" s="1" t="s">
        <v>3</v>
      </c>
      <c r="F1" s="1" t="s">
        <v>109</v>
      </c>
      <c r="G1" s="1" t="s">
        <v>4</v>
      </c>
      <c r="H1" s="1" t="s">
        <v>114</v>
      </c>
      <c r="I1" s="2" t="s">
        <v>6</v>
      </c>
      <c r="J1" s="1" t="s">
        <v>115</v>
      </c>
      <c r="K1" s="1" t="s">
        <v>110</v>
      </c>
    </row>
    <row r="2" ht="15.75" customHeight="1">
      <c r="A2" s="4" t="s">
        <v>16</v>
      </c>
      <c r="B2" s="4">
        <v>140.0</v>
      </c>
      <c r="C2" s="4">
        <v>70.0</v>
      </c>
      <c r="D2" s="4">
        <v>210.0</v>
      </c>
      <c r="E2" s="4">
        <v>90.0</v>
      </c>
      <c r="F2" s="4">
        <v>120.0</v>
      </c>
      <c r="G2" s="5">
        <v>9.4</v>
      </c>
      <c r="H2" s="4">
        <f t="shared" ref="H2:H28" si="1">C2*G2</f>
        <v>658</v>
      </c>
      <c r="I2" s="5">
        <v>10.0</v>
      </c>
      <c r="J2" s="4">
        <f t="shared" ref="J2:J28" si="2">E2*I2</f>
        <v>900</v>
      </c>
      <c r="K2" s="4" t="s">
        <v>111</v>
      </c>
    </row>
    <row r="3" ht="15.75" customHeight="1">
      <c r="A3" s="4" t="s">
        <v>17</v>
      </c>
      <c r="B3" s="4">
        <v>100.0</v>
      </c>
      <c r="C3" s="4">
        <v>140.0</v>
      </c>
      <c r="D3" s="4">
        <v>240.0</v>
      </c>
      <c r="E3" s="4">
        <v>120.0</v>
      </c>
      <c r="F3" s="4">
        <v>120.0</v>
      </c>
      <c r="G3" s="5">
        <v>40.0</v>
      </c>
      <c r="H3" s="4">
        <f t="shared" si="1"/>
        <v>5600</v>
      </c>
      <c r="I3" s="5">
        <v>44.0</v>
      </c>
      <c r="J3" s="4">
        <f t="shared" si="2"/>
        <v>5280</v>
      </c>
      <c r="K3" s="4" t="s">
        <v>111</v>
      </c>
    </row>
    <row r="4" ht="15.75" customHeight="1">
      <c r="A4" s="4" t="s">
        <v>18</v>
      </c>
      <c r="B4" s="4">
        <v>75.0</v>
      </c>
      <c r="C4" s="4">
        <v>20.0</v>
      </c>
      <c r="D4" s="4">
        <v>95.0</v>
      </c>
      <c r="E4" s="4">
        <v>30.0</v>
      </c>
      <c r="F4" s="4">
        <v>65.0</v>
      </c>
      <c r="G4" s="5">
        <v>9.0</v>
      </c>
      <c r="H4" s="4">
        <f t="shared" si="1"/>
        <v>180</v>
      </c>
      <c r="I4" s="5">
        <v>10.0</v>
      </c>
      <c r="J4" s="4">
        <f t="shared" si="2"/>
        <v>300</v>
      </c>
      <c r="K4" s="4" t="s">
        <v>111</v>
      </c>
    </row>
    <row r="5" ht="15.75" customHeight="1">
      <c r="A5" s="4" t="s">
        <v>19</v>
      </c>
      <c r="B5" s="4">
        <v>100.0</v>
      </c>
      <c r="C5" s="4">
        <v>70.0</v>
      </c>
      <c r="D5" s="4">
        <v>170.0</v>
      </c>
      <c r="E5" s="4">
        <v>60.0</v>
      </c>
      <c r="F5" s="4">
        <v>110.0</v>
      </c>
      <c r="G5" s="5">
        <v>75.0</v>
      </c>
      <c r="H5" s="4">
        <f t="shared" si="1"/>
        <v>5250</v>
      </c>
      <c r="I5" s="5">
        <v>80.0</v>
      </c>
      <c r="J5" s="4">
        <f t="shared" si="2"/>
        <v>4800</v>
      </c>
      <c r="K5" s="4" t="s">
        <v>111</v>
      </c>
    </row>
    <row r="6" ht="15.75" customHeight="1">
      <c r="A6" s="4" t="s">
        <v>20</v>
      </c>
      <c r="B6" s="4">
        <v>60.0</v>
      </c>
      <c r="C6" s="4">
        <v>40.0</v>
      </c>
      <c r="D6" s="4">
        <v>100.0</v>
      </c>
      <c r="E6" s="4">
        <v>40.0</v>
      </c>
      <c r="F6" s="4">
        <v>60.0</v>
      </c>
      <c r="G6" s="5">
        <v>50.0</v>
      </c>
      <c r="H6" s="4">
        <f t="shared" si="1"/>
        <v>2000</v>
      </c>
      <c r="I6" s="5">
        <v>60.0</v>
      </c>
      <c r="J6" s="4">
        <f t="shared" si="2"/>
        <v>2400</v>
      </c>
      <c r="K6" s="4" t="s">
        <v>111</v>
      </c>
    </row>
    <row r="7" ht="15.75" customHeight="1">
      <c r="A7" s="4" t="s">
        <v>21</v>
      </c>
      <c r="B7" s="4">
        <v>60.0</v>
      </c>
      <c r="C7" s="4">
        <v>30.0</v>
      </c>
      <c r="D7" s="4">
        <v>90.0</v>
      </c>
      <c r="E7" s="4">
        <v>20.0</v>
      </c>
      <c r="F7" s="4">
        <v>70.0</v>
      </c>
      <c r="G7" s="5">
        <v>18.0</v>
      </c>
      <c r="H7" s="4">
        <f t="shared" si="1"/>
        <v>540</v>
      </c>
      <c r="I7" s="5">
        <v>20.0</v>
      </c>
      <c r="J7" s="4">
        <f t="shared" si="2"/>
        <v>400</v>
      </c>
      <c r="K7" s="4" t="s">
        <v>111</v>
      </c>
    </row>
    <row r="8" ht="15.75" customHeight="1">
      <c r="A8" s="4" t="s">
        <v>22</v>
      </c>
      <c r="B8" s="4">
        <v>55.0</v>
      </c>
      <c r="C8" s="4">
        <v>10.0</v>
      </c>
      <c r="D8" s="4">
        <v>65.0</v>
      </c>
      <c r="E8" s="4">
        <v>10.0</v>
      </c>
      <c r="F8" s="4">
        <v>55.0</v>
      </c>
      <c r="G8" s="5">
        <v>110.0</v>
      </c>
      <c r="H8" s="4">
        <f t="shared" si="1"/>
        <v>1100</v>
      </c>
      <c r="I8" s="5">
        <v>120.0</v>
      </c>
      <c r="J8" s="4">
        <f t="shared" si="2"/>
        <v>1200</v>
      </c>
      <c r="K8" s="4" t="s">
        <v>111</v>
      </c>
    </row>
    <row r="9" ht="15.75" customHeight="1">
      <c r="A9" s="4" t="s">
        <v>23</v>
      </c>
      <c r="B9" s="4">
        <v>80.0</v>
      </c>
      <c r="C9" s="4">
        <v>20.0</v>
      </c>
      <c r="D9" s="4">
        <v>100.0</v>
      </c>
      <c r="E9" s="4">
        <v>40.0</v>
      </c>
      <c r="F9" s="4">
        <v>60.0</v>
      </c>
      <c r="G9" s="5">
        <v>36.0</v>
      </c>
      <c r="H9" s="4">
        <f t="shared" si="1"/>
        <v>720</v>
      </c>
      <c r="I9" s="5">
        <v>40.0</v>
      </c>
      <c r="J9" s="4">
        <f t="shared" si="2"/>
        <v>1600</v>
      </c>
      <c r="K9" s="4" t="s">
        <v>111</v>
      </c>
    </row>
    <row r="10" ht="15.75" customHeight="1">
      <c r="A10" s="4" t="s">
        <v>24</v>
      </c>
      <c r="B10" s="4">
        <v>60.0</v>
      </c>
      <c r="C10" s="4">
        <v>20.0</v>
      </c>
      <c r="D10" s="4">
        <v>80.0</v>
      </c>
      <c r="E10" s="4">
        <v>10.0</v>
      </c>
      <c r="F10" s="4">
        <v>70.0</v>
      </c>
      <c r="G10" s="5">
        <v>65.0</v>
      </c>
      <c r="H10" s="4">
        <f t="shared" si="1"/>
        <v>1300</v>
      </c>
      <c r="I10" s="5">
        <v>75.0</v>
      </c>
      <c r="J10" s="4">
        <f t="shared" si="2"/>
        <v>750</v>
      </c>
      <c r="K10" s="4" t="s">
        <v>111</v>
      </c>
    </row>
    <row r="11" ht="15.75" customHeight="1">
      <c r="A11" s="4" t="s">
        <v>25</v>
      </c>
      <c r="B11" s="4">
        <v>45.0</v>
      </c>
      <c r="C11" s="4">
        <v>20.0</v>
      </c>
      <c r="D11" s="4">
        <v>65.0</v>
      </c>
      <c r="E11" s="4">
        <v>15.0</v>
      </c>
      <c r="F11" s="4">
        <v>50.0</v>
      </c>
      <c r="G11" s="5">
        <v>20.0</v>
      </c>
      <c r="H11" s="4">
        <f t="shared" si="1"/>
        <v>400</v>
      </c>
      <c r="I11" s="5">
        <v>24.0</v>
      </c>
      <c r="J11" s="4">
        <f t="shared" si="2"/>
        <v>360</v>
      </c>
      <c r="K11" s="4" t="s">
        <v>111</v>
      </c>
    </row>
    <row r="12" ht="15.75" customHeight="1">
      <c r="A12" s="4" t="s">
        <v>26</v>
      </c>
      <c r="B12" s="4">
        <v>40.0</v>
      </c>
      <c r="C12" s="4">
        <v>15.0</v>
      </c>
      <c r="D12" s="4">
        <v>55.0</v>
      </c>
      <c r="E12" s="4">
        <v>10.0</v>
      </c>
      <c r="F12" s="4">
        <v>45.0</v>
      </c>
      <c r="G12" s="5">
        <v>20.0</v>
      </c>
      <c r="H12" s="4">
        <f t="shared" si="1"/>
        <v>300</v>
      </c>
      <c r="I12" s="5">
        <v>24.0</v>
      </c>
      <c r="J12" s="4">
        <f t="shared" si="2"/>
        <v>240</v>
      </c>
      <c r="K12" s="4" t="s">
        <v>111</v>
      </c>
    </row>
    <row r="13" ht="15.75" customHeight="1">
      <c r="A13" s="4" t="s">
        <v>27</v>
      </c>
      <c r="B13" s="4">
        <v>45.0</v>
      </c>
      <c r="C13" s="4">
        <v>15.0</v>
      </c>
      <c r="D13" s="4">
        <v>60.0</v>
      </c>
      <c r="E13" s="4">
        <v>20.0</v>
      </c>
      <c r="F13" s="4">
        <v>40.0</v>
      </c>
      <c r="G13" s="5">
        <v>100.0</v>
      </c>
      <c r="H13" s="4">
        <f t="shared" si="1"/>
        <v>1500</v>
      </c>
      <c r="I13" s="5">
        <v>110.0</v>
      </c>
      <c r="J13" s="4">
        <f t="shared" si="2"/>
        <v>2200</v>
      </c>
      <c r="K13" s="4" t="s">
        <v>111</v>
      </c>
    </row>
    <row r="14" ht="15.75" customHeight="1">
      <c r="A14" s="4" t="s">
        <v>28</v>
      </c>
      <c r="B14" s="4">
        <v>65.0</v>
      </c>
      <c r="C14" s="4">
        <v>10.0</v>
      </c>
      <c r="D14" s="4">
        <v>75.0</v>
      </c>
      <c r="E14" s="4">
        <v>20.0</v>
      </c>
      <c r="F14" s="4">
        <v>55.0</v>
      </c>
      <c r="G14" s="5">
        <v>130.0</v>
      </c>
      <c r="H14" s="4">
        <f t="shared" si="1"/>
        <v>1300</v>
      </c>
      <c r="I14" s="5">
        <v>140.0</v>
      </c>
      <c r="J14" s="4">
        <f t="shared" si="2"/>
        <v>2800</v>
      </c>
      <c r="K14" s="4" t="s">
        <v>111</v>
      </c>
    </row>
    <row r="15" ht="15.75" customHeight="1">
      <c r="A15" s="4" t="s">
        <v>29</v>
      </c>
      <c r="B15" s="4">
        <v>20.0</v>
      </c>
      <c r="C15" s="4">
        <v>15.0</v>
      </c>
      <c r="D15" s="4">
        <v>35.0</v>
      </c>
      <c r="E15" s="4">
        <v>15.0</v>
      </c>
      <c r="F15" s="4">
        <v>20.0</v>
      </c>
      <c r="G15" s="5">
        <v>38.0</v>
      </c>
      <c r="H15" s="4">
        <f t="shared" si="1"/>
        <v>570</v>
      </c>
      <c r="I15" s="5">
        <v>40.0</v>
      </c>
      <c r="J15" s="4">
        <f t="shared" si="2"/>
        <v>600</v>
      </c>
      <c r="K15" s="4" t="s">
        <v>111</v>
      </c>
    </row>
    <row r="16" ht="15.75" customHeight="1">
      <c r="A16" s="4" t="s">
        <v>30</v>
      </c>
      <c r="B16" s="4">
        <v>25.0</v>
      </c>
      <c r="C16" s="4">
        <v>10.0</v>
      </c>
      <c r="D16" s="4">
        <v>35.0</v>
      </c>
      <c r="E16" s="4">
        <v>15.0</v>
      </c>
      <c r="F16" s="4">
        <v>20.0</v>
      </c>
      <c r="G16" s="5">
        <v>8.0</v>
      </c>
      <c r="H16" s="4">
        <f t="shared" si="1"/>
        <v>80</v>
      </c>
      <c r="I16" s="5">
        <v>10.0</v>
      </c>
      <c r="J16" s="4">
        <f t="shared" si="2"/>
        <v>150</v>
      </c>
      <c r="K16" s="4" t="s">
        <v>111</v>
      </c>
    </row>
    <row r="17" ht="15.75" customHeight="1">
      <c r="A17" s="4" t="s">
        <v>31</v>
      </c>
      <c r="B17" s="4">
        <v>55.0</v>
      </c>
      <c r="C17" s="4">
        <v>15.0</v>
      </c>
      <c r="D17" s="4">
        <v>70.0</v>
      </c>
      <c r="E17" s="4">
        <v>10.0</v>
      </c>
      <c r="F17" s="4">
        <v>60.0</v>
      </c>
      <c r="G17" s="5">
        <v>85.0</v>
      </c>
      <c r="H17" s="4">
        <f t="shared" si="1"/>
        <v>1275</v>
      </c>
      <c r="I17" s="5">
        <v>95.0</v>
      </c>
      <c r="J17" s="4">
        <f t="shared" si="2"/>
        <v>950</v>
      </c>
      <c r="K17" s="4" t="s">
        <v>111</v>
      </c>
    </row>
    <row r="18" ht="15.75" customHeight="1">
      <c r="A18" s="4" t="s">
        <v>32</v>
      </c>
      <c r="B18" s="4">
        <v>20.0</v>
      </c>
      <c r="C18" s="4">
        <v>15.0</v>
      </c>
      <c r="D18" s="4">
        <v>35.0</v>
      </c>
      <c r="E18" s="4">
        <v>20.0</v>
      </c>
      <c r="F18" s="4">
        <v>15.0</v>
      </c>
      <c r="G18" s="5">
        <v>12.0</v>
      </c>
      <c r="H18" s="4">
        <f t="shared" si="1"/>
        <v>180</v>
      </c>
      <c r="I18" s="5">
        <v>14.0</v>
      </c>
      <c r="J18" s="4">
        <f t="shared" si="2"/>
        <v>280</v>
      </c>
      <c r="K18" s="4" t="s">
        <v>111</v>
      </c>
    </row>
    <row r="19" ht="15.75" customHeight="1">
      <c r="A19" s="4" t="s">
        <v>33</v>
      </c>
      <c r="B19" s="4">
        <v>50.0</v>
      </c>
      <c r="C19" s="4">
        <v>20.0</v>
      </c>
      <c r="D19" s="4">
        <v>70.0</v>
      </c>
      <c r="E19" s="4">
        <v>25.0</v>
      </c>
      <c r="F19" s="4">
        <v>45.0</v>
      </c>
      <c r="G19" s="5">
        <v>36.0</v>
      </c>
      <c r="H19" s="4">
        <f t="shared" si="1"/>
        <v>720</v>
      </c>
      <c r="I19" s="5">
        <v>40.0</v>
      </c>
      <c r="J19" s="4">
        <f t="shared" si="2"/>
        <v>1000</v>
      </c>
      <c r="K19" s="4" t="s">
        <v>111</v>
      </c>
    </row>
    <row r="20" ht="15.75" customHeight="1">
      <c r="A20" s="4" t="s">
        <v>34</v>
      </c>
      <c r="B20" s="4">
        <v>30.0</v>
      </c>
      <c r="C20" s="4">
        <v>10.0</v>
      </c>
      <c r="D20" s="4">
        <v>40.0</v>
      </c>
      <c r="E20" s="4">
        <v>10.0</v>
      </c>
      <c r="F20" s="4">
        <v>30.0</v>
      </c>
      <c r="G20" s="5">
        <v>85.0</v>
      </c>
      <c r="H20" s="4">
        <f t="shared" si="1"/>
        <v>850</v>
      </c>
      <c r="I20" s="5">
        <v>90.0</v>
      </c>
      <c r="J20" s="4">
        <f t="shared" si="2"/>
        <v>900</v>
      </c>
      <c r="K20" s="4" t="s">
        <v>111</v>
      </c>
    </row>
    <row r="21" ht="15.75" customHeight="1">
      <c r="A21" s="4" t="s">
        <v>35</v>
      </c>
      <c r="B21" s="4">
        <v>35.0</v>
      </c>
      <c r="C21" s="4">
        <v>10.0</v>
      </c>
      <c r="D21" s="4">
        <v>45.0</v>
      </c>
      <c r="E21" s="4">
        <v>15.0</v>
      </c>
      <c r="F21" s="4">
        <v>30.0</v>
      </c>
      <c r="G21" s="5">
        <v>42.0</v>
      </c>
      <c r="H21" s="4">
        <f t="shared" si="1"/>
        <v>420</v>
      </c>
      <c r="I21" s="5">
        <v>48.0</v>
      </c>
      <c r="J21" s="4">
        <f t="shared" si="2"/>
        <v>720</v>
      </c>
      <c r="K21" s="4" t="s">
        <v>111</v>
      </c>
    </row>
    <row r="22" ht="15.75" customHeight="1">
      <c r="A22" s="4" t="s">
        <v>36</v>
      </c>
      <c r="B22" s="4">
        <v>14.0</v>
      </c>
      <c r="C22" s="4">
        <v>5.0</v>
      </c>
      <c r="D22" s="4">
        <v>19.0</v>
      </c>
      <c r="E22" s="4">
        <v>4.0</v>
      </c>
      <c r="F22" s="4">
        <v>15.0</v>
      </c>
      <c r="G22" s="5">
        <v>450.0</v>
      </c>
      <c r="H22" s="4">
        <f t="shared" si="1"/>
        <v>2250</v>
      </c>
      <c r="I22" s="5">
        <v>475.0</v>
      </c>
      <c r="J22" s="4">
        <f t="shared" si="2"/>
        <v>1900</v>
      </c>
      <c r="K22" s="4" t="s">
        <v>111</v>
      </c>
    </row>
    <row r="23" ht="15.75" customHeight="1">
      <c r="A23" s="4" t="s">
        <v>37</v>
      </c>
      <c r="B23" s="4">
        <v>30.0</v>
      </c>
      <c r="C23" s="4">
        <v>15.0</v>
      </c>
      <c r="D23" s="4">
        <v>45.0</v>
      </c>
      <c r="E23" s="4">
        <v>20.0</v>
      </c>
      <c r="F23" s="4">
        <v>25.0</v>
      </c>
      <c r="G23" s="5">
        <v>50.0</v>
      </c>
      <c r="H23" s="4">
        <f t="shared" si="1"/>
        <v>750</v>
      </c>
      <c r="I23" s="5">
        <v>60.0</v>
      </c>
      <c r="J23" s="4">
        <f t="shared" si="2"/>
        <v>1200</v>
      </c>
      <c r="K23" s="4" t="s">
        <v>111</v>
      </c>
    </row>
    <row r="24" ht="15.75" customHeight="1">
      <c r="A24" s="4" t="s">
        <v>38</v>
      </c>
      <c r="B24" s="4">
        <v>25.0</v>
      </c>
      <c r="C24" s="4">
        <v>10.0</v>
      </c>
      <c r="D24" s="4">
        <v>35.0</v>
      </c>
      <c r="E24" s="4">
        <v>10.0</v>
      </c>
      <c r="F24" s="4">
        <v>25.0</v>
      </c>
      <c r="G24" s="5">
        <v>38.0</v>
      </c>
      <c r="H24" s="4">
        <f t="shared" si="1"/>
        <v>380</v>
      </c>
      <c r="I24" s="5">
        <v>40.0</v>
      </c>
      <c r="J24" s="4">
        <f t="shared" si="2"/>
        <v>400</v>
      </c>
      <c r="K24" s="4" t="s">
        <v>111</v>
      </c>
    </row>
    <row r="25" ht="15.75" customHeight="1">
      <c r="A25" s="4" t="s">
        <v>39</v>
      </c>
      <c r="B25" s="4">
        <v>45.0</v>
      </c>
      <c r="C25" s="4">
        <v>10.0</v>
      </c>
      <c r="D25" s="4">
        <v>55.0</v>
      </c>
      <c r="E25" s="4">
        <v>15.0</v>
      </c>
      <c r="F25" s="4">
        <v>40.0</v>
      </c>
      <c r="G25" s="5">
        <v>40.0</v>
      </c>
      <c r="H25" s="4">
        <f t="shared" si="1"/>
        <v>400</v>
      </c>
      <c r="I25" s="5">
        <v>50.0</v>
      </c>
      <c r="J25" s="4">
        <f t="shared" si="2"/>
        <v>750</v>
      </c>
      <c r="K25" s="4" t="s">
        <v>111</v>
      </c>
    </row>
    <row r="26" ht="15.75" customHeight="1">
      <c r="A26" s="4" t="s">
        <v>40</v>
      </c>
      <c r="B26" s="4">
        <v>40.0</v>
      </c>
      <c r="C26" s="4">
        <v>20.0</v>
      </c>
      <c r="D26" s="4">
        <v>60.0</v>
      </c>
      <c r="E26" s="4">
        <v>20.0</v>
      </c>
      <c r="F26" s="4">
        <v>40.0</v>
      </c>
      <c r="G26" s="5">
        <v>38.0</v>
      </c>
      <c r="H26" s="4">
        <f t="shared" si="1"/>
        <v>760</v>
      </c>
      <c r="I26" s="5">
        <v>40.0</v>
      </c>
      <c r="J26" s="4">
        <f t="shared" si="2"/>
        <v>800</v>
      </c>
      <c r="K26" s="4" t="s">
        <v>111</v>
      </c>
    </row>
    <row r="27" ht="15.75" customHeight="1">
      <c r="A27" s="4" t="s">
        <v>41</v>
      </c>
      <c r="B27" s="4">
        <v>20.0</v>
      </c>
      <c r="C27" s="4">
        <v>15.0</v>
      </c>
      <c r="D27" s="4">
        <v>35.0</v>
      </c>
      <c r="E27" s="4">
        <v>15.0</v>
      </c>
      <c r="F27" s="4">
        <v>20.0</v>
      </c>
      <c r="G27" s="5">
        <v>42.0</v>
      </c>
      <c r="H27" s="4">
        <f t="shared" si="1"/>
        <v>630</v>
      </c>
      <c r="I27" s="5">
        <v>45.0</v>
      </c>
      <c r="J27" s="4">
        <f t="shared" si="2"/>
        <v>675</v>
      </c>
      <c r="K27" s="4" t="s">
        <v>111</v>
      </c>
    </row>
    <row r="28" ht="15.75" customHeight="1">
      <c r="A28" s="4" t="s">
        <v>42</v>
      </c>
      <c r="B28" s="4">
        <v>30.0</v>
      </c>
      <c r="C28" s="4">
        <v>15.0</v>
      </c>
      <c r="D28" s="4">
        <v>45.0</v>
      </c>
      <c r="E28" s="4">
        <v>20.0</v>
      </c>
      <c r="F28" s="4">
        <v>25.0</v>
      </c>
      <c r="G28" s="5">
        <v>95.0</v>
      </c>
      <c r="H28" s="4">
        <f t="shared" si="1"/>
        <v>1425</v>
      </c>
      <c r="I28" s="5">
        <v>100.0</v>
      </c>
      <c r="J28" s="4">
        <f t="shared" si="2"/>
        <v>2000</v>
      </c>
      <c r="K28" s="4" t="s">
        <v>111</v>
      </c>
    </row>
    <row r="29" ht="15.75" customHeight="1">
      <c r="I29" s="5"/>
    </row>
    <row r="30" ht="15.75" customHeight="1">
      <c r="I30" s="5"/>
    </row>
    <row r="31" ht="15.75" customHeight="1">
      <c r="G31" s="4" t="s">
        <v>112</v>
      </c>
      <c r="H31" s="4">
        <f>SUM(H2:H28)</f>
        <v>31538</v>
      </c>
      <c r="I31" s="5"/>
    </row>
    <row r="32" ht="15.75" customHeight="1">
      <c r="G32" s="4" t="s">
        <v>113</v>
      </c>
      <c r="H32" s="4">
        <f>SUM(J2:J28)</f>
        <v>35555</v>
      </c>
      <c r="I32" s="5"/>
    </row>
    <row r="33" ht="15.75" customHeight="1">
      <c r="I33" s="5"/>
    </row>
    <row r="34" ht="15.75" customHeight="1">
      <c r="I34" s="5"/>
    </row>
    <row r="35" ht="15.75" customHeight="1">
      <c r="I35" s="5"/>
    </row>
    <row r="36" ht="15.75" customHeight="1">
      <c r="I36" s="5"/>
    </row>
    <row r="37" ht="15.75" customHeight="1">
      <c r="I37" s="5"/>
    </row>
    <row r="38" ht="15.75" customHeight="1">
      <c r="I38" s="5"/>
    </row>
    <row r="39" ht="15.75" customHeight="1">
      <c r="I39" s="5"/>
    </row>
    <row r="40" ht="15.75" customHeight="1">
      <c r="I40" s="5"/>
    </row>
    <row r="41" ht="15.75" customHeight="1">
      <c r="I41" s="5"/>
    </row>
    <row r="42" ht="15.75" customHeight="1">
      <c r="I42" s="5"/>
    </row>
    <row r="43" ht="15.75" customHeight="1">
      <c r="I43" s="5"/>
    </row>
    <row r="44" ht="15.75" customHeight="1">
      <c r="I44" s="5"/>
    </row>
    <row r="45" ht="15.75" customHeight="1">
      <c r="I45" s="5"/>
    </row>
    <row r="46" ht="15.75" customHeight="1">
      <c r="I46" s="5"/>
    </row>
    <row r="47" ht="15.75" customHeight="1">
      <c r="I47" s="5"/>
    </row>
    <row r="48" ht="15.75" customHeight="1">
      <c r="I48" s="5"/>
    </row>
    <row r="49" ht="15.75" customHeight="1">
      <c r="I49" s="5"/>
    </row>
    <row r="50" ht="15.75" customHeight="1">
      <c r="I50" s="5"/>
    </row>
    <row r="51" ht="15.75" customHeight="1">
      <c r="I51" s="5"/>
    </row>
    <row r="52" ht="15.75" customHeight="1">
      <c r="I52" s="5"/>
    </row>
    <row r="53" ht="15.75" customHeight="1">
      <c r="I53" s="5"/>
    </row>
    <row r="54" ht="15.75" customHeight="1">
      <c r="I54" s="5"/>
    </row>
    <row r="55" ht="15.75" customHeight="1">
      <c r="I55" s="5"/>
    </row>
    <row r="56" ht="15.75" customHeight="1">
      <c r="I56" s="5"/>
    </row>
    <row r="57" ht="15.75" customHeight="1">
      <c r="I57" s="5"/>
    </row>
    <row r="58" ht="15.75" customHeight="1">
      <c r="I58" s="5"/>
    </row>
    <row r="59" ht="15.75" customHeight="1">
      <c r="I59" s="5"/>
    </row>
    <row r="60" ht="15.75" customHeight="1">
      <c r="I60" s="5"/>
    </row>
    <row r="61" ht="15.75" customHeight="1">
      <c r="I61" s="5"/>
    </row>
    <row r="62" ht="15.75" customHeight="1">
      <c r="I62" s="5"/>
    </row>
    <row r="63" ht="15.75" customHeight="1">
      <c r="I63" s="5"/>
    </row>
    <row r="64" ht="15.75" customHeight="1">
      <c r="I64" s="5"/>
    </row>
    <row r="65" ht="15.75" customHeight="1">
      <c r="I65" s="5"/>
    </row>
    <row r="66" ht="15.75" customHeight="1">
      <c r="I66" s="5"/>
    </row>
    <row r="67" ht="15.75" customHeight="1">
      <c r="I67" s="5"/>
    </row>
    <row r="68" ht="15.75" customHeight="1">
      <c r="I68" s="5"/>
    </row>
    <row r="69" ht="15.75" customHeight="1">
      <c r="I69" s="5"/>
    </row>
    <row r="70" ht="15.75" customHeight="1">
      <c r="I70" s="5"/>
    </row>
    <row r="71" ht="15.75" customHeight="1">
      <c r="I71" s="5"/>
    </row>
    <row r="72" ht="15.75" customHeight="1">
      <c r="I72" s="5"/>
    </row>
    <row r="73" ht="15.75" customHeight="1">
      <c r="I73" s="5"/>
    </row>
    <row r="74" ht="15.75" customHeight="1">
      <c r="I74" s="5"/>
    </row>
    <row r="75" ht="15.75" customHeight="1">
      <c r="I75" s="5"/>
    </row>
    <row r="76" ht="15.75" customHeight="1">
      <c r="I76" s="5"/>
    </row>
    <row r="77" ht="15.75" customHeight="1">
      <c r="I77" s="5"/>
    </row>
    <row r="78" ht="15.75" customHeight="1">
      <c r="I78" s="5"/>
    </row>
    <row r="79" ht="15.75" customHeight="1">
      <c r="I79" s="5"/>
    </row>
    <row r="80" ht="15.75" customHeight="1">
      <c r="I80" s="5"/>
    </row>
    <row r="81" ht="15.75" customHeight="1">
      <c r="I81" s="5"/>
    </row>
    <row r="82" ht="15.75" customHeight="1">
      <c r="I82" s="5"/>
    </row>
    <row r="83" ht="15.75" customHeight="1">
      <c r="I83" s="5"/>
    </row>
    <row r="84" ht="15.75" customHeight="1">
      <c r="I84" s="5"/>
    </row>
    <row r="85" ht="15.75" customHeight="1">
      <c r="I85" s="5"/>
    </row>
    <row r="86" ht="15.75" customHeight="1">
      <c r="I86" s="5"/>
    </row>
    <row r="87" ht="15.75" customHeight="1">
      <c r="I87" s="5"/>
    </row>
    <row r="88" ht="15.75" customHeight="1">
      <c r="I88" s="5"/>
    </row>
    <row r="89" ht="15.75" customHeight="1">
      <c r="I89" s="5"/>
    </row>
    <row r="90" ht="15.75" customHeight="1">
      <c r="I90" s="5"/>
    </row>
    <row r="91" ht="15.75" customHeight="1">
      <c r="I91" s="5"/>
    </row>
    <row r="92" ht="15.75" customHeight="1">
      <c r="I92" s="5"/>
    </row>
    <row r="93" ht="15.75" customHeight="1">
      <c r="I93" s="5"/>
    </row>
    <row r="94" ht="15.75" customHeight="1">
      <c r="I94" s="5"/>
    </row>
    <row r="95" ht="15.75" customHeight="1">
      <c r="I95" s="5"/>
    </row>
    <row r="96" ht="15.75" customHeight="1">
      <c r="I96" s="5"/>
    </row>
    <row r="97" ht="15.75" customHeight="1">
      <c r="I97" s="5"/>
    </row>
    <row r="98" ht="15.75" customHeight="1">
      <c r="I98" s="5"/>
    </row>
    <row r="99" ht="15.75" customHeight="1">
      <c r="I99" s="5"/>
    </row>
    <row r="100" ht="15.75" customHeight="1">
      <c r="I100" s="5"/>
    </row>
    <row r="101" ht="15.75" customHeight="1">
      <c r="I101" s="5"/>
    </row>
    <row r="102" ht="15.75" customHeight="1">
      <c r="I102" s="5"/>
    </row>
    <row r="103" ht="15.75" customHeight="1">
      <c r="I103" s="5"/>
    </row>
    <row r="104" ht="15.75" customHeight="1">
      <c r="I104" s="5"/>
    </row>
    <row r="105" ht="15.75" customHeight="1">
      <c r="I105" s="5"/>
    </row>
    <row r="106" ht="15.75" customHeight="1">
      <c r="I106" s="5"/>
    </row>
    <row r="107" ht="15.75" customHeight="1">
      <c r="I107" s="5"/>
    </row>
    <row r="108" ht="15.75" customHeight="1">
      <c r="I108" s="5"/>
    </row>
    <row r="109" ht="15.75" customHeight="1">
      <c r="I109" s="5"/>
    </row>
    <row r="110" ht="15.75" customHeight="1">
      <c r="I110" s="5"/>
    </row>
    <row r="111" ht="15.75" customHeight="1">
      <c r="I111" s="5"/>
    </row>
    <row r="112" ht="15.75" customHeight="1">
      <c r="I112" s="5"/>
    </row>
    <row r="113" ht="15.75" customHeight="1">
      <c r="I113" s="5"/>
    </row>
    <row r="114" ht="15.75" customHeight="1">
      <c r="I114" s="5"/>
    </row>
    <row r="115" ht="15.75" customHeight="1">
      <c r="I115" s="5"/>
    </row>
    <row r="116" ht="15.75" customHeight="1">
      <c r="I116" s="5"/>
    </row>
    <row r="117" ht="15.75" customHeight="1">
      <c r="I117" s="5"/>
    </row>
    <row r="118" ht="15.75" customHeight="1">
      <c r="I118" s="5"/>
    </row>
    <row r="119" ht="15.75" customHeight="1">
      <c r="I119" s="5"/>
    </row>
    <row r="120" ht="15.75" customHeight="1">
      <c r="I120" s="5"/>
    </row>
    <row r="121" ht="15.75" customHeight="1">
      <c r="I121" s="5"/>
    </row>
    <row r="122" ht="15.75" customHeight="1">
      <c r="I122" s="5"/>
    </row>
    <row r="123" ht="15.75" customHeight="1">
      <c r="I123" s="5"/>
    </row>
    <row r="124" ht="15.75" customHeight="1">
      <c r="I124" s="5"/>
    </row>
    <row r="125" ht="15.75" customHeight="1">
      <c r="I125" s="5"/>
    </row>
    <row r="126" ht="15.75" customHeight="1">
      <c r="I126" s="5"/>
    </row>
    <row r="127" ht="15.75" customHeight="1">
      <c r="I127" s="5"/>
    </row>
    <row r="128" ht="15.75" customHeight="1">
      <c r="I128" s="5"/>
    </row>
    <row r="129" ht="15.75" customHeight="1">
      <c r="I129" s="5"/>
    </row>
    <row r="130" ht="15.75" customHeight="1">
      <c r="I130" s="5"/>
    </row>
    <row r="131" ht="15.75" customHeight="1">
      <c r="I131" s="5"/>
    </row>
    <row r="132" ht="15.75" customHeight="1">
      <c r="I132" s="5"/>
    </row>
    <row r="133" ht="15.75" customHeight="1">
      <c r="I133" s="5"/>
    </row>
    <row r="134" ht="15.75" customHeight="1">
      <c r="I134" s="5"/>
    </row>
    <row r="135" ht="15.75" customHeight="1">
      <c r="I135" s="5"/>
    </row>
    <row r="136" ht="15.75" customHeight="1">
      <c r="I136" s="5"/>
    </row>
    <row r="137" ht="15.75" customHeight="1">
      <c r="I137" s="5"/>
    </row>
    <row r="138" ht="15.75" customHeight="1">
      <c r="I138" s="5"/>
    </row>
    <row r="139" ht="15.75" customHeight="1">
      <c r="I139" s="5"/>
    </row>
    <row r="140" ht="15.75" customHeight="1">
      <c r="I140" s="5"/>
    </row>
    <row r="141" ht="15.75" customHeight="1">
      <c r="I141" s="5"/>
    </row>
    <row r="142" ht="15.75" customHeight="1">
      <c r="I142" s="5"/>
    </row>
    <row r="143" ht="15.75" customHeight="1">
      <c r="I143" s="5"/>
    </row>
    <row r="144" ht="15.75" customHeight="1">
      <c r="I144" s="5"/>
    </row>
    <row r="145" ht="15.75" customHeight="1">
      <c r="I145" s="5"/>
    </row>
    <row r="146" ht="15.75" customHeight="1">
      <c r="I146" s="5"/>
    </row>
    <row r="147" ht="15.75" customHeight="1">
      <c r="I147" s="5"/>
    </row>
    <row r="148" ht="15.75" customHeight="1">
      <c r="I148" s="5"/>
    </row>
    <row r="149" ht="15.75" customHeight="1">
      <c r="I149" s="5"/>
    </row>
    <row r="150" ht="15.75" customHeight="1">
      <c r="I150" s="5"/>
    </row>
    <row r="151" ht="15.75" customHeight="1">
      <c r="I151" s="5"/>
    </row>
    <row r="152" ht="15.75" customHeight="1">
      <c r="I152" s="5"/>
    </row>
    <row r="153" ht="15.75" customHeight="1">
      <c r="I153" s="5"/>
    </row>
    <row r="154" ht="15.75" customHeight="1">
      <c r="I154" s="5"/>
    </row>
    <row r="155" ht="15.75" customHeight="1">
      <c r="I155" s="5"/>
    </row>
    <row r="156" ht="15.75" customHeight="1">
      <c r="I156" s="5"/>
    </row>
    <row r="157" ht="15.75" customHeight="1">
      <c r="I157" s="5"/>
    </row>
    <row r="158" ht="15.75" customHeight="1">
      <c r="I158" s="5"/>
    </row>
    <row r="159" ht="15.75" customHeight="1">
      <c r="I159" s="5"/>
    </row>
    <row r="160" ht="15.75" customHeight="1">
      <c r="I160" s="5"/>
    </row>
    <row r="161" ht="15.75" customHeight="1">
      <c r="I161" s="5"/>
    </row>
    <row r="162" ht="15.75" customHeight="1">
      <c r="I162" s="5"/>
    </row>
    <row r="163" ht="15.75" customHeight="1">
      <c r="I163" s="5"/>
    </row>
    <row r="164" ht="15.75" customHeight="1">
      <c r="I164" s="5"/>
    </row>
    <row r="165" ht="15.75" customHeight="1">
      <c r="I165" s="5"/>
    </row>
    <row r="166" ht="15.75" customHeight="1">
      <c r="I166" s="5"/>
    </row>
    <row r="167" ht="15.75" customHeight="1">
      <c r="I167" s="5"/>
    </row>
    <row r="168" ht="15.75" customHeight="1">
      <c r="I168" s="5"/>
    </row>
    <row r="169" ht="15.75" customHeight="1">
      <c r="I169" s="5"/>
    </row>
    <row r="170" ht="15.75" customHeight="1">
      <c r="I170" s="5"/>
    </row>
    <row r="171" ht="15.75" customHeight="1">
      <c r="I171" s="5"/>
    </row>
    <row r="172" ht="15.75" customHeight="1">
      <c r="I172" s="5"/>
    </row>
    <row r="173" ht="15.75" customHeight="1">
      <c r="I173" s="5"/>
    </row>
    <row r="174" ht="15.75" customHeight="1">
      <c r="I174" s="5"/>
    </row>
    <row r="175" ht="15.75" customHeight="1">
      <c r="I175" s="5"/>
    </row>
    <row r="176" ht="15.75" customHeight="1">
      <c r="I176" s="5"/>
    </row>
    <row r="177" ht="15.75" customHeight="1">
      <c r="I177" s="5"/>
    </row>
    <row r="178" ht="15.75" customHeight="1">
      <c r="I178" s="5"/>
    </row>
    <row r="179" ht="15.75" customHeight="1">
      <c r="I179" s="5"/>
    </row>
    <row r="180" ht="15.75" customHeight="1">
      <c r="I180" s="5"/>
    </row>
    <row r="181" ht="15.75" customHeight="1">
      <c r="I181" s="5"/>
    </row>
    <row r="182" ht="15.75" customHeight="1">
      <c r="I182" s="5"/>
    </row>
    <row r="183" ht="15.75" customHeight="1">
      <c r="I183" s="5"/>
    </row>
    <row r="184" ht="15.75" customHeight="1">
      <c r="I184" s="5"/>
    </row>
    <row r="185" ht="15.75" customHeight="1">
      <c r="I185" s="5"/>
    </row>
    <row r="186" ht="15.75" customHeight="1">
      <c r="I186" s="5"/>
    </row>
    <row r="187" ht="15.75" customHeight="1">
      <c r="I187" s="5"/>
    </row>
    <row r="188" ht="15.75" customHeight="1">
      <c r="I188" s="5"/>
    </row>
    <row r="189" ht="15.75" customHeight="1">
      <c r="I189" s="5"/>
    </row>
    <row r="190" ht="15.75" customHeight="1">
      <c r="I190" s="5"/>
    </row>
    <row r="191" ht="15.75" customHeight="1">
      <c r="I191" s="5"/>
    </row>
    <row r="192" ht="15.75" customHeight="1">
      <c r="I192" s="5"/>
    </row>
    <row r="193" ht="15.75" customHeight="1">
      <c r="I193" s="5"/>
    </row>
    <row r="194" ht="15.75" customHeight="1">
      <c r="I194" s="5"/>
    </row>
    <row r="195" ht="15.75" customHeight="1">
      <c r="I195" s="5"/>
    </row>
    <row r="196" ht="15.75" customHeight="1">
      <c r="I196" s="5"/>
    </row>
    <row r="197" ht="15.75" customHeight="1">
      <c r="I197" s="5"/>
    </row>
    <row r="198" ht="15.75" customHeight="1">
      <c r="I198" s="5"/>
    </row>
    <row r="199" ht="15.75" customHeight="1">
      <c r="I199" s="5"/>
    </row>
    <row r="200" ht="15.75" customHeight="1">
      <c r="I200" s="5"/>
    </row>
    <row r="201" ht="15.75" customHeight="1">
      <c r="I201" s="5"/>
    </row>
    <row r="202" ht="15.75" customHeight="1">
      <c r="I202" s="5"/>
    </row>
    <row r="203" ht="15.75" customHeight="1">
      <c r="I203" s="5"/>
    </row>
    <row r="204" ht="15.75" customHeight="1">
      <c r="I204" s="5"/>
    </row>
    <row r="205" ht="15.75" customHeight="1">
      <c r="I205" s="5"/>
    </row>
    <row r="206" ht="15.75" customHeight="1">
      <c r="I206" s="5"/>
    </row>
    <row r="207" ht="15.75" customHeight="1">
      <c r="I207" s="5"/>
    </row>
    <row r="208" ht="15.75" customHeight="1">
      <c r="I208" s="5"/>
    </row>
    <row r="209" ht="15.75" customHeight="1">
      <c r="I209" s="5"/>
    </row>
    <row r="210" ht="15.75" customHeight="1">
      <c r="I210" s="5"/>
    </row>
    <row r="211" ht="15.75" customHeight="1">
      <c r="I211" s="5"/>
    </row>
    <row r="212" ht="15.75" customHeight="1">
      <c r="I212" s="5"/>
    </row>
    <row r="213" ht="15.75" customHeight="1">
      <c r="I213" s="5"/>
    </row>
    <row r="214" ht="15.75" customHeight="1">
      <c r="I214" s="5"/>
    </row>
    <row r="215" ht="15.75" customHeight="1">
      <c r="I215" s="5"/>
    </row>
    <row r="216" ht="15.75" customHeight="1">
      <c r="I216" s="5"/>
    </row>
    <row r="217" ht="15.75" customHeight="1">
      <c r="I217" s="5"/>
    </row>
    <row r="218" ht="15.75" customHeight="1">
      <c r="I218" s="5"/>
    </row>
    <row r="219" ht="15.75" customHeight="1">
      <c r="I219" s="5"/>
    </row>
    <row r="220" ht="15.75" customHeight="1">
      <c r="I220" s="5"/>
    </row>
    <row r="221" ht="15.75" customHeight="1">
      <c r="I221" s="5"/>
    </row>
    <row r="222" ht="15.75" customHeight="1">
      <c r="I222" s="5"/>
    </row>
    <row r="223" ht="15.75" customHeight="1">
      <c r="I223" s="5"/>
    </row>
    <row r="224" ht="15.75" customHeight="1">
      <c r="I224" s="5"/>
    </row>
    <row r="225" ht="15.75" customHeight="1">
      <c r="I225" s="5"/>
    </row>
    <row r="226" ht="15.75" customHeight="1">
      <c r="I226" s="5"/>
    </row>
    <row r="227" ht="15.75" customHeight="1">
      <c r="I227" s="5"/>
    </row>
    <row r="228" ht="15.75" customHeight="1">
      <c r="I228" s="5"/>
    </row>
    <row r="229" ht="15.75" customHeight="1">
      <c r="I229" s="5"/>
    </row>
    <row r="230" ht="15.75" customHeight="1">
      <c r="I230" s="5"/>
    </row>
    <row r="231" ht="15.75" customHeight="1">
      <c r="I231" s="5"/>
    </row>
    <row r="232" ht="15.75" customHeight="1">
      <c r="I232" s="5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1" width="12.63"/>
    <col customWidth="1" min="12" max="26" width="14.38"/>
  </cols>
  <sheetData>
    <row r="1" ht="15.75" customHeight="1">
      <c r="A1" s="1" t="s">
        <v>0</v>
      </c>
      <c r="B1" s="1" t="s">
        <v>108</v>
      </c>
      <c r="C1" s="1" t="s">
        <v>1</v>
      </c>
      <c r="D1" s="1" t="s">
        <v>2</v>
      </c>
      <c r="E1" s="1" t="s">
        <v>3</v>
      </c>
      <c r="F1" s="1" t="s">
        <v>109</v>
      </c>
      <c r="G1" s="1" t="s">
        <v>4</v>
      </c>
      <c r="H1" s="1" t="s">
        <v>114</v>
      </c>
      <c r="I1" s="2" t="s">
        <v>6</v>
      </c>
      <c r="J1" s="1" t="s">
        <v>115</v>
      </c>
      <c r="K1" s="1" t="s">
        <v>110</v>
      </c>
    </row>
    <row r="2" ht="15.75" customHeight="1">
      <c r="A2" s="4" t="s">
        <v>16</v>
      </c>
      <c r="B2" s="4">
        <v>120.0</v>
      </c>
      <c r="C2" s="4">
        <v>80.0</v>
      </c>
      <c r="D2" s="4">
        <v>200.0</v>
      </c>
      <c r="E2" s="4">
        <v>70.0</v>
      </c>
      <c r="F2" s="4">
        <v>130.0</v>
      </c>
      <c r="G2" s="5">
        <v>9.4</v>
      </c>
      <c r="H2" s="4">
        <f t="shared" ref="H2:H28" si="1">C2*G2</f>
        <v>752</v>
      </c>
      <c r="I2" s="5">
        <v>10.0</v>
      </c>
      <c r="J2" s="4">
        <f t="shared" ref="J2:J28" si="2">E2*I2</f>
        <v>700</v>
      </c>
      <c r="K2" s="4" t="s">
        <v>111</v>
      </c>
    </row>
    <row r="3" ht="15.75" customHeight="1">
      <c r="A3" s="4" t="s">
        <v>17</v>
      </c>
      <c r="B3" s="4">
        <v>120.0</v>
      </c>
      <c r="C3" s="4">
        <v>90.0</v>
      </c>
      <c r="D3" s="4">
        <v>210.0</v>
      </c>
      <c r="E3" s="4">
        <v>100.0</v>
      </c>
      <c r="F3" s="4">
        <v>110.0</v>
      </c>
      <c r="G3" s="5">
        <v>40.0</v>
      </c>
      <c r="H3" s="4">
        <f t="shared" si="1"/>
        <v>3600</v>
      </c>
      <c r="I3" s="5">
        <v>44.0</v>
      </c>
      <c r="J3" s="4">
        <f t="shared" si="2"/>
        <v>4400</v>
      </c>
      <c r="K3" s="4" t="s">
        <v>111</v>
      </c>
    </row>
    <row r="4" ht="15.75" customHeight="1">
      <c r="A4" s="4" t="s">
        <v>18</v>
      </c>
      <c r="B4" s="4">
        <v>65.0</v>
      </c>
      <c r="C4" s="4">
        <v>15.0</v>
      </c>
      <c r="D4" s="4">
        <v>80.0</v>
      </c>
      <c r="E4" s="4">
        <v>20.0</v>
      </c>
      <c r="F4" s="4">
        <v>60.0</v>
      </c>
      <c r="G4" s="5">
        <v>9.0</v>
      </c>
      <c r="H4" s="4">
        <f t="shared" si="1"/>
        <v>135</v>
      </c>
      <c r="I4" s="5">
        <v>10.0</v>
      </c>
      <c r="J4" s="4">
        <f t="shared" si="2"/>
        <v>200</v>
      </c>
      <c r="K4" s="4" t="s">
        <v>111</v>
      </c>
    </row>
    <row r="5" ht="15.75" customHeight="1">
      <c r="A5" s="4" t="s">
        <v>19</v>
      </c>
      <c r="B5" s="4">
        <v>100.0</v>
      </c>
      <c r="C5" s="4">
        <v>50.0</v>
      </c>
      <c r="D5" s="4">
        <v>150.0</v>
      </c>
      <c r="E5" s="4">
        <v>80.0</v>
      </c>
      <c r="F5" s="4">
        <v>70.0</v>
      </c>
      <c r="G5" s="5">
        <v>75.0</v>
      </c>
      <c r="H5" s="4">
        <f t="shared" si="1"/>
        <v>3750</v>
      </c>
      <c r="I5" s="5">
        <v>80.0</v>
      </c>
      <c r="J5" s="4">
        <f t="shared" si="2"/>
        <v>6400</v>
      </c>
      <c r="K5" s="4" t="s">
        <v>111</v>
      </c>
    </row>
    <row r="6" ht="15.75" customHeight="1">
      <c r="A6" s="4" t="s">
        <v>20</v>
      </c>
      <c r="B6" s="4">
        <v>60.0</v>
      </c>
      <c r="C6" s="4">
        <v>30.0</v>
      </c>
      <c r="D6" s="4">
        <v>90.0</v>
      </c>
      <c r="E6" s="4">
        <v>50.0</v>
      </c>
      <c r="F6" s="4">
        <v>40.0</v>
      </c>
      <c r="G6" s="5">
        <v>50.0</v>
      </c>
      <c r="H6" s="4">
        <f t="shared" si="1"/>
        <v>1500</v>
      </c>
      <c r="I6" s="5">
        <v>60.0</v>
      </c>
      <c r="J6" s="4">
        <f t="shared" si="2"/>
        <v>3000</v>
      </c>
      <c r="K6" s="4" t="s">
        <v>111</v>
      </c>
    </row>
    <row r="7" ht="15.75" customHeight="1">
      <c r="A7" s="4" t="s">
        <v>21</v>
      </c>
      <c r="B7" s="4">
        <v>70.0</v>
      </c>
      <c r="C7" s="4">
        <v>30.0</v>
      </c>
      <c r="D7" s="4">
        <v>100.0</v>
      </c>
      <c r="E7" s="4">
        <v>25.0</v>
      </c>
      <c r="F7" s="4">
        <v>75.0</v>
      </c>
      <c r="G7" s="5">
        <v>18.0</v>
      </c>
      <c r="H7" s="4">
        <f t="shared" si="1"/>
        <v>540</v>
      </c>
      <c r="I7" s="5">
        <v>20.0</v>
      </c>
      <c r="J7" s="4">
        <f t="shared" si="2"/>
        <v>500</v>
      </c>
      <c r="K7" s="4" t="s">
        <v>111</v>
      </c>
    </row>
    <row r="8" ht="15.75" customHeight="1">
      <c r="A8" s="4" t="s">
        <v>22</v>
      </c>
      <c r="B8" s="4">
        <v>55.0</v>
      </c>
      <c r="C8" s="4">
        <v>10.0</v>
      </c>
      <c r="D8" s="4">
        <v>65.0</v>
      </c>
      <c r="E8" s="4">
        <v>5.0</v>
      </c>
      <c r="F8" s="4">
        <v>60.0</v>
      </c>
      <c r="G8" s="5">
        <v>110.0</v>
      </c>
      <c r="H8" s="4">
        <f t="shared" si="1"/>
        <v>1100</v>
      </c>
      <c r="I8" s="5">
        <v>120.0</v>
      </c>
      <c r="J8" s="4">
        <f t="shared" si="2"/>
        <v>600</v>
      </c>
      <c r="K8" s="4" t="s">
        <v>111</v>
      </c>
    </row>
    <row r="9" ht="15.75" customHeight="1">
      <c r="A9" s="4" t="s">
        <v>23</v>
      </c>
      <c r="B9" s="4">
        <v>60.0</v>
      </c>
      <c r="C9" s="4">
        <v>30.0</v>
      </c>
      <c r="D9" s="4">
        <v>90.0</v>
      </c>
      <c r="E9" s="4">
        <v>25.0</v>
      </c>
      <c r="F9" s="4">
        <v>65.0</v>
      </c>
      <c r="G9" s="5">
        <v>36.0</v>
      </c>
      <c r="H9" s="4">
        <f t="shared" si="1"/>
        <v>1080</v>
      </c>
      <c r="I9" s="5">
        <v>40.0</v>
      </c>
      <c r="J9" s="4">
        <f t="shared" si="2"/>
        <v>1000</v>
      </c>
      <c r="K9" s="4" t="s">
        <v>111</v>
      </c>
    </row>
    <row r="10" ht="15.75" customHeight="1">
      <c r="A10" s="4" t="s">
        <v>24</v>
      </c>
      <c r="B10" s="4">
        <v>60.0</v>
      </c>
      <c r="C10" s="4">
        <v>15.0</v>
      </c>
      <c r="D10" s="4">
        <v>75.0</v>
      </c>
      <c r="E10" s="4">
        <v>15.0</v>
      </c>
      <c r="F10" s="4">
        <v>60.0</v>
      </c>
      <c r="G10" s="5">
        <v>65.0</v>
      </c>
      <c r="H10" s="4">
        <f t="shared" si="1"/>
        <v>975</v>
      </c>
      <c r="I10" s="5">
        <v>75.0</v>
      </c>
      <c r="J10" s="4">
        <f t="shared" si="2"/>
        <v>1125</v>
      </c>
      <c r="K10" s="4" t="s">
        <v>111</v>
      </c>
    </row>
    <row r="11" ht="15.75" customHeight="1">
      <c r="A11" s="4" t="s">
        <v>25</v>
      </c>
      <c r="B11" s="4">
        <v>50.0</v>
      </c>
      <c r="C11" s="4">
        <v>15.0</v>
      </c>
      <c r="D11" s="4">
        <v>65.0</v>
      </c>
      <c r="E11" s="4">
        <v>15.0</v>
      </c>
      <c r="F11" s="4">
        <v>50.0</v>
      </c>
      <c r="G11" s="5">
        <v>20.0</v>
      </c>
      <c r="H11" s="4">
        <f t="shared" si="1"/>
        <v>300</v>
      </c>
      <c r="I11" s="5">
        <v>24.0</v>
      </c>
      <c r="J11" s="4">
        <f t="shared" si="2"/>
        <v>360</v>
      </c>
      <c r="K11" s="4" t="s">
        <v>111</v>
      </c>
    </row>
    <row r="12" ht="15.75" customHeight="1">
      <c r="A12" s="4" t="s">
        <v>26</v>
      </c>
      <c r="B12" s="4">
        <v>45.0</v>
      </c>
      <c r="C12" s="4">
        <v>10.0</v>
      </c>
      <c r="D12" s="4">
        <v>55.0</v>
      </c>
      <c r="E12" s="4">
        <v>20.0</v>
      </c>
      <c r="F12" s="4">
        <v>35.0</v>
      </c>
      <c r="G12" s="5">
        <v>20.0</v>
      </c>
      <c r="H12" s="4">
        <f t="shared" si="1"/>
        <v>200</v>
      </c>
      <c r="I12" s="5">
        <v>24.0</v>
      </c>
      <c r="J12" s="4">
        <f t="shared" si="2"/>
        <v>480</v>
      </c>
      <c r="K12" s="4" t="s">
        <v>111</v>
      </c>
    </row>
    <row r="13" ht="15.75" customHeight="1">
      <c r="A13" s="4" t="s">
        <v>27</v>
      </c>
      <c r="B13" s="4">
        <v>40.0</v>
      </c>
      <c r="C13" s="4">
        <v>25.0</v>
      </c>
      <c r="D13" s="4">
        <v>65.0</v>
      </c>
      <c r="E13" s="4">
        <v>30.0</v>
      </c>
      <c r="F13" s="4">
        <v>35.0</v>
      </c>
      <c r="G13" s="5">
        <v>100.0</v>
      </c>
      <c r="H13" s="4">
        <f t="shared" si="1"/>
        <v>2500</v>
      </c>
      <c r="I13" s="5">
        <v>110.0</v>
      </c>
      <c r="J13" s="4">
        <f t="shared" si="2"/>
        <v>3300</v>
      </c>
      <c r="K13" s="4" t="s">
        <v>111</v>
      </c>
    </row>
    <row r="14" ht="15.75" customHeight="1">
      <c r="A14" s="4" t="s">
        <v>28</v>
      </c>
      <c r="B14" s="4">
        <v>55.0</v>
      </c>
      <c r="C14" s="4">
        <v>10.0</v>
      </c>
      <c r="D14" s="4">
        <v>65.0</v>
      </c>
      <c r="E14" s="4">
        <v>15.0</v>
      </c>
      <c r="F14" s="4">
        <v>50.0</v>
      </c>
      <c r="G14" s="5">
        <v>130.0</v>
      </c>
      <c r="H14" s="4">
        <f t="shared" si="1"/>
        <v>1300</v>
      </c>
      <c r="I14" s="5">
        <v>140.0</v>
      </c>
      <c r="J14" s="4">
        <f t="shared" si="2"/>
        <v>2100</v>
      </c>
      <c r="K14" s="4" t="s">
        <v>111</v>
      </c>
    </row>
    <row r="15" ht="15.75" customHeight="1">
      <c r="A15" s="4" t="s">
        <v>29</v>
      </c>
      <c r="B15" s="4">
        <v>20.0</v>
      </c>
      <c r="C15" s="4">
        <v>15.0</v>
      </c>
      <c r="D15" s="4">
        <v>35.0</v>
      </c>
      <c r="E15" s="4">
        <v>20.0</v>
      </c>
      <c r="F15" s="4">
        <v>15.0</v>
      </c>
      <c r="G15" s="5">
        <v>38.0</v>
      </c>
      <c r="H15" s="4">
        <f t="shared" si="1"/>
        <v>570</v>
      </c>
      <c r="I15" s="5">
        <v>40.0</v>
      </c>
      <c r="J15" s="4">
        <f t="shared" si="2"/>
        <v>800</v>
      </c>
      <c r="K15" s="4" t="s">
        <v>111</v>
      </c>
    </row>
    <row r="16" ht="15.75" customHeight="1">
      <c r="A16" s="4" t="s">
        <v>30</v>
      </c>
      <c r="B16" s="4">
        <v>20.0</v>
      </c>
      <c r="C16" s="4">
        <v>10.0</v>
      </c>
      <c r="D16" s="4">
        <v>30.0</v>
      </c>
      <c r="E16" s="4">
        <v>10.0</v>
      </c>
      <c r="F16" s="4">
        <v>20.0</v>
      </c>
      <c r="G16" s="5">
        <v>8.0</v>
      </c>
      <c r="H16" s="4">
        <f t="shared" si="1"/>
        <v>80</v>
      </c>
      <c r="I16" s="5">
        <v>10.0</v>
      </c>
      <c r="J16" s="4">
        <f t="shared" si="2"/>
        <v>100</v>
      </c>
      <c r="K16" s="4" t="s">
        <v>111</v>
      </c>
    </row>
    <row r="17" ht="15.75" customHeight="1">
      <c r="A17" s="4" t="s">
        <v>31</v>
      </c>
      <c r="B17" s="4">
        <v>60.0</v>
      </c>
      <c r="C17" s="4">
        <v>20.0</v>
      </c>
      <c r="D17" s="4">
        <v>80.0</v>
      </c>
      <c r="E17" s="4">
        <v>15.0</v>
      </c>
      <c r="F17" s="4">
        <v>65.0</v>
      </c>
      <c r="G17" s="5">
        <v>85.0</v>
      </c>
      <c r="H17" s="4">
        <f t="shared" si="1"/>
        <v>1700</v>
      </c>
      <c r="I17" s="5">
        <v>95.0</v>
      </c>
      <c r="J17" s="4">
        <f t="shared" si="2"/>
        <v>1425</v>
      </c>
      <c r="K17" s="4" t="s">
        <v>111</v>
      </c>
    </row>
    <row r="18" ht="15.75" customHeight="1">
      <c r="A18" s="4" t="s">
        <v>32</v>
      </c>
      <c r="B18" s="4">
        <v>15.0</v>
      </c>
      <c r="C18" s="4">
        <v>10.0</v>
      </c>
      <c r="D18" s="4">
        <v>25.0</v>
      </c>
      <c r="E18" s="4">
        <v>5.0</v>
      </c>
      <c r="F18" s="4">
        <v>20.0</v>
      </c>
      <c r="G18" s="5">
        <v>12.0</v>
      </c>
      <c r="H18" s="4">
        <f t="shared" si="1"/>
        <v>120</v>
      </c>
      <c r="I18" s="5">
        <v>14.0</v>
      </c>
      <c r="J18" s="4">
        <f t="shared" si="2"/>
        <v>70</v>
      </c>
      <c r="K18" s="4" t="s">
        <v>111</v>
      </c>
    </row>
    <row r="19" ht="15.75" customHeight="1">
      <c r="A19" s="4" t="s">
        <v>33</v>
      </c>
      <c r="B19" s="4">
        <v>45.0</v>
      </c>
      <c r="C19" s="4">
        <v>15.0</v>
      </c>
      <c r="D19" s="4">
        <v>60.0</v>
      </c>
      <c r="E19" s="4">
        <v>15.0</v>
      </c>
      <c r="F19" s="4">
        <v>45.0</v>
      </c>
      <c r="G19" s="5">
        <v>36.0</v>
      </c>
      <c r="H19" s="4">
        <f t="shared" si="1"/>
        <v>540</v>
      </c>
      <c r="I19" s="5">
        <v>40.0</v>
      </c>
      <c r="J19" s="4">
        <f t="shared" si="2"/>
        <v>600</v>
      </c>
      <c r="K19" s="4" t="s">
        <v>111</v>
      </c>
    </row>
    <row r="20" ht="15.75" customHeight="1">
      <c r="A20" s="4" t="s">
        <v>34</v>
      </c>
      <c r="B20" s="4">
        <v>35.0</v>
      </c>
      <c r="C20" s="4">
        <v>15.0</v>
      </c>
      <c r="D20" s="4">
        <v>50.0</v>
      </c>
      <c r="E20" s="4">
        <v>10.0</v>
      </c>
      <c r="F20" s="4">
        <v>40.0</v>
      </c>
      <c r="G20" s="5">
        <v>85.0</v>
      </c>
      <c r="H20" s="4">
        <f t="shared" si="1"/>
        <v>1275</v>
      </c>
      <c r="I20" s="5">
        <v>90.0</v>
      </c>
      <c r="J20" s="4">
        <f t="shared" si="2"/>
        <v>900</v>
      </c>
      <c r="K20" s="4" t="s">
        <v>111</v>
      </c>
    </row>
    <row r="21" ht="15.75" customHeight="1">
      <c r="A21" s="4" t="s">
        <v>35</v>
      </c>
      <c r="B21" s="4">
        <v>30.0</v>
      </c>
      <c r="C21" s="4">
        <v>15.0</v>
      </c>
      <c r="D21" s="4">
        <v>45.0</v>
      </c>
      <c r="E21" s="4">
        <v>15.0</v>
      </c>
      <c r="F21" s="4">
        <v>30.0</v>
      </c>
      <c r="G21" s="5">
        <v>42.0</v>
      </c>
      <c r="H21" s="4">
        <f t="shared" si="1"/>
        <v>630</v>
      </c>
      <c r="I21" s="5">
        <v>48.0</v>
      </c>
      <c r="J21" s="4">
        <f t="shared" si="2"/>
        <v>720</v>
      </c>
      <c r="K21" s="4" t="s">
        <v>111</v>
      </c>
    </row>
    <row r="22" ht="15.75" customHeight="1">
      <c r="A22" s="4" t="s">
        <v>36</v>
      </c>
      <c r="B22" s="4">
        <v>15.0</v>
      </c>
      <c r="C22" s="4">
        <v>8.0</v>
      </c>
      <c r="D22" s="4">
        <v>23.0</v>
      </c>
      <c r="E22" s="4">
        <v>4.0</v>
      </c>
      <c r="F22" s="4">
        <v>19.0</v>
      </c>
      <c r="G22" s="5">
        <v>450.0</v>
      </c>
      <c r="H22" s="4">
        <f t="shared" si="1"/>
        <v>3600</v>
      </c>
      <c r="I22" s="5">
        <v>475.0</v>
      </c>
      <c r="J22" s="4">
        <f t="shared" si="2"/>
        <v>1900</v>
      </c>
      <c r="K22" s="4" t="s">
        <v>111</v>
      </c>
    </row>
    <row r="23" ht="15.75" customHeight="1">
      <c r="A23" s="4" t="s">
        <v>37</v>
      </c>
      <c r="B23" s="4">
        <v>25.0</v>
      </c>
      <c r="C23" s="4">
        <v>15.0</v>
      </c>
      <c r="D23" s="4">
        <v>40.0</v>
      </c>
      <c r="E23" s="4">
        <v>20.0</v>
      </c>
      <c r="F23" s="4">
        <v>20.0</v>
      </c>
      <c r="G23" s="5">
        <v>50.0</v>
      </c>
      <c r="H23" s="4">
        <f t="shared" si="1"/>
        <v>750</v>
      </c>
      <c r="I23" s="5">
        <v>60.0</v>
      </c>
      <c r="J23" s="4">
        <f t="shared" si="2"/>
        <v>1200</v>
      </c>
      <c r="K23" s="4" t="s">
        <v>111</v>
      </c>
    </row>
    <row r="24" ht="15.75" customHeight="1">
      <c r="A24" s="4" t="s">
        <v>38</v>
      </c>
      <c r="B24" s="4">
        <v>25.0</v>
      </c>
      <c r="C24" s="4">
        <v>10.0</v>
      </c>
      <c r="D24" s="4">
        <v>35.0</v>
      </c>
      <c r="E24" s="4">
        <v>15.0</v>
      </c>
      <c r="F24" s="4">
        <v>20.0</v>
      </c>
      <c r="G24" s="5">
        <v>38.0</v>
      </c>
      <c r="H24" s="4">
        <f t="shared" si="1"/>
        <v>380</v>
      </c>
      <c r="I24" s="5">
        <v>40.0</v>
      </c>
      <c r="J24" s="4">
        <f t="shared" si="2"/>
        <v>600</v>
      </c>
      <c r="K24" s="4" t="s">
        <v>111</v>
      </c>
    </row>
    <row r="25" ht="15.75" customHeight="1">
      <c r="A25" s="4" t="s">
        <v>39</v>
      </c>
      <c r="B25" s="4">
        <v>40.0</v>
      </c>
      <c r="C25" s="4">
        <v>15.0</v>
      </c>
      <c r="D25" s="4">
        <v>55.0</v>
      </c>
      <c r="E25" s="4">
        <v>20.0</v>
      </c>
      <c r="F25" s="4">
        <v>35.0</v>
      </c>
      <c r="G25" s="5">
        <v>40.0</v>
      </c>
      <c r="H25" s="4">
        <f t="shared" si="1"/>
        <v>600</v>
      </c>
      <c r="I25" s="5">
        <v>50.0</v>
      </c>
      <c r="J25" s="4">
        <f t="shared" si="2"/>
        <v>1000</v>
      </c>
      <c r="K25" s="4" t="s">
        <v>111</v>
      </c>
    </row>
    <row r="26" ht="15.75" customHeight="1">
      <c r="A26" s="4" t="s">
        <v>40</v>
      </c>
      <c r="B26" s="4">
        <v>40.0</v>
      </c>
      <c r="C26" s="4">
        <v>15.0</v>
      </c>
      <c r="D26" s="4">
        <v>55.0</v>
      </c>
      <c r="E26" s="4">
        <v>15.0</v>
      </c>
      <c r="F26" s="4">
        <v>40.0</v>
      </c>
      <c r="G26" s="5">
        <v>38.0</v>
      </c>
      <c r="H26" s="4">
        <f t="shared" si="1"/>
        <v>570</v>
      </c>
      <c r="I26" s="5">
        <v>40.0</v>
      </c>
      <c r="J26" s="4">
        <f t="shared" si="2"/>
        <v>600</v>
      </c>
      <c r="K26" s="4" t="s">
        <v>111</v>
      </c>
    </row>
    <row r="27" ht="15.75" customHeight="1">
      <c r="A27" s="4" t="s">
        <v>41</v>
      </c>
      <c r="B27" s="4">
        <v>20.0</v>
      </c>
      <c r="C27" s="4">
        <v>10.0</v>
      </c>
      <c r="D27" s="4">
        <v>30.0</v>
      </c>
      <c r="E27" s="4">
        <v>10.0</v>
      </c>
      <c r="F27" s="4">
        <v>20.0</v>
      </c>
      <c r="G27" s="5">
        <v>42.0</v>
      </c>
      <c r="H27" s="4">
        <f t="shared" si="1"/>
        <v>420</v>
      </c>
      <c r="I27" s="5">
        <v>45.0</v>
      </c>
      <c r="J27" s="4">
        <f t="shared" si="2"/>
        <v>450</v>
      </c>
      <c r="K27" s="4" t="s">
        <v>111</v>
      </c>
    </row>
    <row r="28" ht="15.75" customHeight="1">
      <c r="A28" s="4" t="s">
        <v>42</v>
      </c>
      <c r="B28" s="4">
        <v>25.0</v>
      </c>
      <c r="C28" s="4">
        <v>10.0</v>
      </c>
      <c r="D28" s="4">
        <v>35.0</v>
      </c>
      <c r="E28" s="4">
        <v>10.0</v>
      </c>
      <c r="F28" s="4">
        <v>25.0</v>
      </c>
      <c r="G28" s="5">
        <v>95.0</v>
      </c>
      <c r="H28" s="4">
        <f t="shared" si="1"/>
        <v>950</v>
      </c>
      <c r="I28" s="5">
        <v>100.0</v>
      </c>
      <c r="J28" s="4">
        <f t="shared" si="2"/>
        <v>1000</v>
      </c>
      <c r="K28" s="4" t="s">
        <v>111</v>
      </c>
    </row>
    <row r="29" ht="15.75" customHeight="1">
      <c r="I29" s="5"/>
    </row>
    <row r="30" ht="15.75" customHeight="1">
      <c r="I30" s="5"/>
    </row>
    <row r="31" ht="15.75" customHeight="1">
      <c r="G31" s="4" t="s">
        <v>112</v>
      </c>
      <c r="H31" s="4">
        <f>SUM(H2:H28)</f>
        <v>29917</v>
      </c>
      <c r="I31" s="5"/>
    </row>
    <row r="32" ht="15.75" customHeight="1">
      <c r="G32" s="4" t="s">
        <v>113</v>
      </c>
      <c r="H32" s="32">
        <f>SUM(J2:J28)</f>
        <v>35530</v>
      </c>
      <c r="I32" s="5"/>
    </row>
    <row r="33" ht="15.75" customHeight="1">
      <c r="I33" s="5"/>
    </row>
    <row r="34" ht="15.75" customHeight="1">
      <c r="I34" s="5"/>
    </row>
    <row r="35" ht="15.75" customHeight="1">
      <c r="I35" s="5"/>
    </row>
    <row r="36" ht="15.75" customHeight="1">
      <c r="I36" s="5"/>
    </row>
    <row r="37" ht="15.75" customHeight="1">
      <c r="I37" s="5"/>
    </row>
    <row r="38" ht="15.75" customHeight="1">
      <c r="I38" s="5"/>
    </row>
    <row r="39" ht="15.75" customHeight="1">
      <c r="I39" s="5"/>
    </row>
    <row r="40" ht="15.75" customHeight="1">
      <c r="I40" s="5"/>
    </row>
    <row r="41" ht="15.75" customHeight="1">
      <c r="I41" s="5"/>
    </row>
    <row r="42" ht="15.75" customHeight="1">
      <c r="I42" s="5"/>
    </row>
    <row r="43" ht="15.75" customHeight="1">
      <c r="I43" s="5"/>
    </row>
    <row r="44" ht="15.75" customHeight="1">
      <c r="I44" s="5"/>
    </row>
    <row r="45" ht="15.75" customHeight="1">
      <c r="I45" s="5"/>
    </row>
    <row r="46" ht="15.75" customHeight="1">
      <c r="I46" s="5"/>
    </row>
    <row r="47" ht="15.75" customHeight="1">
      <c r="I47" s="5"/>
    </row>
    <row r="48" ht="15.75" customHeight="1">
      <c r="I48" s="5"/>
    </row>
    <row r="49" ht="15.75" customHeight="1">
      <c r="I49" s="5"/>
    </row>
    <row r="50" ht="15.75" customHeight="1">
      <c r="I50" s="5"/>
    </row>
    <row r="51" ht="15.75" customHeight="1">
      <c r="I51" s="5"/>
    </row>
    <row r="52" ht="15.75" customHeight="1">
      <c r="I52" s="5"/>
    </row>
    <row r="53" ht="15.75" customHeight="1">
      <c r="I53" s="5"/>
    </row>
    <row r="54" ht="15.75" customHeight="1">
      <c r="I54" s="5"/>
    </row>
    <row r="55" ht="15.75" customHeight="1">
      <c r="I55" s="5"/>
    </row>
    <row r="56" ht="15.75" customHeight="1">
      <c r="I56" s="5"/>
    </row>
    <row r="57" ht="15.75" customHeight="1">
      <c r="I57" s="5"/>
    </row>
    <row r="58" ht="15.75" customHeight="1">
      <c r="I58" s="5"/>
    </row>
    <row r="59" ht="15.75" customHeight="1">
      <c r="I59" s="5"/>
    </row>
    <row r="60" ht="15.75" customHeight="1">
      <c r="I60" s="5"/>
    </row>
    <row r="61" ht="15.75" customHeight="1">
      <c r="I61" s="5"/>
    </row>
    <row r="62" ht="15.75" customHeight="1">
      <c r="I62" s="5"/>
    </row>
    <row r="63" ht="15.75" customHeight="1">
      <c r="I63" s="5"/>
    </row>
    <row r="64" ht="15.75" customHeight="1">
      <c r="I64" s="5"/>
    </row>
    <row r="65" ht="15.75" customHeight="1">
      <c r="I65" s="5"/>
    </row>
    <row r="66" ht="15.75" customHeight="1">
      <c r="I66" s="5"/>
    </row>
    <row r="67" ht="15.75" customHeight="1">
      <c r="I67" s="5"/>
    </row>
    <row r="68" ht="15.75" customHeight="1">
      <c r="I68" s="5"/>
    </row>
    <row r="69" ht="15.75" customHeight="1">
      <c r="I69" s="5"/>
    </row>
    <row r="70" ht="15.75" customHeight="1">
      <c r="I70" s="5"/>
    </row>
    <row r="71" ht="15.75" customHeight="1">
      <c r="I71" s="5"/>
    </row>
    <row r="72" ht="15.75" customHeight="1">
      <c r="I72" s="5"/>
    </row>
    <row r="73" ht="15.75" customHeight="1">
      <c r="I73" s="5"/>
    </row>
    <row r="74" ht="15.75" customHeight="1">
      <c r="I74" s="5"/>
    </row>
    <row r="75" ht="15.75" customHeight="1">
      <c r="I75" s="5"/>
    </row>
    <row r="76" ht="15.75" customHeight="1">
      <c r="I76" s="5"/>
    </row>
    <row r="77" ht="15.75" customHeight="1">
      <c r="I77" s="5"/>
    </row>
    <row r="78" ht="15.75" customHeight="1">
      <c r="I78" s="5"/>
    </row>
    <row r="79" ht="15.75" customHeight="1">
      <c r="I79" s="5"/>
    </row>
    <row r="80" ht="15.75" customHeight="1">
      <c r="I80" s="5"/>
    </row>
    <row r="81" ht="15.75" customHeight="1">
      <c r="I81" s="5"/>
    </row>
    <row r="82" ht="15.75" customHeight="1">
      <c r="I82" s="5"/>
    </row>
    <row r="83" ht="15.75" customHeight="1">
      <c r="I83" s="5"/>
    </row>
    <row r="84" ht="15.75" customHeight="1">
      <c r="I84" s="5"/>
    </row>
    <row r="85" ht="15.75" customHeight="1">
      <c r="I85" s="5"/>
    </row>
    <row r="86" ht="15.75" customHeight="1">
      <c r="I86" s="5"/>
    </row>
    <row r="87" ht="15.75" customHeight="1">
      <c r="I87" s="5"/>
    </row>
    <row r="88" ht="15.75" customHeight="1">
      <c r="I88" s="5"/>
    </row>
    <row r="89" ht="15.75" customHeight="1">
      <c r="I89" s="5"/>
    </row>
    <row r="90" ht="15.75" customHeight="1">
      <c r="I90" s="5"/>
    </row>
    <row r="91" ht="15.75" customHeight="1">
      <c r="I91" s="5"/>
    </row>
    <row r="92" ht="15.75" customHeight="1">
      <c r="I92" s="5"/>
    </row>
    <row r="93" ht="15.75" customHeight="1">
      <c r="I93" s="5"/>
    </row>
    <row r="94" ht="15.75" customHeight="1">
      <c r="I94" s="5"/>
    </row>
    <row r="95" ht="15.75" customHeight="1">
      <c r="I95" s="5"/>
    </row>
    <row r="96" ht="15.75" customHeight="1">
      <c r="I96" s="5"/>
    </row>
    <row r="97" ht="15.75" customHeight="1">
      <c r="I97" s="5"/>
    </row>
    <row r="98" ht="15.75" customHeight="1">
      <c r="I98" s="5"/>
    </row>
    <row r="99" ht="15.75" customHeight="1">
      <c r="I99" s="5"/>
    </row>
    <row r="100" ht="15.75" customHeight="1">
      <c r="I100" s="5"/>
    </row>
    <row r="101" ht="15.75" customHeight="1">
      <c r="I101" s="5"/>
    </row>
    <row r="102" ht="15.75" customHeight="1">
      <c r="I102" s="5"/>
    </row>
    <row r="103" ht="15.75" customHeight="1">
      <c r="I103" s="5"/>
    </row>
    <row r="104" ht="15.75" customHeight="1">
      <c r="I104" s="5"/>
    </row>
    <row r="105" ht="15.75" customHeight="1">
      <c r="I105" s="5"/>
    </row>
    <row r="106" ht="15.75" customHeight="1">
      <c r="I106" s="5"/>
    </row>
    <row r="107" ht="15.75" customHeight="1">
      <c r="I107" s="5"/>
    </row>
    <row r="108" ht="15.75" customHeight="1">
      <c r="I108" s="5"/>
    </row>
    <row r="109" ht="15.75" customHeight="1">
      <c r="I109" s="5"/>
    </row>
    <row r="110" ht="15.75" customHeight="1">
      <c r="I110" s="5"/>
    </row>
    <row r="111" ht="15.75" customHeight="1">
      <c r="I111" s="5"/>
    </row>
    <row r="112" ht="15.75" customHeight="1">
      <c r="I112" s="5"/>
    </row>
    <row r="113" ht="15.75" customHeight="1">
      <c r="I113" s="5"/>
    </row>
    <row r="114" ht="15.75" customHeight="1">
      <c r="I114" s="5"/>
    </row>
    <row r="115" ht="15.75" customHeight="1">
      <c r="I115" s="5"/>
    </row>
    <row r="116" ht="15.75" customHeight="1">
      <c r="I116" s="5"/>
    </row>
    <row r="117" ht="15.75" customHeight="1">
      <c r="I117" s="5"/>
    </row>
    <row r="118" ht="15.75" customHeight="1">
      <c r="I118" s="5"/>
    </row>
    <row r="119" ht="15.75" customHeight="1">
      <c r="I119" s="5"/>
    </row>
    <row r="120" ht="15.75" customHeight="1">
      <c r="I120" s="5"/>
    </row>
    <row r="121" ht="15.75" customHeight="1">
      <c r="I121" s="5"/>
    </row>
    <row r="122" ht="15.75" customHeight="1">
      <c r="I122" s="5"/>
    </row>
    <row r="123" ht="15.75" customHeight="1">
      <c r="I123" s="5"/>
    </row>
    <row r="124" ht="15.75" customHeight="1">
      <c r="I124" s="5"/>
    </row>
    <row r="125" ht="15.75" customHeight="1">
      <c r="I125" s="5"/>
    </row>
    <row r="126" ht="15.75" customHeight="1">
      <c r="I126" s="5"/>
    </row>
    <row r="127" ht="15.75" customHeight="1">
      <c r="I127" s="5"/>
    </row>
    <row r="128" ht="15.75" customHeight="1">
      <c r="I128" s="5"/>
    </row>
    <row r="129" ht="15.75" customHeight="1">
      <c r="I129" s="5"/>
    </row>
    <row r="130" ht="15.75" customHeight="1">
      <c r="I130" s="5"/>
    </row>
    <row r="131" ht="15.75" customHeight="1">
      <c r="I131" s="5"/>
    </row>
    <row r="132" ht="15.75" customHeight="1">
      <c r="I132" s="5"/>
    </row>
    <row r="133" ht="15.75" customHeight="1">
      <c r="I133" s="5"/>
    </row>
    <row r="134" ht="15.75" customHeight="1">
      <c r="I134" s="5"/>
    </row>
    <row r="135" ht="15.75" customHeight="1">
      <c r="I135" s="5"/>
    </row>
    <row r="136" ht="15.75" customHeight="1">
      <c r="I136" s="5"/>
    </row>
    <row r="137" ht="15.75" customHeight="1">
      <c r="I137" s="5"/>
    </row>
    <row r="138" ht="15.75" customHeight="1">
      <c r="I138" s="5"/>
    </row>
    <row r="139" ht="15.75" customHeight="1">
      <c r="I139" s="5"/>
    </row>
    <row r="140" ht="15.75" customHeight="1">
      <c r="I140" s="5"/>
    </row>
    <row r="141" ht="15.75" customHeight="1">
      <c r="I141" s="5"/>
    </row>
    <row r="142" ht="15.75" customHeight="1">
      <c r="I142" s="5"/>
    </row>
    <row r="143" ht="15.75" customHeight="1">
      <c r="I143" s="5"/>
    </row>
    <row r="144" ht="15.75" customHeight="1">
      <c r="I144" s="5"/>
    </row>
    <row r="145" ht="15.75" customHeight="1">
      <c r="I145" s="5"/>
    </row>
    <row r="146" ht="15.75" customHeight="1">
      <c r="I146" s="5"/>
    </row>
    <row r="147" ht="15.75" customHeight="1">
      <c r="I147" s="5"/>
    </row>
    <row r="148" ht="15.75" customHeight="1">
      <c r="I148" s="5"/>
    </row>
    <row r="149" ht="15.75" customHeight="1">
      <c r="I149" s="5"/>
    </row>
    <row r="150" ht="15.75" customHeight="1">
      <c r="I150" s="5"/>
    </row>
    <row r="151" ht="15.75" customHeight="1">
      <c r="I151" s="5"/>
    </row>
    <row r="152" ht="15.75" customHeight="1">
      <c r="I152" s="5"/>
    </row>
    <row r="153" ht="15.75" customHeight="1">
      <c r="I153" s="5"/>
    </row>
    <row r="154" ht="15.75" customHeight="1">
      <c r="I154" s="5"/>
    </row>
    <row r="155" ht="15.75" customHeight="1">
      <c r="I155" s="5"/>
    </row>
    <row r="156" ht="15.75" customHeight="1">
      <c r="I156" s="5"/>
    </row>
    <row r="157" ht="15.75" customHeight="1">
      <c r="I157" s="5"/>
    </row>
    <row r="158" ht="15.75" customHeight="1">
      <c r="I158" s="5"/>
    </row>
    <row r="159" ht="15.75" customHeight="1">
      <c r="I159" s="5"/>
    </row>
    <row r="160" ht="15.75" customHeight="1">
      <c r="I160" s="5"/>
    </row>
    <row r="161" ht="15.75" customHeight="1">
      <c r="I161" s="5"/>
    </row>
    <row r="162" ht="15.75" customHeight="1">
      <c r="I162" s="5"/>
    </row>
    <row r="163" ht="15.75" customHeight="1">
      <c r="I163" s="5"/>
    </row>
    <row r="164" ht="15.75" customHeight="1">
      <c r="I164" s="5"/>
    </row>
    <row r="165" ht="15.75" customHeight="1">
      <c r="I165" s="5"/>
    </row>
    <row r="166" ht="15.75" customHeight="1">
      <c r="I166" s="5"/>
    </row>
    <row r="167" ht="15.75" customHeight="1">
      <c r="I167" s="5"/>
    </row>
    <row r="168" ht="15.75" customHeight="1">
      <c r="I168" s="5"/>
    </row>
    <row r="169" ht="15.75" customHeight="1">
      <c r="I169" s="5"/>
    </row>
    <row r="170" ht="15.75" customHeight="1">
      <c r="I170" s="5"/>
    </row>
    <row r="171" ht="15.75" customHeight="1">
      <c r="I171" s="5"/>
    </row>
    <row r="172" ht="15.75" customHeight="1">
      <c r="I172" s="5"/>
    </row>
    <row r="173" ht="15.75" customHeight="1">
      <c r="I173" s="5"/>
    </row>
    <row r="174" ht="15.75" customHeight="1">
      <c r="I174" s="5"/>
    </row>
    <row r="175" ht="15.75" customHeight="1">
      <c r="I175" s="5"/>
    </row>
    <row r="176" ht="15.75" customHeight="1">
      <c r="I176" s="5"/>
    </row>
    <row r="177" ht="15.75" customHeight="1">
      <c r="I177" s="5"/>
    </row>
    <row r="178" ht="15.75" customHeight="1">
      <c r="I178" s="5"/>
    </row>
    <row r="179" ht="15.75" customHeight="1">
      <c r="I179" s="5"/>
    </row>
    <row r="180" ht="15.75" customHeight="1">
      <c r="I180" s="5"/>
    </row>
    <row r="181" ht="15.75" customHeight="1">
      <c r="I181" s="5"/>
    </row>
    <row r="182" ht="15.75" customHeight="1">
      <c r="I182" s="5"/>
    </row>
    <row r="183" ht="15.75" customHeight="1">
      <c r="I183" s="5"/>
    </row>
    <row r="184" ht="15.75" customHeight="1">
      <c r="I184" s="5"/>
    </row>
    <row r="185" ht="15.75" customHeight="1">
      <c r="I185" s="5"/>
    </row>
    <row r="186" ht="15.75" customHeight="1">
      <c r="I186" s="5"/>
    </row>
    <row r="187" ht="15.75" customHeight="1">
      <c r="I187" s="5"/>
    </row>
    <row r="188" ht="15.75" customHeight="1">
      <c r="I188" s="5"/>
    </row>
    <row r="189" ht="15.75" customHeight="1">
      <c r="I189" s="5"/>
    </row>
    <row r="190" ht="15.75" customHeight="1">
      <c r="I190" s="5"/>
    </row>
    <row r="191" ht="15.75" customHeight="1">
      <c r="I191" s="5"/>
    </row>
    <row r="192" ht="15.75" customHeight="1">
      <c r="I192" s="5"/>
    </row>
    <row r="193" ht="15.75" customHeight="1">
      <c r="I193" s="5"/>
    </row>
    <row r="194" ht="15.75" customHeight="1">
      <c r="I194" s="5"/>
    </row>
    <row r="195" ht="15.75" customHeight="1">
      <c r="I195" s="5"/>
    </row>
    <row r="196" ht="15.75" customHeight="1">
      <c r="I196" s="5"/>
    </row>
    <row r="197" ht="15.75" customHeight="1">
      <c r="I197" s="5"/>
    </row>
    <row r="198" ht="15.75" customHeight="1">
      <c r="I198" s="5"/>
    </row>
    <row r="199" ht="15.75" customHeight="1">
      <c r="I199" s="5"/>
    </row>
    <row r="200" ht="15.75" customHeight="1">
      <c r="I200" s="5"/>
    </row>
    <row r="201" ht="15.75" customHeight="1">
      <c r="I201" s="5"/>
    </row>
    <row r="202" ht="15.75" customHeight="1">
      <c r="I202" s="5"/>
    </row>
    <row r="203" ht="15.75" customHeight="1">
      <c r="I203" s="5"/>
    </row>
    <row r="204" ht="15.75" customHeight="1">
      <c r="I204" s="5"/>
    </row>
    <row r="205" ht="15.75" customHeight="1">
      <c r="I205" s="5"/>
    </row>
    <row r="206" ht="15.75" customHeight="1">
      <c r="I206" s="5"/>
    </row>
    <row r="207" ht="15.75" customHeight="1">
      <c r="I207" s="5"/>
    </row>
    <row r="208" ht="15.75" customHeight="1">
      <c r="I208" s="5"/>
    </row>
    <row r="209" ht="15.75" customHeight="1">
      <c r="I209" s="5"/>
    </row>
    <row r="210" ht="15.75" customHeight="1">
      <c r="I210" s="5"/>
    </row>
    <row r="211" ht="15.75" customHeight="1">
      <c r="I211" s="5"/>
    </row>
    <row r="212" ht="15.75" customHeight="1">
      <c r="I212" s="5"/>
    </row>
    <row r="213" ht="15.75" customHeight="1">
      <c r="I213" s="5"/>
    </row>
    <row r="214" ht="15.75" customHeight="1">
      <c r="I214" s="5"/>
    </row>
    <row r="215" ht="15.75" customHeight="1">
      <c r="I215" s="5"/>
    </row>
    <row r="216" ht="15.75" customHeight="1">
      <c r="I216" s="5"/>
    </row>
    <row r="217" ht="15.75" customHeight="1">
      <c r="I217" s="5"/>
    </row>
    <row r="218" ht="15.75" customHeight="1">
      <c r="I218" s="5"/>
    </row>
    <row r="219" ht="15.75" customHeight="1">
      <c r="I219" s="5"/>
    </row>
    <row r="220" ht="15.75" customHeight="1">
      <c r="I220" s="5"/>
    </row>
    <row r="221" ht="15.75" customHeight="1">
      <c r="I221" s="5"/>
    </row>
    <row r="222" ht="15.75" customHeight="1">
      <c r="I222" s="5"/>
    </row>
    <row r="223" ht="15.75" customHeight="1">
      <c r="I223" s="5"/>
    </row>
    <row r="224" ht="15.75" customHeight="1">
      <c r="I224" s="5"/>
    </row>
    <row r="225" ht="15.75" customHeight="1">
      <c r="I225" s="5"/>
    </row>
    <row r="226" ht="15.75" customHeight="1">
      <c r="I226" s="5"/>
    </row>
    <row r="227" ht="15.75" customHeight="1">
      <c r="I227" s="5"/>
    </row>
    <row r="228" ht="15.75" customHeight="1">
      <c r="I228" s="5"/>
    </row>
    <row r="229" ht="15.75" customHeight="1">
      <c r="I229" s="5"/>
    </row>
    <row r="230" ht="15.75" customHeight="1">
      <c r="I230" s="5"/>
    </row>
    <row r="231" ht="15.75" customHeight="1">
      <c r="I231" s="5"/>
    </row>
    <row r="232" ht="15.75" customHeight="1">
      <c r="I232" s="5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1" width="12.63"/>
    <col customWidth="1" min="12" max="26" width="14.38"/>
  </cols>
  <sheetData>
    <row r="1" ht="15.75" customHeight="1">
      <c r="A1" s="1" t="s">
        <v>0</v>
      </c>
      <c r="B1" s="1" t="s">
        <v>108</v>
      </c>
      <c r="C1" s="1" t="s">
        <v>1</v>
      </c>
      <c r="D1" s="1" t="s">
        <v>2</v>
      </c>
      <c r="E1" s="1" t="s">
        <v>3</v>
      </c>
      <c r="F1" s="1" t="s">
        <v>109</v>
      </c>
      <c r="G1" s="1" t="s">
        <v>4</v>
      </c>
      <c r="H1" s="1" t="s">
        <v>114</v>
      </c>
      <c r="I1" s="2" t="s">
        <v>6</v>
      </c>
      <c r="J1" s="1" t="s">
        <v>115</v>
      </c>
      <c r="K1" s="1" t="s">
        <v>116</v>
      </c>
    </row>
    <row r="2" ht="15.75" customHeight="1">
      <c r="A2" s="4" t="s">
        <v>16</v>
      </c>
      <c r="B2" s="4">
        <v>130.0</v>
      </c>
      <c r="C2" s="4">
        <v>70.0</v>
      </c>
      <c r="D2" s="4">
        <v>200.0</v>
      </c>
      <c r="E2" s="4">
        <v>65.0</v>
      </c>
      <c r="F2" s="4">
        <v>135.0</v>
      </c>
      <c r="G2" s="5">
        <v>9.4</v>
      </c>
      <c r="H2" s="4">
        <f t="shared" ref="H2:H28" si="1">C2*G2</f>
        <v>658</v>
      </c>
      <c r="I2" s="5">
        <v>10.0</v>
      </c>
      <c r="J2" s="4">
        <f t="shared" ref="J2:J28" si="2">E2*I2</f>
        <v>650</v>
      </c>
      <c r="K2" s="4" t="s">
        <v>111</v>
      </c>
    </row>
    <row r="3" ht="15.75" customHeight="1">
      <c r="A3" s="4" t="s">
        <v>17</v>
      </c>
      <c r="B3" s="4">
        <v>110.0</v>
      </c>
      <c r="C3" s="4">
        <v>60.0</v>
      </c>
      <c r="D3" s="4">
        <v>170.0</v>
      </c>
      <c r="E3" s="4">
        <v>80.0</v>
      </c>
      <c r="F3" s="4">
        <v>90.0</v>
      </c>
      <c r="G3" s="5">
        <v>40.0</v>
      </c>
      <c r="H3" s="4">
        <f t="shared" si="1"/>
        <v>2400</v>
      </c>
      <c r="I3" s="5">
        <v>44.0</v>
      </c>
      <c r="J3" s="4">
        <f t="shared" si="2"/>
        <v>3520</v>
      </c>
      <c r="K3" s="4" t="s">
        <v>111</v>
      </c>
    </row>
    <row r="4" ht="15.75" customHeight="1">
      <c r="A4" s="4" t="s">
        <v>18</v>
      </c>
      <c r="B4" s="4">
        <v>60.0</v>
      </c>
      <c r="C4" s="4">
        <v>20.0</v>
      </c>
      <c r="D4" s="4">
        <v>80.0</v>
      </c>
      <c r="E4" s="4">
        <v>15.0</v>
      </c>
      <c r="F4" s="4">
        <v>65.0</v>
      </c>
      <c r="G4" s="5">
        <v>9.0</v>
      </c>
      <c r="H4" s="4">
        <f t="shared" si="1"/>
        <v>180</v>
      </c>
      <c r="I4" s="5">
        <v>10.0</v>
      </c>
      <c r="J4" s="4">
        <f t="shared" si="2"/>
        <v>150</v>
      </c>
      <c r="K4" s="4" t="s">
        <v>111</v>
      </c>
    </row>
    <row r="5" ht="15.75" customHeight="1">
      <c r="A5" s="4" t="s">
        <v>19</v>
      </c>
      <c r="B5" s="4">
        <v>70.0</v>
      </c>
      <c r="C5" s="4">
        <v>40.0</v>
      </c>
      <c r="D5" s="4">
        <v>110.0</v>
      </c>
      <c r="E5" s="4">
        <v>55.0</v>
      </c>
      <c r="F5" s="4">
        <v>55.0</v>
      </c>
      <c r="G5" s="5">
        <v>75.0</v>
      </c>
      <c r="H5" s="4">
        <f t="shared" si="1"/>
        <v>3000</v>
      </c>
      <c r="I5" s="5">
        <v>80.0</v>
      </c>
      <c r="J5" s="4">
        <f t="shared" si="2"/>
        <v>4400</v>
      </c>
      <c r="K5" s="4" t="s">
        <v>111</v>
      </c>
    </row>
    <row r="6" ht="15.75" customHeight="1">
      <c r="A6" s="4" t="s">
        <v>20</v>
      </c>
      <c r="B6" s="4">
        <v>40.0</v>
      </c>
      <c r="C6" s="4">
        <v>25.0</v>
      </c>
      <c r="D6" s="4">
        <v>65.0</v>
      </c>
      <c r="E6" s="4">
        <v>30.0</v>
      </c>
      <c r="F6" s="4">
        <v>35.0</v>
      </c>
      <c r="G6" s="5">
        <v>50.0</v>
      </c>
      <c r="H6" s="4">
        <f t="shared" si="1"/>
        <v>1250</v>
      </c>
      <c r="I6" s="5">
        <v>60.0</v>
      </c>
      <c r="J6" s="4">
        <f t="shared" si="2"/>
        <v>1800</v>
      </c>
      <c r="K6" s="4" t="s">
        <v>111</v>
      </c>
    </row>
    <row r="7" ht="15.75" customHeight="1">
      <c r="A7" s="4" t="s">
        <v>21</v>
      </c>
      <c r="B7" s="4">
        <v>75.0</v>
      </c>
      <c r="C7" s="4">
        <v>20.0</v>
      </c>
      <c r="D7" s="4">
        <v>95.0</v>
      </c>
      <c r="E7" s="4">
        <v>20.0</v>
      </c>
      <c r="F7" s="4">
        <v>75.0</v>
      </c>
      <c r="G7" s="5">
        <v>18.0</v>
      </c>
      <c r="H7" s="4">
        <f t="shared" si="1"/>
        <v>360</v>
      </c>
      <c r="I7" s="5">
        <v>20.0</v>
      </c>
      <c r="J7" s="4">
        <f t="shared" si="2"/>
        <v>400</v>
      </c>
      <c r="K7" s="4" t="s">
        <v>111</v>
      </c>
    </row>
    <row r="8" ht="15.75" customHeight="1">
      <c r="A8" s="4" t="s">
        <v>22</v>
      </c>
      <c r="B8" s="4">
        <v>60.0</v>
      </c>
      <c r="C8" s="4">
        <v>10.0</v>
      </c>
      <c r="D8" s="4">
        <v>70.0</v>
      </c>
      <c r="E8" s="4">
        <v>10.0</v>
      </c>
      <c r="F8" s="4">
        <v>60.0</v>
      </c>
      <c r="G8" s="5">
        <v>110.0</v>
      </c>
      <c r="H8" s="4">
        <f t="shared" si="1"/>
        <v>1100</v>
      </c>
      <c r="I8" s="5">
        <v>120.0</v>
      </c>
      <c r="J8" s="4">
        <f t="shared" si="2"/>
        <v>1200</v>
      </c>
      <c r="K8" s="4" t="s">
        <v>111</v>
      </c>
    </row>
    <row r="9" ht="15.75" customHeight="1">
      <c r="A9" s="4" t="s">
        <v>23</v>
      </c>
      <c r="B9" s="4">
        <v>65.0</v>
      </c>
      <c r="C9" s="4">
        <v>25.0</v>
      </c>
      <c r="D9" s="4">
        <v>90.0</v>
      </c>
      <c r="E9" s="4">
        <v>30.0</v>
      </c>
      <c r="F9" s="4">
        <v>60.0</v>
      </c>
      <c r="G9" s="5">
        <v>36.0</v>
      </c>
      <c r="H9" s="4">
        <f t="shared" si="1"/>
        <v>900</v>
      </c>
      <c r="I9" s="5">
        <v>40.0</v>
      </c>
      <c r="J9" s="4">
        <f t="shared" si="2"/>
        <v>1200</v>
      </c>
      <c r="K9" s="4" t="s">
        <v>111</v>
      </c>
    </row>
    <row r="10" ht="15.75" customHeight="1">
      <c r="A10" s="4" t="s">
        <v>24</v>
      </c>
      <c r="B10" s="4">
        <v>60.0</v>
      </c>
      <c r="C10" s="4">
        <v>20.0</v>
      </c>
      <c r="D10" s="4">
        <v>80.0</v>
      </c>
      <c r="E10" s="4">
        <v>25.0</v>
      </c>
      <c r="F10" s="4">
        <v>55.0</v>
      </c>
      <c r="G10" s="5">
        <v>65.0</v>
      </c>
      <c r="H10" s="4">
        <f t="shared" si="1"/>
        <v>1300</v>
      </c>
      <c r="I10" s="5">
        <v>75.0</v>
      </c>
      <c r="J10" s="4">
        <f t="shared" si="2"/>
        <v>1875</v>
      </c>
      <c r="K10" s="4" t="s">
        <v>111</v>
      </c>
    </row>
    <row r="11" ht="15.75" customHeight="1">
      <c r="A11" s="4" t="s">
        <v>25</v>
      </c>
      <c r="B11" s="4">
        <v>50.0</v>
      </c>
      <c r="C11" s="4">
        <v>10.0</v>
      </c>
      <c r="D11" s="4">
        <v>60.0</v>
      </c>
      <c r="E11" s="4">
        <v>25.0</v>
      </c>
      <c r="F11" s="4">
        <v>35.0</v>
      </c>
      <c r="G11" s="5">
        <v>20.0</v>
      </c>
      <c r="H11" s="4">
        <f t="shared" si="1"/>
        <v>200</v>
      </c>
      <c r="I11" s="5">
        <v>24.0</v>
      </c>
      <c r="J11" s="4">
        <f t="shared" si="2"/>
        <v>600</v>
      </c>
      <c r="K11" s="4" t="s">
        <v>111</v>
      </c>
    </row>
    <row r="12" ht="15.75" customHeight="1">
      <c r="A12" s="4" t="s">
        <v>26</v>
      </c>
      <c r="B12" s="4">
        <v>35.0</v>
      </c>
      <c r="C12" s="4">
        <v>15.0</v>
      </c>
      <c r="D12" s="4">
        <v>50.0</v>
      </c>
      <c r="E12" s="4">
        <v>20.0</v>
      </c>
      <c r="F12" s="4">
        <v>30.0</v>
      </c>
      <c r="G12" s="5">
        <v>20.0</v>
      </c>
      <c r="H12" s="4">
        <f t="shared" si="1"/>
        <v>300</v>
      </c>
      <c r="I12" s="5">
        <v>24.0</v>
      </c>
      <c r="J12" s="4">
        <f t="shared" si="2"/>
        <v>480</v>
      </c>
      <c r="K12" s="4" t="s">
        <v>111</v>
      </c>
    </row>
    <row r="13" ht="15.75" customHeight="1">
      <c r="A13" s="4" t="s">
        <v>27</v>
      </c>
      <c r="B13" s="4">
        <v>35.0</v>
      </c>
      <c r="C13" s="4">
        <v>20.0</v>
      </c>
      <c r="D13" s="4">
        <v>55.0</v>
      </c>
      <c r="E13" s="4">
        <v>30.0</v>
      </c>
      <c r="F13" s="4">
        <v>25.0</v>
      </c>
      <c r="G13" s="5">
        <v>100.0</v>
      </c>
      <c r="H13" s="4">
        <f t="shared" si="1"/>
        <v>2000</v>
      </c>
      <c r="I13" s="5">
        <v>110.0</v>
      </c>
      <c r="J13" s="4">
        <f t="shared" si="2"/>
        <v>3300</v>
      </c>
      <c r="K13" s="4" t="s">
        <v>111</v>
      </c>
    </row>
    <row r="14" ht="15.75" customHeight="1">
      <c r="A14" s="4" t="s">
        <v>28</v>
      </c>
      <c r="B14" s="4">
        <v>50.0</v>
      </c>
      <c r="C14" s="4">
        <v>10.0</v>
      </c>
      <c r="D14" s="4">
        <v>60.0</v>
      </c>
      <c r="E14" s="4">
        <v>20.0</v>
      </c>
      <c r="F14" s="4">
        <v>40.0</v>
      </c>
      <c r="G14" s="5">
        <v>130.0</v>
      </c>
      <c r="H14" s="4">
        <f t="shared" si="1"/>
        <v>1300</v>
      </c>
      <c r="I14" s="5">
        <v>140.0</v>
      </c>
      <c r="J14" s="4">
        <f t="shared" si="2"/>
        <v>2800</v>
      </c>
      <c r="K14" s="4" t="s">
        <v>111</v>
      </c>
    </row>
    <row r="15" ht="15.75" customHeight="1">
      <c r="A15" s="4" t="s">
        <v>29</v>
      </c>
      <c r="B15" s="4">
        <v>15.0</v>
      </c>
      <c r="C15" s="4">
        <v>20.0</v>
      </c>
      <c r="D15" s="4">
        <v>35.0</v>
      </c>
      <c r="E15" s="4">
        <v>18.0</v>
      </c>
      <c r="F15" s="4">
        <v>17.0</v>
      </c>
      <c r="G15" s="5">
        <v>38.0</v>
      </c>
      <c r="H15" s="4">
        <f t="shared" si="1"/>
        <v>760</v>
      </c>
      <c r="I15" s="5">
        <v>40.0</v>
      </c>
      <c r="J15" s="4">
        <f t="shared" si="2"/>
        <v>720</v>
      </c>
      <c r="K15" s="4" t="s">
        <v>111</v>
      </c>
    </row>
    <row r="16" ht="15.75" customHeight="1">
      <c r="A16" s="4" t="s">
        <v>30</v>
      </c>
      <c r="B16" s="4">
        <v>20.0</v>
      </c>
      <c r="C16" s="4">
        <v>15.0</v>
      </c>
      <c r="D16" s="4">
        <v>35.0</v>
      </c>
      <c r="E16" s="4">
        <v>15.0</v>
      </c>
      <c r="F16" s="4">
        <v>20.0</v>
      </c>
      <c r="G16" s="5">
        <v>8.0</v>
      </c>
      <c r="H16" s="4">
        <f t="shared" si="1"/>
        <v>120</v>
      </c>
      <c r="I16" s="5">
        <v>10.0</v>
      </c>
      <c r="J16" s="4">
        <f t="shared" si="2"/>
        <v>150</v>
      </c>
      <c r="K16" s="4" t="s">
        <v>111</v>
      </c>
    </row>
    <row r="17" ht="15.75" customHeight="1">
      <c r="A17" s="4" t="s">
        <v>31</v>
      </c>
      <c r="B17" s="4">
        <v>65.0</v>
      </c>
      <c r="C17" s="4">
        <v>15.0</v>
      </c>
      <c r="D17" s="4">
        <v>80.0</v>
      </c>
      <c r="E17" s="4">
        <v>20.0</v>
      </c>
      <c r="F17" s="4">
        <v>60.0</v>
      </c>
      <c r="G17" s="5">
        <v>85.0</v>
      </c>
      <c r="H17" s="4">
        <f t="shared" si="1"/>
        <v>1275</v>
      </c>
      <c r="I17" s="5">
        <v>95.0</v>
      </c>
      <c r="J17" s="4">
        <f t="shared" si="2"/>
        <v>1900</v>
      </c>
      <c r="K17" s="4" t="s">
        <v>111</v>
      </c>
    </row>
    <row r="18" ht="15.75" customHeight="1">
      <c r="A18" s="4" t="s">
        <v>32</v>
      </c>
      <c r="B18" s="4">
        <v>20.0</v>
      </c>
      <c r="C18" s="4">
        <v>10.0</v>
      </c>
      <c r="D18" s="4">
        <v>30.0</v>
      </c>
      <c r="E18" s="4">
        <v>10.0</v>
      </c>
      <c r="F18" s="4">
        <v>20.0</v>
      </c>
      <c r="G18" s="5">
        <v>12.0</v>
      </c>
      <c r="H18" s="4">
        <f t="shared" si="1"/>
        <v>120</v>
      </c>
      <c r="I18" s="5">
        <v>14.0</v>
      </c>
      <c r="J18" s="4">
        <f t="shared" si="2"/>
        <v>140</v>
      </c>
      <c r="K18" s="4" t="s">
        <v>111</v>
      </c>
    </row>
    <row r="19" ht="15.75" customHeight="1">
      <c r="A19" s="4" t="s">
        <v>33</v>
      </c>
      <c r="B19" s="4">
        <v>45.0</v>
      </c>
      <c r="C19" s="4">
        <v>10.0</v>
      </c>
      <c r="D19" s="4">
        <v>55.0</v>
      </c>
      <c r="E19" s="4">
        <v>20.0</v>
      </c>
      <c r="F19" s="4">
        <v>35.0</v>
      </c>
      <c r="G19" s="5">
        <v>36.0</v>
      </c>
      <c r="H19" s="4">
        <f t="shared" si="1"/>
        <v>360</v>
      </c>
      <c r="I19" s="5">
        <v>40.0</v>
      </c>
      <c r="J19" s="4">
        <f t="shared" si="2"/>
        <v>800</v>
      </c>
      <c r="K19" s="4" t="s">
        <v>111</v>
      </c>
    </row>
    <row r="20" ht="15.75" customHeight="1">
      <c r="A20" s="4" t="s">
        <v>34</v>
      </c>
      <c r="B20" s="4">
        <v>40.0</v>
      </c>
      <c r="C20" s="4">
        <v>10.0</v>
      </c>
      <c r="D20" s="4">
        <v>50.0</v>
      </c>
      <c r="E20" s="4">
        <v>12.0</v>
      </c>
      <c r="F20" s="4">
        <v>38.0</v>
      </c>
      <c r="G20" s="5">
        <v>85.0</v>
      </c>
      <c r="H20" s="4">
        <f t="shared" si="1"/>
        <v>850</v>
      </c>
      <c r="I20" s="5">
        <v>90.0</v>
      </c>
      <c r="J20" s="4">
        <f t="shared" si="2"/>
        <v>1080</v>
      </c>
      <c r="K20" s="4" t="s">
        <v>111</v>
      </c>
    </row>
    <row r="21" ht="15.75" customHeight="1">
      <c r="A21" s="4" t="s">
        <v>35</v>
      </c>
      <c r="B21" s="4">
        <v>30.0</v>
      </c>
      <c r="C21" s="4">
        <v>15.0</v>
      </c>
      <c r="D21" s="4">
        <v>45.0</v>
      </c>
      <c r="E21" s="4">
        <v>20.0</v>
      </c>
      <c r="F21" s="4">
        <v>25.0</v>
      </c>
      <c r="G21" s="5">
        <v>42.0</v>
      </c>
      <c r="H21" s="4">
        <f t="shared" si="1"/>
        <v>630</v>
      </c>
      <c r="I21" s="5">
        <v>48.0</v>
      </c>
      <c r="J21" s="4">
        <f t="shared" si="2"/>
        <v>960</v>
      </c>
      <c r="K21" s="4" t="s">
        <v>111</v>
      </c>
    </row>
    <row r="22" ht="15.75" customHeight="1">
      <c r="A22" s="4" t="s">
        <v>36</v>
      </c>
      <c r="B22" s="4">
        <v>19.0</v>
      </c>
      <c r="C22" s="4">
        <v>10.0</v>
      </c>
      <c r="D22" s="4">
        <v>29.0</v>
      </c>
      <c r="E22" s="4">
        <v>6.0</v>
      </c>
      <c r="F22" s="4">
        <v>23.0</v>
      </c>
      <c r="G22" s="5">
        <v>450.0</v>
      </c>
      <c r="H22" s="4">
        <f t="shared" si="1"/>
        <v>4500</v>
      </c>
      <c r="I22" s="5">
        <v>475.0</v>
      </c>
      <c r="J22" s="4">
        <f t="shared" si="2"/>
        <v>2850</v>
      </c>
      <c r="K22" s="4" t="s">
        <v>111</v>
      </c>
    </row>
    <row r="23" ht="15.75" customHeight="1">
      <c r="A23" s="4" t="s">
        <v>37</v>
      </c>
      <c r="B23" s="4">
        <v>20.0</v>
      </c>
      <c r="C23" s="4">
        <v>20.0</v>
      </c>
      <c r="D23" s="4">
        <v>40.0</v>
      </c>
      <c r="E23" s="4">
        <v>15.0</v>
      </c>
      <c r="F23" s="4">
        <v>25.0</v>
      </c>
      <c r="G23" s="5">
        <v>50.0</v>
      </c>
      <c r="H23" s="4">
        <f t="shared" si="1"/>
        <v>1000</v>
      </c>
      <c r="I23" s="5">
        <v>60.0</v>
      </c>
      <c r="J23" s="4">
        <f t="shared" si="2"/>
        <v>900</v>
      </c>
      <c r="K23" s="4" t="s">
        <v>111</v>
      </c>
    </row>
    <row r="24" ht="15.75" customHeight="1">
      <c r="A24" s="4" t="s">
        <v>38</v>
      </c>
      <c r="B24" s="4">
        <v>20.0</v>
      </c>
      <c r="C24" s="4">
        <v>10.0</v>
      </c>
      <c r="D24" s="4">
        <v>30.0</v>
      </c>
      <c r="E24" s="4">
        <v>12.0</v>
      </c>
      <c r="F24" s="4">
        <v>18.0</v>
      </c>
      <c r="G24" s="5">
        <v>38.0</v>
      </c>
      <c r="H24" s="4">
        <f t="shared" si="1"/>
        <v>380</v>
      </c>
      <c r="I24" s="5">
        <v>40.0</v>
      </c>
      <c r="J24" s="4">
        <f t="shared" si="2"/>
        <v>480</v>
      </c>
      <c r="K24" s="4" t="s">
        <v>111</v>
      </c>
    </row>
    <row r="25" ht="15.75" customHeight="1">
      <c r="A25" s="4" t="s">
        <v>39</v>
      </c>
      <c r="B25" s="4">
        <v>35.0</v>
      </c>
      <c r="C25" s="4">
        <v>15.0</v>
      </c>
      <c r="D25" s="4">
        <v>50.0</v>
      </c>
      <c r="E25" s="4">
        <v>15.0</v>
      </c>
      <c r="F25" s="4">
        <v>35.0</v>
      </c>
      <c r="G25" s="5">
        <v>40.0</v>
      </c>
      <c r="H25" s="4">
        <f t="shared" si="1"/>
        <v>600</v>
      </c>
      <c r="I25" s="5">
        <v>50.0</v>
      </c>
      <c r="J25" s="4">
        <f t="shared" si="2"/>
        <v>750</v>
      </c>
      <c r="K25" s="4" t="s">
        <v>111</v>
      </c>
    </row>
    <row r="26" ht="15.75" customHeight="1">
      <c r="A26" s="4" t="s">
        <v>40</v>
      </c>
      <c r="B26" s="4">
        <v>40.0</v>
      </c>
      <c r="C26" s="4">
        <v>20.0</v>
      </c>
      <c r="D26" s="4">
        <v>60.0</v>
      </c>
      <c r="E26" s="4">
        <v>20.0</v>
      </c>
      <c r="F26" s="4">
        <v>40.0</v>
      </c>
      <c r="G26" s="5">
        <v>38.0</v>
      </c>
      <c r="H26" s="4">
        <f t="shared" si="1"/>
        <v>760</v>
      </c>
      <c r="I26" s="5">
        <v>40.0</v>
      </c>
      <c r="J26" s="4">
        <f t="shared" si="2"/>
        <v>800</v>
      </c>
      <c r="K26" s="4" t="s">
        <v>111</v>
      </c>
    </row>
    <row r="27" ht="15.75" customHeight="1">
      <c r="A27" s="4" t="s">
        <v>41</v>
      </c>
      <c r="B27" s="4">
        <v>20.0</v>
      </c>
      <c r="C27" s="4">
        <v>15.0</v>
      </c>
      <c r="D27" s="4">
        <v>35.0</v>
      </c>
      <c r="E27" s="4">
        <v>10.0</v>
      </c>
      <c r="F27" s="4">
        <v>25.0</v>
      </c>
      <c r="G27" s="5">
        <v>42.0</v>
      </c>
      <c r="H27" s="4">
        <f t="shared" si="1"/>
        <v>630</v>
      </c>
      <c r="I27" s="5">
        <v>45.0</v>
      </c>
      <c r="J27" s="4">
        <f t="shared" si="2"/>
        <v>450</v>
      </c>
      <c r="K27" s="4" t="s">
        <v>111</v>
      </c>
    </row>
    <row r="28" ht="15.75" customHeight="1">
      <c r="A28" s="4" t="s">
        <v>42</v>
      </c>
      <c r="B28" s="4">
        <v>25.0</v>
      </c>
      <c r="C28" s="4">
        <v>10.0</v>
      </c>
      <c r="D28" s="4">
        <v>35.0</v>
      </c>
      <c r="E28" s="4">
        <v>15.0</v>
      </c>
      <c r="F28" s="4">
        <v>20.0</v>
      </c>
      <c r="G28" s="5">
        <v>95.0</v>
      </c>
      <c r="H28" s="4">
        <f t="shared" si="1"/>
        <v>950</v>
      </c>
      <c r="I28" s="5">
        <v>100.0</v>
      </c>
      <c r="J28" s="4">
        <f t="shared" si="2"/>
        <v>1500</v>
      </c>
      <c r="K28" s="4" t="s">
        <v>111</v>
      </c>
    </row>
    <row r="29" ht="15.75" customHeight="1">
      <c r="I29" s="5"/>
    </row>
    <row r="30" ht="15.75" customHeight="1">
      <c r="I30" s="5"/>
    </row>
    <row r="31" ht="15.75" customHeight="1">
      <c r="G31" s="4" t="s">
        <v>112</v>
      </c>
      <c r="H31" s="4">
        <f>SUM(H2:H28)</f>
        <v>27883</v>
      </c>
      <c r="I31" s="5"/>
    </row>
    <row r="32" ht="15.75" customHeight="1">
      <c r="G32" s="4" t="s">
        <v>113</v>
      </c>
      <c r="H32" s="4">
        <f>SUM(J2:J28)</f>
        <v>35855</v>
      </c>
      <c r="I32" s="5"/>
    </row>
    <row r="33" ht="15.75" customHeight="1">
      <c r="I33" s="5"/>
    </row>
    <row r="34" ht="15.75" customHeight="1">
      <c r="I34" s="5"/>
    </row>
    <row r="35" ht="15.75" customHeight="1">
      <c r="I35" s="5"/>
    </row>
    <row r="36" ht="15.75" customHeight="1">
      <c r="I36" s="5"/>
    </row>
    <row r="37" ht="15.75" customHeight="1">
      <c r="I37" s="5"/>
    </row>
    <row r="38" ht="15.75" customHeight="1">
      <c r="I38" s="5"/>
    </row>
    <row r="39" ht="15.75" customHeight="1">
      <c r="I39" s="5"/>
    </row>
    <row r="40" ht="15.75" customHeight="1">
      <c r="I40" s="5"/>
    </row>
    <row r="41" ht="15.75" customHeight="1">
      <c r="I41" s="5"/>
    </row>
    <row r="42" ht="15.75" customHeight="1">
      <c r="I42" s="5"/>
    </row>
    <row r="43" ht="15.75" customHeight="1">
      <c r="I43" s="5"/>
    </row>
    <row r="44" ht="15.75" customHeight="1">
      <c r="I44" s="5"/>
    </row>
    <row r="45" ht="15.75" customHeight="1">
      <c r="I45" s="5"/>
    </row>
    <row r="46" ht="15.75" customHeight="1">
      <c r="I46" s="5"/>
    </row>
    <row r="47" ht="15.75" customHeight="1">
      <c r="I47" s="5"/>
    </row>
    <row r="48" ht="15.75" customHeight="1">
      <c r="I48" s="5"/>
    </row>
    <row r="49" ht="15.75" customHeight="1">
      <c r="I49" s="5"/>
    </row>
    <row r="50" ht="15.75" customHeight="1">
      <c r="I50" s="5"/>
    </row>
    <row r="51" ht="15.75" customHeight="1">
      <c r="I51" s="5"/>
    </row>
    <row r="52" ht="15.75" customHeight="1">
      <c r="I52" s="5"/>
    </row>
    <row r="53" ht="15.75" customHeight="1">
      <c r="I53" s="5"/>
    </row>
    <row r="54" ht="15.75" customHeight="1">
      <c r="I54" s="5"/>
    </row>
    <row r="55" ht="15.75" customHeight="1">
      <c r="I55" s="5"/>
    </row>
    <row r="56" ht="15.75" customHeight="1">
      <c r="I56" s="5"/>
    </row>
    <row r="57" ht="15.75" customHeight="1">
      <c r="I57" s="5"/>
    </row>
    <row r="58" ht="15.75" customHeight="1">
      <c r="I58" s="5"/>
    </row>
    <row r="59" ht="15.75" customHeight="1">
      <c r="I59" s="5"/>
    </row>
    <row r="60" ht="15.75" customHeight="1">
      <c r="I60" s="5"/>
    </row>
    <row r="61" ht="15.75" customHeight="1">
      <c r="I61" s="5"/>
    </row>
    <row r="62" ht="15.75" customHeight="1">
      <c r="I62" s="5"/>
    </row>
    <row r="63" ht="15.75" customHeight="1">
      <c r="I63" s="5"/>
    </row>
    <row r="64" ht="15.75" customHeight="1">
      <c r="I64" s="5"/>
    </row>
    <row r="65" ht="15.75" customHeight="1">
      <c r="I65" s="5"/>
    </row>
    <row r="66" ht="15.75" customHeight="1">
      <c r="I66" s="5"/>
    </row>
    <row r="67" ht="15.75" customHeight="1">
      <c r="I67" s="5"/>
    </row>
    <row r="68" ht="15.75" customHeight="1">
      <c r="I68" s="5"/>
    </row>
    <row r="69" ht="15.75" customHeight="1">
      <c r="I69" s="5"/>
    </row>
    <row r="70" ht="15.75" customHeight="1">
      <c r="I70" s="5"/>
    </row>
    <row r="71" ht="15.75" customHeight="1">
      <c r="I71" s="5"/>
    </row>
    <row r="72" ht="15.75" customHeight="1">
      <c r="I72" s="5"/>
    </row>
    <row r="73" ht="15.75" customHeight="1">
      <c r="I73" s="5"/>
    </row>
    <row r="74" ht="15.75" customHeight="1">
      <c r="I74" s="5"/>
    </row>
    <row r="75" ht="15.75" customHeight="1">
      <c r="I75" s="5"/>
    </row>
    <row r="76" ht="15.75" customHeight="1">
      <c r="I76" s="5"/>
    </row>
    <row r="77" ht="15.75" customHeight="1">
      <c r="I77" s="5"/>
    </row>
    <row r="78" ht="15.75" customHeight="1">
      <c r="I78" s="5"/>
    </row>
    <row r="79" ht="15.75" customHeight="1">
      <c r="I79" s="5"/>
    </row>
    <row r="80" ht="15.75" customHeight="1">
      <c r="I80" s="5"/>
    </row>
    <row r="81" ht="15.75" customHeight="1">
      <c r="I81" s="5"/>
    </row>
    <row r="82" ht="15.75" customHeight="1">
      <c r="I82" s="5"/>
    </row>
    <row r="83" ht="15.75" customHeight="1">
      <c r="I83" s="5"/>
    </row>
    <row r="84" ht="15.75" customHeight="1">
      <c r="I84" s="5"/>
    </row>
    <row r="85" ht="15.75" customHeight="1">
      <c r="I85" s="5"/>
    </row>
    <row r="86" ht="15.75" customHeight="1">
      <c r="I86" s="5"/>
    </row>
    <row r="87" ht="15.75" customHeight="1">
      <c r="I87" s="5"/>
    </row>
    <row r="88" ht="15.75" customHeight="1">
      <c r="I88" s="5"/>
    </row>
    <row r="89" ht="15.75" customHeight="1">
      <c r="I89" s="5"/>
    </row>
    <row r="90" ht="15.75" customHeight="1">
      <c r="I90" s="5"/>
    </row>
    <row r="91" ht="15.75" customHeight="1">
      <c r="I91" s="5"/>
    </row>
    <row r="92" ht="15.75" customHeight="1">
      <c r="I92" s="5"/>
    </row>
    <row r="93" ht="15.75" customHeight="1">
      <c r="I93" s="5"/>
    </row>
    <row r="94" ht="15.75" customHeight="1">
      <c r="I94" s="5"/>
    </row>
    <row r="95" ht="15.75" customHeight="1">
      <c r="I95" s="5"/>
    </row>
    <row r="96" ht="15.75" customHeight="1">
      <c r="I96" s="5"/>
    </row>
    <row r="97" ht="15.75" customHeight="1">
      <c r="I97" s="5"/>
    </row>
    <row r="98" ht="15.75" customHeight="1">
      <c r="I98" s="5"/>
    </row>
    <row r="99" ht="15.75" customHeight="1">
      <c r="I99" s="5"/>
    </row>
    <row r="100" ht="15.75" customHeight="1">
      <c r="I100" s="5"/>
    </row>
    <row r="101" ht="15.75" customHeight="1">
      <c r="I101" s="5"/>
    </row>
    <row r="102" ht="15.75" customHeight="1">
      <c r="I102" s="5"/>
    </row>
    <row r="103" ht="15.75" customHeight="1">
      <c r="I103" s="5"/>
    </row>
    <row r="104" ht="15.75" customHeight="1">
      <c r="I104" s="5"/>
    </row>
    <row r="105" ht="15.75" customHeight="1">
      <c r="I105" s="5"/>
    </row>
    <row r="106" ht="15.75" customHeight="1">
      <c r="I106" s="5"/>
    </row>
    <row r="107" ht="15.75" customHeight="1">
      <c r="I107" s="5"/>
    </row>
    <row r="108" ht="15.75" customHeight="1">
      <c r="I108" s="5"/>
    </row>
    <row r="109" ht="15.75" customHeight="1">
      <c r="I109" s="5"/>
    </row>
    <row r="110" ht="15.75" customHeight="1">
      <c r="I110" s="5"/>
    </row>
    <row r="111" ht="15.75" customHeight="1">
      <c r="I111" s="5"/>
    </row>
    <row r="112" ht="15.75" customHeight="1">
      <c r="I112" s="5"/>
    </row>
    <row r="113" ht="15.75" customHeight="1">
      <c r="I113" s="5"/>
    </row>
    <row r="114" ht="15.75" customHeight="1">
      <c r="I114" s="5"/>
    </row>
    <row r="115" ht="15.75" customHeight="1">
      <c r="I115" s="5"/>
    </row>
    <row r="116" ht="15.75" customHeight="1">
      <c r="I116" s="5"/>
    </row>
    <row r="117" ht="15.75" customHeight="1">
      <c r="I117" s="5"/>
    </row>
    <row r="118" ht="15.75" customHeight="1">
      <c r="I118" s="5"/>
    </row>
    <row r="119" ht="15.75" customHeight="1">
      <c r="I119" s="5"/>
    </row>
    <row r="120" ht="15.75" customHeight="1">
      <c r="I120" s="5"/>
    </row>
    <row r="121" ht="15.75" customHeight="1">
      <c r="I121" s="5"/>
    </row>
    <row r="122" ht="15.75" customHeight="1">
      <c r="I122" s="5"/>
    </row>
    <row r="123" ht="15.75" customHeight="1">
      <c r="I123" s="5"/>
    </row>
    <row r="124" ht="15.75" customHeight="1">
      <c r="I124" s="5"/>
    </row>
    <row r="125" ht="15.75" customHeight="1">
      <c r="I125" s="5"/>
    </row>
    <row r="126" ht="15.75" customHeight="1">
      <c r="I126" s="5"/>
    </row>
    <row r="127" ht="15.75" customHeight="1">
      <c r="I127" s="5"/>
    </row>
    <row r="128" ht="15.75" customHeight="1">
      <c r="I128" s="5"/>
    </row>
    <row r="129" ht="15.75" customHeight="1">
      <c r="I129" s="5"/>
    </row>
    <row r="130" ht="15.75" customHeight="1">
      <c r="I130" s="5"/>
    </row>
    <row r="131" ht="15.75" customHeight="1">
      <c r="I131" s="5"/>
    </row>
    <row r="132" ht="15.75" customHeight="1">
      <c r="I132" s="5"/>
    </row>
    <row r="133" ht="15.75" customHeight="1">
      <c r="I133" s="5"/>
    </row>
    <row r="134" ht="15.75" customHeight="1">
      <c r="I134" s="5"/>
    </row>
    <row r="135" ht="15.75" customHeight="1">
      <c r="I135" s="5"/>
    </row>
    <row r="136" ht="15.75" customHeight="1">
      <c r="I136" s="5"/>
    </row>
    <row r="137" ht="15.75" customHeight="1">
      <c r="I137" s="5"/>
    </row>
    <row r="138" ht="15.75" customHeight="1">
      <c r="I138" s="5"/>
    </row>
    <row r="139" ht="15.75" customHeight="1">
      <c r="I139" s="5"/>
    </row>
    <row r="140" ht="15.75" customHeight="1">
      <c r="I140" s="5"/>
    </row>
    <row r="141" ht="15.75" customHeight="1">
      <c r="I141" s="5"/>
    </row>
    <row r="142" ht="15.75" customHeight="1">
      <c r="I142" s="5"/>
    </row>
    <row r="143" ht="15.75" customHeight="1">
      <c r="I143" s="5"/>
    </row>
    <row r="144" ht="15.75" customHeight="1">
      <c r="I144" s="5"/>
    </row>
    <row r="145" ht="15.75" customHeight="1">
      <c r="I145" s="5"/>
    </row>
    <row r="146" ht="15.75" customHeight="1">
      <c r="I146" s="5"/>
    </row>
    <row r="147" ht="15.75" customHeight="1">
      <c r="I147" s="5"/>
    </row>
    <row r="148" ht="15.75" customHeight="1">
      <c r="I148" s="5"/>
    </row>
    <row r="149" ht="15.75" customHeight="1">
      <c r="I149" s="5"/>
    </row>
    <row r="150" ht="15.75" customHeight="1">
      <c r="I150" s="5"/>
    </row>
    <row r="151" ht="15.75" customHeight="1">
      <c r="I151" s="5"/>
    </row>
    <row r="152" ht="15.75" customHeight="1">
      <c r="I152" s="5"/>
    </row>
    <row r="153" ht="15.75" customHeight="1">
      <c r="I153" s="5"/>
    </row>
    <row r="154" ht="15.75" customHeight="1">
      <c r="I154" s="5"/>
    </row>
    <row r="155" ht="15.75" customHeight="1">
      <c r="I155" s="5"/>
    </row>
    <row r="156" ht="15.75" customHeight="1">
      <c r="I156" s="5"/>
    </row>
    <row r="157" ht="15.75" customHeight="1">
      <c r="I157" s="5"/>
    </row>
    <row r="158" ht="15.75" customHeight="1">
      <c r="I158" s="5"/>
    </row>
    <row r="159" ht="15.75" customHeight="1">
      <c r="I159" s="5"/>
    </row>
    <row r="160" ht="15.75" customHeight="1">
      <c r="I160" s="5"/>
    </row>
    <row r="161" ht="15.75" customHeight="1">
      <c r="I161" s="5"/>
    </row>
    <row r="162" ht="15.75" customHeight="1">
      <c r="I162" s="5"/>
    </row>
    <row r="163" ht="15.75" customHeight="1">
      <c r="I163" s="5"/>
    </row>
    <row r="164" ht="15.75" customHeight="1">
      <c r="I164" s="5"/>
    </row>
    <row r="165" ht="15.75" customHeight="1">
      <c r="I165" s="5"/>
    </row>
    <row r="166" ht="15.75" customHeight="1">
      <c r="I166" s="5"/>
    </row>
    <row r="167" ht="15.75" customHeight="1">
      <c r="I167" s="5"/>
    </row>
    <row r="168" ht="15.75" customHeight="1">
      <c r="I168" s="5"/>
    </row>
    <row r="169" ht="15.75" customHeight="1">
      <c r="I169" s="5"/>
    </row>
    <row r="170" ht="15.75" customHeight="1">
      <c r="I170" s="5"/>
    </row>
    <row r="171" ht="15.75" customHeight="1">
      <c r="I171" s="5"/>
    </row>
    <row r="172" ht="15.75" customHeight="1">
      <c r="I172" s="5"/>
    </row>
    <row r="173" ht="15.75" customHeight="1">
      <c r="I173" s="5"/>
    </row>
    <row r="174" ht="15.75" customHeight="1">
      <c r="I174" s="5"/>
    </row>
    <row r="175" ht="15.75" customHeight="1">
      <c r="I175" s="5"/>
    </row>
    <row r="176" ht="15.75" customHeight="1">
      <c r="I176" s="5"/>
    </row>
    <row r="177" ht="15.75" customHeight="1">
      <c r="I177" s="5"/>
    </row>
    <row r="178" ht="15.75" customHeight="1">
      <c r="I178" s="5"/>
    </row>
    <row r="179" ht="15.75" customHeight="1">
      <c r="I179" s="5"/>
    </row>
    <row r="180" ht="15.75" customHeight="1">
      <c r="I180" s="5"/>
    </row>
    <row r="181" ht="15.75" customHeight="1">
      <c r="I181" s="5"/>
    </row>
    <row r="182" ht="15.75" customHeight="1">
      <c r="I182" s="5"/>
    </row>
    <row r="183" ht="15.75" customHeight="1">
      <c r="I183" s="5"/>
    </row>
    <row r="184" ht="15.75" customHeight="1">
      <c r="I184" s="5"/>
    </row>
    <row r="185" ht="15.75" customHeight="1">
      <c r="I185" s="5"/>
    </row>
    <row r="186" ht="15.75" customHeight="1">
      <c r="I186" s="5"/>
    </row>
    <row r="187" ht="15.75" customHeight="1">
      <c r="I187" s="5"/>
    </row>
    <row r="188" ht="15.75" customHeight="1">
      <c r="I188" s="5"/>
    </row>
    <row r="189" ht="15.75" customHeight="1">
      <c r="I189" s="5"/>
    </row>
    <row r="190" ht="15.75" customHeight="1">
      <c r="I190" s="5"/>
    </row>
    <row r="191" ht="15.75" customHeight="1">
      <c r="I191" s="5"/>
    </row>
    <row r="192" ht="15.75" customHeight="1">
      <c r="I192" s="5"/>
    </row>
    <row r="193" ht="15.75" customHeight="1">
      <c r="I193" s="5"/>
    </row>
    <row r="194" ht="15.75" customHeight="1">
      <c r="I194" s="5"/>
    </row>
    <row r="195" ht="15.75" customHeight="1">
      <c r="I195" s="5"/>
    </row>
    <row r="196" ht="15.75" customHeight="1">
      <c r="I196" s="5"/>
    </row>
    <row r="197" ht="15.75" customHeight="1">
      <c r="I197" s="5"/>
    </row>
    <row r="198" ht="15.75" customHeight="1">
      <c r="I198" s="5"/>
    </row>
    <row r="199" ht="15.75" customHeight="1">
      <c r="I199" s="5"/>
    </row>
    <row r="200" ht="15.75" customHeight="1">
      <c r="I200" s="5"/>
    </row>
    <row r="201" ht="15.75" customHeight="1">
      <c r="I201" s="5"/>
    </row>
    <row r="202" ht="15.75" customHeight="1">
      <c r="I202" s="5"/>
    </row>
    <row r="203" ht="15.75" customHeight="1">
      <c r="I203" s="5"/>
    </row>
    <row r="204" ht="15.75" customHeight="1">
      <c r="I204" s="5"/>
    </row>
    <row r="205" ht="15.75" customHeight="1">
      <c r="I205" s="5"/>
    </row>
    <row r="206" ht="15.75" customHeight="1">
      <c r="I206" s="5"/>
    </row>
    <row r="207" ht="15.75" customHeight="1">
      <c r="I207" s="5"/>
    </row>
    <row r="208" ht="15.75" customHeight="1">
      <c r="I208" s="5"/>
    </row>
    <row r="209" ht="15.75" customHeight="1">
      <c r="I209" s="5"/>
    </row>
    <row r="210" ht="15.75" customHeight="1">
      <c r="I210" s="5"/>
    </row>
    <row r="211" ht="15.75" customHeight="1">
      <c r="I211" s="5"/>
    </row>
    <row r="212" ht="15.75" customHeight="1">
      <c r="I212" s="5"/>
    </row>
    <row r="213" ht="15.75" customHeight="1">
      <c r="I213" s="5"/>
    </row>
    <row r="214" ht="15.75" customHeight="1">
      <c r="I214" s="5"/>
    </row>
    <row r="215" ht="15.75" customHeight="1">
      <c r="I215" s="5"/>
    </row>
    <row r="216" ht="15.75" customHeight="1">
      <c r="I216" s="5"/>
    </row>
    <row r="217" ht="15.75" customHeight="1">
      <c r="I217" s="5"/>
    </row>
    <row r="218" ht="15.75" customHeight="1">
      <c r="I218" s="5"/>
    </row>
    <row r="219" ht="15.75" customHeight="1">
      <c r="I219" s="5"/>
    </row>
    <row r="220" ht="15.75" customHeight="1">
      <c r="I220" s="5"/>
    </row>
    <row r="221" ht="15.75" customHeight="1">
      <c r="I221" s="5"/>
    </row>
    <row r="222" ht="15.75" customHeight="1">
      <c r="I222" s="5"/>
    </row>
    <row r="223" ht="15.75" customHeight="1">
      <c r="I223" s="5"/>
    </row>
    <row r="224" ht="15.75" customHeight="1">
      <c r="I224" s="5"/>
    </row>
    <row r="225" ht="15.75" customHeight="1">
      <c r="I225" s="5"/>
    </row>
    <row r="226" ht="15.75" customHeight="1">
      <c r="I226" s="5"/>
    </row>
    <row r="227" ht="15.75" customHeight="1">
      <c r="I227" s="5"/>
    </row>
    <row r="228" ht="15.75" customHeight="1">
      <c r="I228" s="5"/>
    </row>
    <row r="229" ht="15.75" customHeight="1">
      <c r="I229" s="5"/>
    </row>
    <row r="230" ht="15.75" customHeight="1">
      <c r="I230" s="5"/>
    </row>
    <row r="231" ht="15.75" customHeight="1">
      <c r="I231" s="5"/>
    </row>
    <row r="232" ht="15.75" customHeight="1">
      <c r="I232" s="5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1" width="12.63"/>
    <col customWidth="1" min="12" max="26" width="14.38"/>
  </cols>
  <sheetData>
    <row r="1" ht="15.75" customHeight="1">
      <c r="A1" s="1" t="s">
        <v>0</v>
      </c>
      <c r="B1" s="1" t="s">
        <v>108</v>
      </c>
      <c r="C1" s="1" t="s">
        <v>1</v>
      </c>
      <c r="D1" s="1" t="s">
        <v>2</v>
      </c>
      <c r="E1" s="1" t="s">
        <v>3</v>
      </c>
      <c r="F1" s="1" t="s">
        <v>109</v>
      </c>
      <c r="G1" s="1" t="s">
        <v>4</v>
      </c>
      <c r="H1" s="1" t="s">
        <v>114</v>
      </c>
      <c r="I1" s="2" t="s">
        <v>6</v>
      </c>
      <c r="J1" s="1" t="s">
        <v>115</v>
      </c>
      <c r="K1" s="1" t="s">
        <v>116</v>
      </c>
    </row>
    <row r="2" ht="15.75" customHeight="1">
      <c r="A2" s="4" t="s">
        <v>16</v>
      </c>
      <c r="B2" s="4">
        <v>135.0</v>
      </c>
      <c r="C2" s="4">
        <v>50.0</v>
      </c>
      <c r="D2" s="4">
        <v>185.0</v>
      </c>
      <c r="E2" s="4">
        <v>60.0</v>
      </c>
      <c r="F2" s="4">
        <v>125.0</v>
      </c>
      <c r="G2" s="5">
        <v>9.4</v>
      </c>
      <c r="H2" s="4">
        <f t="shared" ref="H2:H28" si="1">C2*G2</f>
        <v>470</v>
      </c>
      <c r="I2" s="5">
        <v>10.0</v>
      </c>
      <c r="J2" s="4">
        <f t="shared" ref="J2:J28" si="2">E2*I2</f>
        <v>600</v>
      </c>
      <c r="K2" s="4" t="s">
        <v>111</v>
      </c>
    </row>
    <row r="3" ht="15.75" customHeight="1">
      <c r="A3" s="4" t="s">
        <v>17</v>
      </c>
      <c r="B3" s="4">
        <v>90.0</v>
      </c>
      <c r="C3" s="4">
        <v>80.0</v>
      </c>
      <c r="D3" s="4">
        <v>170.0</v>
      </c>
      <c r="E3" s="4">
        <v>75.0</v>
      </c>
      <c r="F3" s="4">
        <v>95.0</v>
      </c>
      <c r="G3" s="5">
        <v>40.0</v>
      </c>
      <c r="H3" s="4">
        <f t="shared" si="1"/>
        <v>3200</v>
      </c>
      <c r="I3" s="5">
        <v>44.0</v>
      </c>
      <c r="J3" s="4">
        <f t="shared" si="2"/>
        <v>3300</v>
      </c>
      <c r="K3" s="4" t="s">
        <v>111</v>
      </c>
    </row>
    <row r="4" ht="15.75" customHeight="1">
      <c r="A4" s="4" t="s">
        <v>18</v>
      </c>
      <c r="B4" s="4">
        <v>65.0</v>
      </c>
      <c r="C4" s="4">
        <v>15.0</v>
      </c>
      <c r="D4" s="4">
        <v>80.0</v>
      </c>
      <c r="E4" s="4">
        <v>10.0</v>
      </c>
      <c r="F4" s="4">
        <v>70.0</v>
      </c>
      <c r="G4" s="5">
        <v>9.0</v>
      </c>
      <c r="H4" s="4">
        <f t="shared" si="1"/>
        <v>135</v>
      </c>
      <c r="I4" s="5">
        <v>10.0</v>
      </c>
      <c r="J4" s="4">
        <f t="shared" si="2"/>
        <v>100</v>
      </c>
      <c r="K4" s="4" t="s">
        <v>111</v>
      </c>
    </row>
    <row r="5" ht="15.75" customHeight="1">
      <c r="A5" s="4" t="s">
        <v>19</v>
      </c>
      <c r="B5" s="4">
        <v>55.0</v>
      </c>
      <c r="C5" s="4">
        <v>35.0</v>
      </c>
      <c r="D5" s="4">
        <v>90.0</v>
      </c>
      <c r="E5" s="4">
        <v>60.0</v>
      </c>
      <c r="F5" s="4">
        <v>30.0</v>
      </c>
      <c r="G5" s="5">
        <v>75.0</v>
      </c>
      <c r="H5" s="4">
        <f t="shared" si="1"/>
        <v>2625</v>
      </c>
      <c r="I5" s="5">
        <v>80.0</v>
      </c>
      <c r="J5" s="4">
        <f t="shared" si="2"/>
        <v>4800</v>
      </c>
      <c r="K5" s="4" t="s">
        <v>111</v>
      </c>
    </row>
    <row r="6" ht="15.75" customHeight="1">
      <c r="A6" s="4" t="s">
        <v>20</v>
      </c>
      <c r="B6" s="4">
        <v>35.0</v>
      </c>
      <c r="C6" s="4">
        <v>30.0</v>
      </c>
      <c r="D6" s="4">
        <v>65.0</v>
      </c>
      <c r="E6" s="4">
        <v>25.0</v>
      </c>
      <c r="F6" s="4">
        <v>40.0</v>
      </c>
      <c r="G6" s="5">
        <v>50.0</v>
      </c>
      <c r="H6" s="4">
        <f t="shared" si="1"/>
        <v>1500</v>
      </c>
      <c r="I6" s="5">
        <v>60.0</v>
      </c>
      <c r="J6" s="4">
        <f t="shared" si="2"/>
        <v>1500</v>
      </c>
      <c r="K6" s="4" t="s">
        <v>111</v>
      </c>
    </row>
    <row r="7" ht="15.75" customHeight="1">
      <c r="A7" s="4" t="s">
        <v>21</v>
      </c>
      <c r="B7" s="4">
        <v>75.0</v>
      </c>
      <c r="C7" s="4">
        <v>15.0</v>
      </c>
      <c r="D7" s="4">
        <v>90.0</v>
      </c>
      <c r="E7" s="4">
        <v>25.0</v>
      </c>
      <c r="F7" s="4">
        <v>65.0</v>
      </c>
      <c r="G7" s="5">
        <v>18.0</v>
      </c>
      <c r="H7" s="4">
        <f t="shared" si="1"/>
        <v>270</v>
      </c>
      <c r="I7" s="5">
        <v>20.0</v>
      </c>
      <c r="J7" s="4">
        <f t="shared" si="2"/>
        <v>500</v>
      </c>
      <c r="K7" s="4" t="s">
        <v>111</v>
      </c>
    </row>
    <row r="8" ht="15.75" customHeight="1">
      <c r="A8" s="4" t="s">
        <v>22</v>
      </c>
      <c r="B8" s="4">
        <v>60.0</v>
      </c>
      <c r="C8" s="4">
        <v>20.0</v>
      </c>
      <c r="D8" s="4">
        <v>80.0</v>
      </c>
      <c r="E8" s="4">
        <v>15.0</v>
      </c>
      <c r="F8" s="4">
        <v>65.0</v>
      </c>
      <c r="G8" s="5">
        <v>110.0</v>
      </c>
      <c r="H8" s="4">
        <f t="shared" si="1"/>
        <v>2200</v>
      </c>
      <c r="I8" s="5">
        <v>120.0</v>
      </c>
      <c r="J8" s="4">
        <f t="shared" si="2"/>
        <v>1800</v>
      </c>
      <c r="K8" s="4" t="s">
        <v>111</v>
      </c>
    </row>
    <row r="9" ht="15.75" customHeight="1">
      <c r="A9" s="4" t="s">
        <v>23</v>
      </c>
      <c r="B9" s="4">
        <v>60.0</v>
      </c>
      <c r="C9" s="4">
        <v>20.0</v>
      </c>
      <c r="D9" s="4">
        <v>80.0</v>
      </c>
      <c r="E9" s="4">
        <v>30.0</v>
      </c>
      <c r="F9" s="4">
        <v>50.0</v>
      </c>
      <c r="G9" s="5">
        <v>36.0</v>
      </c>
      <c r="H9" s="4">
        <f t="shared" si="1"/>
        <v>720</v>
      </c>
      <c r="I9" s="5">
        <v>40.0</v>
      </c>
      <c r="J9" s="4">
        <f t="shared" si="2"/>
        <v>1200</v>
      </c>
      <c r="K9" s="4" t="s">
        <v>111</v>
      </c>
    </row>
    <row r="10" ht="15.75" customHeight="1">
      <c r="A10" s="4" t="s">
        <v>24</v>
      </c>
      <c r="B10" s="4">
        <v>55.0</v>
      </c>
      <c r="C10" s="4">
        <v>15.0</v>
      </c>
      <c r="D10" s="4">
        <v>70.0</v>
      </c>
      <c r="E10" s="4">
        <v>20.0</v>
      </c>
      <c r="F10" s="4">
        <v>50.0</v>
      </c>
      <c r="G10" s="5">
        <v>65.0</v>
      </c>
      <c r="H10" s="4">
        <f t="shared" si="1"/>
        <v>975</v>
      </c>
      <c r="I10" s="5">
        <v>75.0</v>
      </c>
      <c r="J10" s="4">
        <f t="shared" si="2"/>
        <v>1500</v>
      </c>
      <c r="K10" s="4" t="s">
        <v>111</v>
      </c>
    </row>
    <row r="11" ht="15.75" customHeight="1">
      <c r="A11" s="4" t="s">
        <v>25</v>
      </c>
      <c r="B11" s="4">
        <v>35.0</v>
      </c>
      <c r="C11" s="4">
        <v>15.0</v>
      </c>
      <c r="D11" s="4">
        <v>50.0</v>
      </c>
      <c r="E11" s="4">
        <v>20.0</v>
      </c>
      <c r="F11" s="4">
        <v>30.0</v>
      </c>
      <c r="G11" s="5">
        <v>20.0</v>
      </c>
      <c r="H11" s="4">
        <f t="shared" si="1"/>
        <v>300</v>
      </c>
      <c r="I11" s="5">
        <v>24.0</v>
      </c>
      <c r="J11" s="4">
        <f t="shared" si="2"/>
        <v>480</v>
      </c>
      <c r="K11" s="4" t="s">
        <v>111</v>
      </c>
    </row>
    <row r="12" ht="15.75" customHeight="1">
      <c r="A12" s="4" t="s">
        <v>26</v>
      </c>
      <c r="B12" s="4">
        <v>30.0</v>
      </c>
      <c r="C12" s="4">
        <v>15.0</v>
      </c>
      <c r="D12" s="4">
        <v>45.0</v>
      </c>
      <c r="E12" s="4">
        <v>20.0</v>
      </c>
      <c r="F12" s="4">
        <v>25.0</v>
      </c>
      <c r="G12" s="5">
        <v>20.0</v>
      </c>
      <c r="H12" s="4">
        <f t="shared" si="1"/>
        <v>300</v>
      </c>
      <c r="I12" s="5">
        <v>24.0</v>
      </c>
      <c r="J12" s="4">
        <f t="shared" si="2"/>
        <v>480</v>
      </c>
      <c r="K12" s="4" t="s">
        <v>111</v>
      </c>
    </row>
    <row r="13" ht="15.75" customHeight="1">
      <c r="A13" s="4" t="s">
        <v>27</v>
      </c>
      <c r="B13" s="4">
        <v>25.0</v>
      </c>
      <c r="C13" s="4">
        <v>15.0</v>
      </c>
      <c r="D13" s="4">
        <v>40.0</v>
      </c>
      <c r="E13" s="4">
        <v>20.0</v>
      </c>
      <c r="F13" s="4">
        <v>20.0</v>
      </c>
      <c r="G13" s="5">
        <v>100.0</v>
      </c>
      <c r="H13" s="4">
        <f t="shared" si="1"/>
        <v>1500</v>
      </c>
      <c r="I13" s="5">
        <v>110.0</v>
      </c>
      <c r="J13" s="4">
        <f t="shared" si="2"/>
        <v>2200</v>
      </c>
      <c r="K13" s="4" t="s">
        <v>111</v>
      </c>
    </row>
    <row r="14" ht="15.75" customHeight="1">
      <c r="A14" s="4" t="s">
        <v>28</v>
      </c>
      <c r="B14" s="4">
        <v>40.0</v>
      </c>
      <c r="C14" s="4">
        <v>15.0</v>
      </c>
      <c r="D14" s="4">
        <v>55.0</v>
      </c>
      <c r="E14" s="4">
        <v>20.0</v>
      </c>
      <c r="F14" s="4">
        <v>35.0</v>
      </c>
      <c r="G14" s="5">
        <v>130.0</v>
      </c>
      <c r="H14" s="4">
        <f t="shared" si="1"/>
        <v>1950</v>
      </c>
      <c r="I14" s="5">
        <v>140.0</v>
      </c>
      <c r="J14" s="4">
        <f t="shared" si="2"/>
        <v>2800</v>
      </c>
      <c r="K14" s="4" t="s">
        <v>111</v>
      </c>
    </row>
    <row r="15" ht="15.75" customHeight="1">
      <c r="A15" s="4" t="s">
        <v>29</v>
      </c>
      <c r="B15" s="4">
        <v>17.0</v>
      </c>
      <c r="C15" s="4">
        <v>15.0</v>
      </c>
      <c r="D15" s="4">
        <v>32.0</v>
      </c>
      <c r="E15" s="4">
        <v>15.0</v>
      </c>
      <c r="F15" s="4">
        <v>17.0</v>
      </c>
      <c r="G15" s="5">
        <v>38.0</v>
      </c>
      <c r="H15" s="4">
        <f t="shared" si="1"/>
        <v>570</v>
      </c>
      <c r="I15" s="5">
        <v>40.0</v>
      </c>
      <c r="J15" s="4">
        <f t="shared" si="2"/>
        <v>600</v>
      </c>
      <c r="K15" s="4" t="s">
        <v>111</v>
      </c>
    </row>
    <row r="16" ht="15.75" customHeight="1">
      <c r="A16" s="4" t="s">
        <v>30</v>
      </c>
      <c r="B16" s="4">
        <v>20.0</v>
      </c>
      <c r="C16" s="4">
        <v>12.0</v>
      </c>
      <c r="D16" s="4">
        <v>32.0</v>
      </c>
      <c r="E16" s="4">
        <v>12.0</v>
      </c>
      <c r="F16" s="4">
        <v>20.0</v>
      </c>
      <c r="G16" s="5">
        <v>8.0</v>
      </c>
      <c r="H16" s="4">
        <f t="shared" si="1"/>
        <v>96</v>
      </c>
      <c r="I16" s="5">
        <v>10.0</v>
      </c>
      <c r="J16" s="4">
        <f t="shared" si="2"/>
        <v>120</v>
      </c>
      <c r="K16" s="4" t="s">
        <v>111</v>
      </c>
    </row>
    <row r="17" ht="15.75" customHeight="1">
      <c r="A17" s="4" t="s">
        <v>31</v>
      </c>
      <c r="B17" s="4">
        <v>60.0</v>
      </c>
      <c r="C17" s="4">
        <v>20.0</v>
      </c>
      <c r="D17" s="4">
        <v>80.0</v>
      </c>
      <c r="E17" s="4">
        <v>15.0</v>
      </c>
      <c r="F17" s="4">
        <v>65.0</v>
      </c>
      <c r="G17" s="5">
        <v>85.0</v>
      </c>
      <c r="H17" s="4">
        <f t="shared" si="1"/>
        <v>1700</v>
      </c>
      <c r="I17" s="5">
        <v>95.0</v>
      </c>
      <c r="J17" s="4">
        <f t="shared" si="2"/>
        <v>1425</v>
      </c>
      <c r="K17" s="4" t="s">
        <v>111</v>
      </c>
    </row>
    <row r="18" ht="15.75" customHeight="1">
      <c r="A18" s="4" t="s">
        <v>32</v>
      </c>
      <c r="B18" s="4">
        <v>20.0</v>
      </c>
      <c r="C18" s="4">
        <v>15.0</v>
      </c>
      <c r="D18" s="4">
        <v>35.0</v>
      </c>
      <c r="E18" s="4">
        <v>15.0</v>
      </c>
      <c r="F18" s="4">
        <v>20.0</v>
      </c>
      <c r="G18" s="5">
        <v>12.0</v>
      </c>
      <c r="H18" s="4">
        <f t="shared" si="1"/>
        <v>180</v>
      </c>
      <c r="I18" s="5">
        <v>14.0</v>
      </c>
      <c r="J18" s="4">
        <f t="shared" si="2"/>
        <v>210</v>
      </c>
      <c r="K18" s="4" t="s">
        <v>111</v>
      </c>
    </row>
    <row r="19" ht="15.75" customHeight="1">
      <c r="A19" s="4" t="s">
        <v>33</v>
      </c>
      <c r="B19" s="4">
        <v>35.0</v>
      </c>
      <c r="C19" s="4">
        <v>10.0</v>
      </c>
      <c r="D19" s="4">
        <v>45.0</v>
      </c>
      <c r="E19" s="4">
        <v>20.0</v>
      </c>
      <c r="F19" s="4">
        <v>25.0</v>
      </c>
      <c r="G19" s="5">
        <v>36.0</v>
      </c>
      <c r="H19" s="4">
        <f t="shared" si="1"/>
        <v>360</v>
      </c>
      <c r="I19" s="5">
        <v>40.0</v>
      </c>
      <c r="J19" s="4">
        <f t="shared" si="2"/>
        <v>800</v>
      </c>
      <c r="K19" s="4" t="s">
        <v>111</v>
      </c>
    </row>
    <row r="20" ht="15.75" customHeight="1">
      <c r="A20" s="4" t="s">
        <v>34</v>
      </c>
      <c r="B20" s="4">
        <v>38.0</v>
      </c>
      <c r="C20" s="4">
        <v>15.0</v>
      </c>
      <c r="D20" s="4">
        <v>53.0</v>
      </c>
      <c r="E20" s="4">
        <v>12.0</v>
      </c>
      <c r="F20" s="4">
        <v>41.0</v>
      </c>
      <c r="G20" s="5">
        <v>85.0</v>
      </c>
      <c r="H20" s="4">
        <f t="shared" si="1"/>
        <v>1275</v>
      </c>
      <c r="I20" s="5">
        <v>90.0</v>
      </c>
      <c r="J20" s="4">
        <f t="shared" si="2"/>
        <v>1080</v>
      </c>
      <c r="K20" s="4" t="s">
        <v>111</v>
      </c>
    </row>
    <row r="21" ht="15.75" customHeight="1">
      <c r="A21" s="4" t="s">
        <v>35</v>
      </c>
      <c r="B21" s="4">
        <v>25.0</v>
      </c>
      <c r="C21" s="4">
        <v>20.0</v>
      </c>
      <c r="D21" s="4">
        <v>45.0</v>
      </c>
      <c r="E21" s="4">
        <v>18.0</v>
      </c>
      <c r="F21" s="4">
        <v>27.0</v>
      </c>
      <c r="G21" s="5">
        <v>42.0</v>
      </c>
      <c r="H21" s="4">
        <f t="shared" si="1"/>
        <v>840</v>
      </c>
      <c r="I21" s="5">
        <v>48.0</v>
      </c>
      <c r="J21" s="4">
        <f t="shared" si="2"/>
        <v>864</v>
      </c>
      <c r="K21" s="4" t="s">
        <v>111</v>
      </c>
    </row>
    <row r="22" ht="15.75" customHeight="1">
      <c r="A22" s="4" t="s">
        <v>36</v>
      </c>
      <c r="B22" s="4">
        <v>23.0</v>
      </c>
      <c r="C22" s="4">
        <v>10.0</v>
      </c>
      <c r="D22" s="4">
        <v>33.0</v>
      </c>
      <c r="E22" s="4">
        <v>8.0</v>
      </c>
      <c r="F22" s="4">
        <v>25.0</v>
      </c>
      <c r="G22" s="5">
        <v>450.0</v>
      </c>
      <c r="H22" s="4">
        <f t="shared" si="1"/>
        <v>4500</v>
      </c>
      <c r="I22" s="5">
        <v>475.0</v>
      </c>
      <c r="J22" s="4">
        <f t="shared" si="2"/>
        <v>3800</v>
      </c>
      <c r="K22" s="4" t="s">
        <v>111</v>
      </c>
    </row>
    <row r="23" ht="15.75" customHeight="1">
      <c r="A23" s="4" t="s">
        <v>37</v>
      </c>
      <c r="B23" s="4">
        <v>25.0</v>
      </c>
      <c r="C23" s="4">
        <v>10.0</v>
      </c>
      <c r="D23" s="4">
        <v>35.0</v>
      </c>
      <c r="E23" s="4">
        <v>12.0</v>
      </c>
      <c r="F23" s="4">
        <v>23.0</v>
      </c>
      <c r="G23" s="5">
        <v>50.0</v>
      </c>
      <c r="H23" s="4">
        <f t="shared" si="1"/>
        <v>500</v>
      </c>
      <c r="I23" s="5">
        <v>60.0</v>
      </c>
      <c r="J23" s="4">
        <f t="shared" si="2"/>
        <v>720</v>
      </c>
      <c r="K23" s="4" t="s">
        <v>111</v>
      </c>
    </row>
    <row r="24" ht="15.75" customHeight="1">
      <c r="A24" s="4" t="s">
        <v>38</v>
      </c>
      <c r="B24" s="4">
        <v>18.0</v>
      </c>
      <c r="C24" s="4">
        <v>15.0</v>
      </c>
      <c r="D24" s="4">
        <v>33.0</v>
      </c>
      <c r="E24" s="4">
        <v>15.0</v>
      </c>
      <c r="F24" s="4">
        <v>18.0</v>
      </c>
      <c r="G24" s="5">
        <v>38.0</v>
      </c>
      <c r="H24" s="4">
        <f t="shared" si="1"/>
        <v>570</v>
      </c>
      <c r="I24" s="5">
        <v>40.0</v>
      </c>
      <c r="J24" s="4">
        <f t="shared" si="2"/>
        <v>600</v>
      </c>
      <c r="K24" s="4" t="s">
        <v>111</v>
      </c>
    </row>
    <row r="25" ht="15.75" customHeight="1">
      <c r="A25" s="4" t="s">
        <v>39</v>
      </c>
      <c r="B25" s="4">
        <v>35.0</v>
      </c>
      <c r="C25" s="4">
        <v>20.0</v>
      </c>
      <c r="D25" s="4">
        <v>55.0</v>
      </c>
      <c r="E25" s="4">
        <v>18.0</v>
      </c>
      <c r="F25" s="4">
        <v>37.0</v>
      </c>
      <c r="G25" s="5">
        <v>40.0</v>
      </c>
      <c r="H25" s="4">
        <f t="shared" si="1"/>
        <v>800</v>
      </c>
      <c r="I25" s="5">
        <v>50.0</v>
      </c>
      <c r="J25" s="4">
        <f t="shared" si="2"/>
        <v>900</v>
      </c>
      <c r="K25" s="4" t="s">
        <v>111</v>
      </c>
    </row>
    <row r="26" ht="15.75" customHeight="1">
      <c r="A26" s="4" t="s">
        <v>40</v>
      </c>
      <c r="B26" s="4">
        <v>40.0</v>
      </c>
      <c r="C26" s="4">
        <v>15.0</v>
      </c>
      <c r="D26" s="4">
        <v>55.0</v>
      </c>
      <c r="E26" s="4">
        <v>15.0</v>
      </c>
      <c r="F26" s="4">
        <v>40.0</v>
      </c>
      <c r="G26" s="5">
        <v>38.0</v>
      </c>
      <c r="H26" s="4">
        <f t="shared" si="1"/>
        <v>570</v>
      </c>
      <c r="I26" s="5">
        <v>40.0</v>
      </c>
      <c r="J26" s="4">
        <f t="shared" si="2"/>
        <v>600</v>
      </c>
      <c r="K26" s="4" t="s">
        <v>111</v>
      </c>
    </row>
    <row r="27" ht="15.75" customHeight="1">
      <c r="A27" s="4" t="s">
        <v>41</v>
      </c>
      <c r="B27" s="4">
        <v>25.0</v>
      </c>
      <c r="C27" s="4">
        <v>10.0</v>
      </c>
      <c r="D27" s="4">
        <v>35.0</v>
      </c>
      <c r="E27" s="4">
        <v>8.0</v>
      </c>
      <c r="F27" s="4">
        <v>27.0</v>
      </c>
      <c r="G27" s="5">
        <v>42.0</v>
      </c>
      <c r="H27" s="4">
        <f t="shared" si="1"/>
        <v>420</v>
      </c>
      <c r="I27" s="5">
        <v>45.0</v>
      </c>
      <c r="J27" s="4">
        <f t="shared" si="2"/>
        <v>360</v>
      </c>
      <c r="K27" s="4" t="s">
        <v>111</v>
      </c>
    </row>
    <row r="28" ht="15.75" customHeight="1">
      <c r="A28" s="4" t="s">
        <v>42</v>
      </c>
      <c r="B28" s="4">
        <v>20.0</v>
      </c>
      <c r="C28" s="4">
        <v>15.0</v>
      </c>
      <c r="D28" s="4">
        <v>35.0</v>
      </c>
      <c r="E28" s="4">
        <v>15.0</v>
      </c>
      <c r="F28" s="4">
        <v>20.0</v>
      </c>
      <c r="G28" s="5">
        <v>95.0</v>
      </c>
      <c r="H28" s="4">
        <f t="shared" si="1"/>
        <v>1425</v>
      </c>
      <c r="I28" s="5">
        <v>100.0</v>
      </c>
      <c r="J28" s="4">
        <f t="shared" si="2"/>
        <v>1500</v>
      </c>
      <c r="K28" s="4" t="s">
        <v>111</v>
      </c>
    </row>
    <row r="29" ht="15.75" customHeight="1">
      <c r="I29" s="5"/>
    </row>
    <row r="30" ht="15.75" customHeight="1">
      <c r="I30" s="5"/>
    </row>
    <row r="31" ht="15.75" customHeight="1">
      <c r="G31" s="4" t="s">
        <v>112</v>
      </c>
      <c r="H31" s="4">
        <f>SUM(H2:H28)</f>
        <v>29951</v>
      </c>
      <c r="I31" s="5"/>
    </row>
    <row r="32" ht="15.75" customHeight="1">
      <c r="G32" s="4" t="s">
        <v>113</v>
      </c>
      <c r="H32" s="4">
        <f>SUM(J2:J28)</f>
        <v>34839</v>
      </c>
      <c r="I32" s="5"/>
    </row>
    <row r="33" ht="15.75" customHeight="1">
      <c r="I33" s="5"/>
    </row>
    <row r="34" ht="15.75" customHeight="1">
      <c r="I34" s="5"/>
    </row>
    <row r="35" ht="15.75" customHeight="1">
      <c r="I35" s="5"/>
    </row>
    <row r="36" ht="15.75" customHeight="1">
      <c r="I36" s="5"/>
    </row>
    <row r="37" ht="15.75" customHeight="1">
      <c r="I37" s="5"/>
    </row>
    <row r="38" ht="15.75" customHeight="1">
      <c r="I38" s="5"/>
    </row>
    <row r="39" ht="15.75" customHeight="1">
      <c r="I39" s="5"/>
    </row>
    <row r="40" ht="15.75" customHeight="1">
      <c r="I40" s="5"/>
    </row>
    <row r="41" ht="15.75" customHeight="1">
      <c r="I41" s="5"/>
    </row>
    <row r="42" ht="15.75" customHeight="1">
      <c r="I42" s="5"/>
    </row>
    <row r="43" ht="15.75" customHeight="1">
      <c r="I43" s="5"/>
    </row>
    <row r="44" ht="15.75" customHeight="1">
      <c r="I44" s="5"/>
    </row>
    <row r="45" ht="15.75" customHeight="1">
      <c r="I45" s="5"/>
    </row>
    <row r="46" ht="15.75" customHeight="1">
      <c r="I46" s="5"/>
    </row>
    <row r="47" ht="15.75" customHeight="1">
      <c r="I47" s="5"/>
    </row>
    <row r="48" ht="15.75" customHeight="1">
      <c r="I48" s="5"/>
    </row>
    <row r="49" ht="15.75" customHeight="1">
      <c r="I49" s="5"/>
    </row>
    <row r="50" ht="15.75" customHeight="1">
      <c r="I50" s="5"/>
    </row>
    <row r="51" ht="15.75" customHeight="1">
      <c r="I51" s="5"/>
    </row>
    <row r="52" ht="15.75" customHeight="1">
      <c r="I52" s="5"/>
    </row>
    <row r="53" ht="15.75" customHeight="1">
      <c r="I53" s="5"/>
    </row>
    <row r="54" ht="15.75" customHeight="1">
      <c r="I54" s="5"/>
    </row>
    <row r="55" ht="15.75" customHeight="1">
      <c r="I55" s="5"/>
    </row>
    <row r="56" ht="15.75" customHeight="1">
      <c r="I56" s="5"/>
    </row>
    <row r="57" ht="15.75" customHeight="1">
      <c r="I57" s="5"/>
    </row>
    <row r="58" ht="15.75" customHeight="1">
      <c r="I58" s="5"/>
    </row>
    <row r="59" ht="15.75" customHeight="1">
      <c r="I59" s="5"/>
    </row>
    <row r="60" ht="15.75" customHeight="1">
      <c r="I60" s="5"/>
    </row>
    <row r="61" ht="15.75" customHeight="1">
      <c r="I61" s="5"/>
    </row>
    <row r="62" ht="15.75" customHeight="1">
      <c r="I62" s="5"/>
    </row>
    <row r="63" ht="15.75" customHeight="1">
      <c r="I63" s="5"/>
    </row>
    <row r="64" ht="15.75" customHeight="1">
      <c r="I64" s="5"/>
    </row>
    <row r="65" ht="15.75" customHeight="1">
      <c r="I65" s="5"/>
    </row>
    <row r="66" ht="15.75" customHeight="1">
      <c r="I66" s="5"/>
    </row>
    <row r="67" ht="15.75" customHeight="1">
      <c r="I67" s="5"/>
    </row>
    <row r="68" ht="15.75" customHeight="1">
      <c r="I68" s="5"/>
    </row>
    <row r="69" ht="15.75" customHeight="1">
      <c r="I69" s="5"/>
    </row>
    <row r="70" ht="15.75" customHeight="1">
      <c r="I70" s="5"/>
    </row>
    <row r="71" ht="15.75" customHeight="1">
      <c r="I71" s="5"/>
    </row>
    <row r="72" ht="15.75" customHeight="1">
      <c r="I72" s="5"/>
    </row>
    <row r="73" ht="15.75" customHeight="1">
      <c r="I73" s="5"/>
    </row>
    <row r="74" ht="15.75" customHeight="1">
      <c r="I74" s="5"/>
    </row>
    <row r="75" ht="15.75" customHeight="1">
      <c r="I75" s="5"/>
    </row>
    <row r="76" ht="15.75" customHeight="1">
      <c r="I76" s="5"/>
    </row>
    <row r="77" ht="15.75" customHeight="1">
      <c r="I77" s="5"/>
    </row>
    <row r="78" ht="15.75" customHeight="1">
      <c r="I78" s="5"/>
    </row>
    <row r="79" ht="15.75" customHeight="1">
      <c r="I79" s="5"/>
    </row>
    <row r="80" ht="15.75" customHeight="1">
      <c r="I80" s="5"/>
    </row>
    <row r="81" ht="15.75" customHeight="1">
      <c r="I81" s="5"/>
    </row>
    <row r="82" ht="15.75" customHeight="1">
      <c r="I82" s="5"/>
    </row>
    <row r="83" ht="15.75" customHeight="1">
      <c r="I83" s="5"/>
    </row>
    <row r="84" ht="15.75" customHeight="1">
      <c r="I84" s="5"/>
    </row>
    <row r="85" ht="15.75" customHeight="1">
      <c r="I85" s="5"/>
    </row>
    <row r="86" ht="15.75" customHeight="1">
      <c r="I86" s="5"/>
    </row>
    <row r="87" ht="15.75" customHeight="1">
      <c r="I87" s="5"/>
    </row>
    <row r="88" ht="15.75" customHeight="1">
      <c r="I88" s="5"/>
    </row>
    <row r="89" ht="15.75" customHeight="1">
      <c r="I89" s="5"/>
    </row>
    <row r="90" ht="15.75" customHeight="1">
      <c r="I90" s="5"/>
    </row>
    <row r="91" ht="15.75" customHeight="1">
      <c r="I91" s="5"/>
    </row>
    <row r="92" ht="15.75" customHeight="1">
      <c r="I92" s="5"/>
    </row>
    <row r="93" ht="15.75" customHeight="1">
      <c r="I93" s="5"/>
    </row>
    <row r="94" ht="15.75" customHeight="1">
      <c r="I94" s="5"/>
    </row>
    <row r="95" ht="15.75" customHeight="1">
      <c r="I95" s="5"/>
    </row>
    <row r="96" ht="15.75" customHeight="1">
      <c r="I96" s="5"/>
    </row>
    <row r="97" ht="15.75" customHeight="1">
      <c r="I97" s="5"/>
    </row>
    <row r="98" ht="15.75" customHeight="1">
      <c r="I98" s="5"/>
    </row>
    <row r="99" ht="15.75" customHeight="1">
      <c r="I99" s="5"/>
    </row>
    <row r="100" ht="15.75" customHeight="1">
      <c r="I100" s="5"/>
    </row>
    <row r="101" ht="15.75" customHeight="1">
      <c r="I101" s="5"/>
    </row>
    <row r="102" ht="15.75" customHeight="1">
      <c r="I102" s="5"/>
    </row>
    <row r="103" ht="15.75" customHeight="1">
      <c r="I103" s="5"/>
    </row>
    <row r="104" ht="15.75" customHeight="1">
      <c r="I104" s="5"/>
    </row>
    <row r="105" ht="15.75" customHeight="1">
      <c r="I105" s="5"/>
    </row>
    <row r="106" ht="15.75" customHeight="1">
      <c r="I106" s="5"/>
    </row>
    <row r="107" ht="15.75" customHeight="1">
      <c r="I107" s="5"/>
    </row>
    <row r="108" ht="15.75" customHeight="1">
      <c r="I108" s="5"/>
    </row>
    <row r="109" ht="15.75" customHeight="1">
      <c r="I109" s="5"/>
    </row>
    <row r="110" ht="15.75" customHeight="1">
      <c r="I110" s="5"/>
    </row>
    <row r="111" ht="15.75" customHeight="1">
      <c r="I111" s="5"/>
    </row>
    <row r="112" ht="15.75" customHeight="1">
      <c r="I112" s="5"/>
    </row>
    <row r="113" ht="15.75" customHeight="1">
      <c r="I113" s="5"/>
    </row>
    <row r="114" ht="15.75" customHeight="1">
      <c r="I114" s="5"/>
    </row>
    <row r="115" ht="15.75" customHeight="1">
      <c r="I115" s="5"/>
    </row>
    <row r="116" ht="15.75" customHeight="1">
      <c r="I116" s="5"/>
    </row>
    <row r="117" ht="15.75" customHeight="1">
      <c r="I117" s="5"/>
    </row>
    <row r="118" ht="15.75" customHeight="1">
      <c r="I118" s="5"/>
    </row>
    <row r="119" ht="15.75" customHeight="1">
      <c r="I119" s="5"/>
    </row>
    <row r="120" ht="15.75" customHeight="1">
      <c r="I120" s="5"/>
    </row>
    <row r="121" ht="15.75" customHeight="1">
      <c r="I121" s="5"/>
    </row>
    <row r="122" ht="15.75" customHeight="1">
      <c r="I122" s="5"/>
    </row>
    <row r="123" ht="15.75" customHeight="1">
      <c r="I123" s="5"/>
    </row>
    <row r="124" ht="15.75" customHeight="1">
      <c r="I124" s="5"/>
    </row>
    <row r="125" ht="15.75" customHeight="1">
      <c r="I125" s="5"/>
    </row>
    <row r="126" ht="15.75" customHeight="1">
      <c r="I126" s="5"/>
    </row>
    <row r="127" ht="15.75" customHeight="1">
      <c r="I127" s="5"/>
    </row>
    <row r="128" ht="15.75" customHeight="1">
      <c r="I128" s="5"/>
    </row>
    <row r="129" ht="15.75" customHeight="1">
      <c r="I129" s="5"/>
    </row>
    <row r="130" ht="15.75" customHeight="1">
      <c r="I130" s="5"/>
    </row>
    <row r="131" ht="15.75" customHeight="1">
      <c r="I131" s="5"/>
    </row>
    <row r="132" ht="15.75" customHeight="1">
      <c r="I132" s="5"/>
    </row>
    <row r="133" ht="15.75" customHeight="1">
      <c r="I133" s="5"/>
    </row>
    <row r="134" ht="15.75" customHeight="1">
      <c r="I134" s="5"/>
    </row>
    <row r="135" ht="15.75" customHeight="1">
      <c r="I135" s="5"/>
    </row>
    <row r="136" ht="15.75" customHeight="1">
      <c r="I136" s="5"/>
    </row>
    <row r="137" ht="15.75" customHeight="1">
      <c r="I137" s="5"/>
    </row>
    <row r="138" ht="15.75" customHeight="1">
      <c r="I138" s="5"/>
    </row>
    <row r="139" ht="15.75" customHeight="1">
      <c r="I139" s="5"/>
    </row>
    <row r="140" ht="15.75" customHeight="1">
      <c r="I140" s="5"/>
    </row>
    <row r="141" ht="15.75" customHeight="1">
      <c r="I141" s="5"/>
    </row>
    <row r="142" ht="15.75" customHeight="1">
      <c r="I142" s="5"/>
    </row>
    <row r="143" ht="15.75" customHeight="1">
      <c r="I143" s="5"/>
    </row>
    <row r="144" ht="15.75" customHeight="1">
      <c r="I144" s="5"/>
    </row>
    <row r="145" ht="15.75" customHeight="1">
      <c r="I145" s="5"/>
    </row>
    <row r="146" ht="15.75" customHeight="1">
      <c r="I146" s="5"/>
    </row>
    <row r="147" ht="15.75" customHeight="1">
      <c r="I147" s="5"/>
    </row>
    <row r="148" ht="15.75" customHeight="1">
      <c r="I148" s="5"/>
    </row>
    <row r="149" ht="15.75" customHeight="1">
      <c r="I149" s="5"/>
    </row>
    <row r="150" ht="15.75" customHeight="1">
      <c r="I150" s="5"/>
    </row>
    <row r="151" ht="15.75" customHeight="1">
      <c r="I151" s="5"/>
    </row>
    <row r="152" ht="15.75" customHeight="1">
      <c r="I152" s="5"/>
    </row>
    <row r="153" ht="15.75" customHeight="1">
      <c r="I153" s="5"/>
    </row>
    <row r="154" ht="15.75" customHeight="1">
      <c r="I154" s="5"/>
    </row>
    <row r="155" ht="15.75" customHeight="1">
      <c r="I155" s="5"/>
    </row>
    <row r="156" ht="15.75" customHeight="1">
      <c r="I156" s="5"/>
    </row>
    <row r="157" ht="15.75" customHeight="1">
      <c r="I157" s="5"/>
    </row>
    <row r="158" ht="15.75" customHeight="1">
      <c r="I158" s="5"/>
    </row>
    <row r="159" ht="15.75" customHeight="1">
      <c r="I159" s="5"/>
    </row>
    <row r="160" ht="15.75" customHeight="1">
      <c r="I160" s="5"/>
    </row>
    <row r="161" ht="15.75" customHeight="1">
      <c r="I161" s="5"/>
    </row>
    <row r="162" ht="15.75" customHeight="1">
      <c r="I162" s="5"/>
    </row>
    <row r="163" ht="15.75" customHeight="1">
      <c r="I163" s="5"/>
    </row>
    <row r="164" ht="15.75" customHeight="1">
      <c r="I164" s="5"/>
    </row>
    <row r="165" ht="15.75" customHeight="1">
      <c r="I165" s="5"/>
    </row>
    <row r="166" ht="15.75" customHeight="1">
      <c r="I166" s="5"/>
    </row>
    <row r="167" ht="15.75" customHeight="1">
      <c r="I167" s="5"/>
    </row>
    <row r="168" ht="15.75" customHeight="1">
      <c r="I168" s="5"/>
    </row>
    <row r="169" ht="15.75" customHeight="1">
      <c r="I169" s="5"/>
    </row>
    <row r="170" ht="15.75" customHeight="1">
      <c r="I170" s="5"/>
    </row>
    <row r="171" ht="15.75" customHeight="1">
      <c r="I171" s="5"/>
    </row>
    <row r="172" ht="15.75" customHeight="1">
      <c r="I172" s="5"/>
    </row>
    <row r="173" ht="15.75" customHeight="1">
      <c r="I173" s="5"/>
    </row>
    <row r="174" ht="15.75" customHeight="1">
      <c r="I174" s="5"/>
    </row>
    <row r="175" ht="15.75" customHeight="1">
      <c r="I175" s="5"/>
    </row>
    <row r="176" ht="15.75" customHeight="1">
      <c r="I176" s="5"/>
    </row>
    <row r="177" ht="15.75" customHeight="1">
      <c r="I177" s="5"/>
    </row>
    <row r="178" ht="15.75" customHeight="1">
      <c r="I178" s="5"/>
    </row>
    <row r="179" ht="15.75" customHeight="1">
      <c r="I179" s="5"/>
    </row>
    <row r="180" ht="15.75" customHeight="1">
      <c r="I180" s="5"/>
    </row>
    <row r="181" ht="15.75" customHeight="1">
      <c r="I181" s="5"/>
    </row>
    <row r="182" ht="15.75" customHeight="1">
      <c r="I182" s="5"/>
    </row>
    <row r="183" ht="15.75" customHeight="1">
      <c r="I183" s="5"/>
    </row>
    <row r="184" ht="15.75" customHeight="1">
      <c r="I184" s="5"/>
    </row>
    <row r="185" ht="15.75" customHeight="1">
      <c r="I185" s="5"/>
    </row>
    <row r="186" ht="15.75" customHeight="1">
      <c r="I186" s="5"/>
    </row>
    <row r="187" ht="15.75" customHeight="1">
      <c r="I187" s="5"/>
    </row>
    <row r="188" ht="15.75" customHeight="1">
      <c r="I188" s="5"/>
    </row>
    <row r="189" ht="15.75" customHeight="1">
      <c r="I189" s="5"/>
    </row>
    <row r="190" ht="15.75" customHeight="1">
      <c r="I190" s="5"/>
    </row>
    <row r="191" ht="15.75" customHeight="1">
      <c r="I191" s="5"/>
    </row>
    <row r="192" ht="15.75" customHeight="1">
      <c r="I192" s="5"/>
    </row>
    <row r="193" ht="15.75" customHeight="1">
      <c r="I193" s="5"/>
    </row>
    <row r="194" ht="15.75" customHeight="1">
      <c r="I194" s="5"/>
    </row>
    <row r="195" ht="15.75" customHeight="1">
      <c r="I195" s="5"/>
    </row>
    <row r="196" ht="15.75" customHeight="1">
      <c r="I196" s="5"/>
    </row>
    <row r="197" ht="15.75" customHeight="1">
      <c r="I197" s="5"/>
    </row>
    <row r="198" ht="15.75" customHeight="1">
      <c r="I198" s="5"/>
    </row>
    <row r="199" ht="15.75" customHeight="1">
      <c r="I199" s="5"/>
    </row>
    <row r="200" ht="15.75" customHeight="1">
      <c r="I200" s="5"/>
    </row>
    <row r="201" ht="15.75" customHeight="1">
      <c r="I201" s="5"/>
    </row>
    <row r="202" ht="15.75" customHeight="1">
      <c r="I202" s="5"/>
    </row>
    <row r="203" ht="15.75" customHeight="1">
      <c r="I203" s="5"/>
    </row>
    <row r="204" ht="15.75" customHeight="1">
      <c r="I204" s="5"/>
    </row>
    <row r="205" ht="15.75" customHeight="1">
      <c r="I205" s="5"/>
    </row>
    <row r="206" ht="15.75" customHeight="1">
      <c r="I206" s="5"/>
    </row>
    <row r="207" ht="15.75" customHeight="1">
      <c r="I207" s="5"/>
    </row>
    <row r="208" ht="15.75" customHeight="1">
      <c r="I208" s="5"/>
    </row>
    <row r="209" ht="15.75" customHeight="1">
      <c r="I209" s="5"/>
    </row>
    <row r="210" ht="15.75" customHeight="1">
      <c r="I210" s="5"/>
    </row>
    <row r="211" ht="15.75" customHeight="1">
      <c r="I211" s="5"/>
    </row>
    <row r="212" ht="15.75" customHeight="1">
      <c r="I212" s="5"/>
    </row>
    <row r="213" ht="15.75" customHeight="1">
      <c r="I213" s="5"/>
    </row>
    <row r="214" ht="15.75" customHeight="1">
      <c r="I214" s="5"/>
    </row>
    <row r="215" ht="15.75" customHeight="1">
      <c r="I215" s="5"/>
    </row>
    <row r="216" ht="15.75" customHeight="1">
      <c r="I216" s="5"/>
    </row>
    <row r="217" ht="15.75" customHeight="1">
      <c r="I217" s="5"/>
    </row>
    <row r="218" ht="15.75" customHeight="1">
      <c r="I218" s="5"/>
    </row>
    <row r="219" ht="15.75" customHeight="1">
      <c r="I219" s="5"/>
    </row>
    <row r="220" ht="15.75" customHeight="1">
      <c r="I220" s="5"/>
    </row>
    <row r="221" ht="15.75" customHeight="1">
      <c r="I221" s="5"/>
    </row>
    <row r="222" ht="15.75" customHeight="1">
      <c r="I222" s="5"/>
    </row>
    <row r="223" ht="15.75" customHeight="1">
      <c r="I223" s="5"/>
    </row>
    <row r="224" ht="15.75" customHeight="1">
      <c r="I224" s="5"/>
    </row>
    <row r="225" ht="15.75" customHeight="1">
      <c r="I225" s="5"/>
    </row>
    <row r="226" ht="15.75" customHeight="1">
      <c r="I226" s="5"/>
    </row>
    <row r="227" ht="15.75" customHeight="1">
      <c r="I227" s="5"/>
    </row>
    <row r="228" ht="15.75" customHeight="1">
      <c r="I228" s="5"/>
    </row>
    <row r="229" ht="15.75" customHeight="1">
      <c r="I229" s="5"/>
    </row>
    <row r="230" ht="15.75" customHeight="1">
      <c r="I230" s="5"/>
    </row>
    <row r="231" ht="15.75" customHeight="1">
      <c r="I231" s="5"/>
    </row>
    <row r="232" ht="15.75" customHeight="1">
      <c r="I232" s="5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1" width="12.63"/>
    <col customWidth="1" min="12" max="26" width="14.38"/>
  </cols>
  <sheetData>
    <row r="1" ht="15.75" customHeight="1">
      <c r="A1" s="1" t="s">
        <v>0</v>
      </c>
      <c r="B1" s="1" t="s">
        <v>108</v>
      </c>
      <c r="C1" s="1" t="s">
        <v>1</v>
      </c>
      <c r="D1" s="1" t="s">
        <v>2</v>
      </c>
      <c r="E1" s="1" t="s">
        <v>3</v>
      </c>
      <c r="F1" s="1" t="s">
        <v>109</v>
      </c>
      <c r="G1" s="1" t="s">
        <v>4</v>
      </c>
      <c r="H1" s="1" t="s">
        <v>114</v>
      </c>
      <c r="I1" s="2" t="s">
        <v>6</v>
      </c>
      <c r="J1" s="1" t="s">
        <v>115</v>
      </c>
      <c r="K1" s="1" t="s">
        <v>116</v>
      </c>
    </row>
    <row r="2" ht="15.75" customHeight="1">
      <c r="A2" s="4" t="s">
        <v>16</v>
      </c>
      <c r="B2" s="4">
        <v>125.0</v>
      </c>
      <c r="C2" s="4">
        <v>60.0</v>
      </c>
      <c r="D2" s="4">
        <v>185.0</v>
      </c>
      <c r="E2" s="4">
        <v>50.0</v>
      </c>
      <c r="F2" s="4">
        <v>135.0</v>
      </c>
      <c r="G2" s="5">
        <v>9.4</v>
      </c>
      <c r="H2" s="4">
        <f t="shared" ref="H2:H28" si="1">C2*G2</f>
        <v>564</v>
      </c>
      <c r="I2" s="5">
        <v>10.0</v>
      </c>
      <c r="J2" s="4">
        <f t="shared" ref="J2:J28" si="2">E2*I2</f>
        <v>500</v>
      </c>
      <c r="K2" s="4" t="s">
        <v>111</v>
      </c>
    </row>
    <row r="3" ht="15.75" customHeight="1">
      <c r="A3" s="4" t="s">
        <v>17</v>
      </c>
      <c r="B3" s="4">
        <v>95.0</v>
      </c>
      <c r="C3" s="4">
        <v>70.0</v>
      </c>
      <c r="D3" s="4">
        <v>165.0</v>
      </c>
      <c r="E3" s="4">
        <v>85.0</v>
      </c>
      <c r="F3" s="4">
        <v>80.0</v>
      </c>
      <c r="G3" s="5">
        <v>40.0</v>
      </c>
      <c r="H3" s="4">
        <f t="shared" si="1"/>
        <v>2800</v>
      </c>
      <c r="I3" s="5">
        <v>44.0</v>
      </c>
      <c r="J3" s="4">
        <f t="shared" si="2"/>
        <v>3740</v>
      </c>
      <c r="K3" s="4" t="s">
        <v>111</v>
      </c>
    </row>
    <row r="4" ht="15.75" customHeight="1">
      <c r="A4" s="4" t="s">
        <v>18</v>
      </c>
      <c r="B4" s="4">
        <v>70.0</v>
      </c>
      <c r="C4" s="4">
        <v>10.0</v>
      </c>
      <c r="D4" s="4">
        <v>80.0</v>
      </c>
      <c r="E4" s="4">
        <v>20.0</v>
      </c>
      <c r="F4" s="4">
        <v>60.0</v>
      </c>
      <c r="G4" s="5">
        <v>9.0</v>
      </c>
      <c r="H4" s="4">
        <f t="shared" si="1"/>
        <v>90</v>
      </c>
      <c r="I4" s="5">
        <v>10.0</v>
      </c>
      <c r="J4" s="4">
        <f t="shared" si="2"/>
        <v>200</v>
      </c>
      <c r="K4" s="4" t="s">
        <v>111</v>
      </c>
    </row>
    <row r="5" ht="15.75" customHeight="1">
      <c r="A5" s="4" t="s">
        <v>19</v>
      </c>
      <c r="B5" s="4">
        <v>30.0</v>
      </c>
      <c r="C5" s="4">
        <v>50.0</v>
      </c>
      <c r="D5" s="4">
        <v>80.0</v>
      </c>
      <c r="E5" s="4">
        <v>50.0</v>
      </c>
      <c r="F5" s="4">
        <v>30.0</v>
      </c>
      <c r="G5" s="5">
        <v>75.0</v>
      </c>
      <c r="H5" s="4">
        <f t="shared" si="1"/>
        <v>3750</v>
      </c>
      <c r="I5" s="5">
        <v>80.0</v>
      </c>
      <c r="J5" s="4">
        <f t="shared" si="2"/>
        <v>4000</v>
      </c>
      <c r="K5" s="4" t="s">
        <v>111</v>
      </c>
    </row>
    <row r="6" ht="15.75" customHeight="1">
      <c r="A6" s="4" t="s">
        <v>20</v>
      </c>
      <c r="B6" s="4">
        <v>40.0</v>
      </c>
      <c r="C6" s="4">
        <v>20.0</v>
      </c>
      <c r="D6" s="4">
        <v>60.0</v>
      </c>
      <c r="E6" s="4">
        <v>20.0</v>
      </c>
      <c r="F6" s="4">
        <v>40.0</v>
      </c>
      <c r="G6" s="5">
        <v>50.0</v>
      </c>
      <c r="H6" s="4">
        <f t="shared" si="1"/>
        <v>1000</v>
      </c>
      <c r="I6" s="5">
        <v>60.0</v>
      </c>
      <c r="J6" s="4">
        <f t="shared" si="2"/>
        <v>1200</v>
      </c>
      <c r="K6" s="4" t="s">
        <v>111</v>
      </c>
    </row>
    <row r="7" ht="15.75" customHeight="1">
      <c r="A7" s="4" t="s">
        <v>21</v>
      </c>
      <c r="B7" s="4">
        <v>65.0</v>
      </c>
      <c r="C7" s="4">
        <v>20.0</v>
      </c>
      <c r="D7" s="4">
        <v>85.0</v>
      </c>
      <c r="E7" s="4">
        <v>30.0</v>
      </c>
      <c r="F7" s="4">
        <v>55.0</v>
      </c>
      <c r="G7" s="5">
        <v>18.0</v>
      </c>
      <c r="H7" s="4">
        <f t="shared" si="1"/>
        <v>360</v>
      </c>
      <c r="I7" s="5">
        <v>20.0</v>
      </c>
      <c r="J7" s="4">
        <f t="shared" si="2"/>
        <v>600</v>
      </c>
      <c r="K7" s="4" t="s">
        <v>111</v>
      </c>
    </row>
    <row r="8" ht="15.75" customHeight="1">
      <c r="A8" s="4" t="s">
        <v>22</v>
      </c>
      <c r="B8" s="4">
        <v>65.0</v>
      </c>
      <c r="C8" s="4">
        <v>15.0</v>
      </c>
      <c r="D8" s="4">
        <v>80.0</v>
      </c>
      <c r="E8" s="4">
        <v>25.0</v>
      </c>
      <c r="F8" s="4">
        <v>55.0</v>
      </c>
      <c r="G8" s="5">
        <v>110.0</v>
      </c>
      <c r="H8" s="4">
        <f t="shared" si="1"/>
        <v>1650</v>
      </c>
      <c r="I8" s="5">
        <v>120.0</v>
      </c>
      <c r="J8" s="4">
        <f t="shared" si="2"/>
        <v>3000</v>
      </c>
      <c r="K8" s="4" t="s">
        <v>111</v>
      </c>
    </row>
    <row r="9" ht="15.75" customHeight="1">
      <c r="A9" s="4" t="s">
        <v>23</v>
      </c>
      <c r="B9" s="4">
        <v>50.0</v>
      </c>
      <c r="C9" s="4">
        <v>15.0</v>
      </c>
      <c r="D9" s="4">
        <v>65.0</v>
      </c>
      <c r="E9" s="4">
        <v>35.0</v>
      </c>
      <c r="F9" s="4">
        <v>30.0</v>
      </c>
      <c r="G9" s="5">
        <v>36.0</v>
      </c>
      <c r="H9" s="4">
        <f t="shared" si="1"/>
        <v>540</v>
      </c>
      <c r="I9" s="5">
        <v>40.0</v>
      </c>
      <c r="J9" s="4">
        <f t="shared" si="2"/>
        <v>1400</v>
      </c>
      <c r="K9" s="4" t="s">
        <v>111</v>
      </c>
    </row>
    <row r="10" ht="15.75" customHeight="1">
      <c r="A10" s="4" t="s">
        <v>24</v>
      </c>
      <c r="B10" s="4">
        <v>50.0</v>
      </c>
      <c r="C10" s="4">
        <v>20.0</v>
      </c>
      <c r="D10" s="4">
        <v>70.0</v>
      </c>
      <c r="E10" s="4">
        <v>25.0</v>
      </c>
      <c r="F10" s="4">
        <v>45.0</v>
      </c>
      <c r="G10" s="5">
        <v>65.0</v>
      </c>
      <c r="H10" s="4">
        <f t="shared" si="1"/>
        <v>1300</v>
      </c>
      <c r="I10" s="5">
        <v>75.0</v>
      </c>
      <c r="J10" s="4">
        <f t="shared" si="2"/>
        <v>1875</v>
      </c>
      <c r="K10" s="4" t="s">
        <v>111</v>
      </c>
    </row>
    <row r="11" ht="15.75" customHeight="1">
      <c r="A11" s="4" t="s">
        <v>25</v>
      </c>
      <c r="B11" s="4">
        <v>30.0</v>
      </c>
      <c r="C11" s="4">
        <v>15.0</v>
      </c>
      <c r="D11" s="4">
        <v>45.0</v>
      </c>
      <c r="E11" s="4">
        <v>20.0</v>
      </c>
      <c r="F11" s="4">
        <v>25.0</v>
      </c>
      <c r="G11" s="5">
        <v>20.0</v>
      </c>
      <c r="H11" s="4">
        <f t="shared" si="1"/>
        <v>300</v>
      </c>
      <c r="I11" s="5">
        <v>24.0</v>
      </c>
      <c r="J11" s="4">
        <f t="shared" si="2"/>
        <v>480</v>
      </c>
      <c r="K11" s="4" t="s">
        <v>111</v>
      </c>
    </row>
    <row r="12" ht="15.75" customHeight="1">
      <c r="A12" s="4" t="s">
        <v>26</v>
      </c>
      <c r="B12" s="4">
        <v>25.0</v>
      </c>
      <c r="C12" s="4">
        <v>15.0</v>
      </c>
      <c r="D12" s="4">
        <v>40.0</v>
      </c>
      <c r="E12" s="4">
        <v>15.0</v>
      </c>
      <c r="F12" s="4">
        <v>25.0</v>
      </c>
      <c r="G12" s="5">
        <v>20.0</v>
      </c>
      <c r="H12" s="4">
        <f t="shared" si="1"/>
        <v>300</v>
      </c>
      <c r="I12" s="5">
        <v>24.0</v>
      </c>
      <c r="J12" s="4">
        <f t="shared" si="2"/>
        <v>360</v>
      </c>
      <c r="K12" s="4" t="s">
        <v>111</v>
      </c>
    </row>
    <row r="13" ht="15.75" customHeight="1">
      <c r="A13" s="4" t="s">
        <v>27</v>
      </c>
      <c r="B13" s="4">
        <v>20.0</v>
      </c>
      <c r="C13" s="4">
        <v>15.0</v>
      </c>
      <c r="D13" s="4">
        <v>35.0</v>
      </c>
      <c r="E13" s="4">
        <v>15.0</v>
      </c>
      <c r="F13" s="4">
        <v>20.0</v>
      </c>
      <c r="G13" s="5">
        <v>100.0</v>
      </c>
      <c r="H13" s="4">
        <f t="shared" si="1"/>
        <v>1500</v>
      </c>
      <c r="I13" s="5">
        <v>110.0</v>
      </c>
      <c r="J13" s="4">
        <f t="shared" si="2"/>
        <v>1650</v>
      </c>
      <c r="K13" s="4" t="s">
        <v>111</v>
      </c>
    </row>
    <row r="14" ht="15.75" customHeight="1">
      <c r="A14" s="4" t="s">
        <v>28</v>
      </c>
      <c r="B14" s="4">
        <v>35.0</v>
      </c>
      <c r="C14" s="4">
        <v>15.0</v>
      </c>
      <c r="D14" s="4">
        <v>50.0</v>
      </c>
      <c r="E14" s="4">
        <v>25.0</v>
      </c>
      <c r="F14" s="4">
        <v>25.0</v>
      </c>
      <c r="G14" s="5">
        <v>130.0</v>
      </c>
      <c r="H14" s="4">
        <f t="shared" si="1"/>
        <v>1950</v>
      </c>
      <c r="I14" s="5">
        <v>140.0</v>
      </c>
      <c r="J14" s="4">
        <f t="shared" si="2"/>
        <v>3500</v>
      </c>
      <c r="K14" s="4" t="s">
        <v>111</v>
      </c>
    </row>
    <row r="15" ht="15.75" customHeight="1">
      <c r="A15" s="4" t="s">
        <v>29</v>
      </c>
      <c r="B15" s="4">
        <v>17.0</v>
      </c>
      <c r="C15" s="4">
        <v>10.0</v>
      </c>
      <c r="D15" s="4">
        <v>27.0</v>
      </c>
      <c r="E15" s="4">
        <v>10.0</v>
      </c>
      <c r="F15" s="4">
        <v>17.0</v>
      </c>
      <c r="G15" s="5">
        <v>38.0</v>
      </c>
      <c r="H15" s="4">
        <f t="shared" si="1"/>
        <v>380</v>
      </c>
      <c r="I15" s="5">
        <v>40.0</v>
      </c>
      <c r="J15" s="4">
        <f t="shared" si="2"/>
        <v>400</v>
      </c>
      <c r="K15" s="4" t="s">
        <v>111</v>
      </c>
    </row>
    <row r="16" ht="15.75" customHeight="1">
      <c r="A16" s="4" t="s">
        <v>30</v>
      </c>
      <c r="B16" s="4">
        <v>20.0</v>
      </c>
      <c r="C16" s="4">
        <v>15.0</v>
      </c>
      <c r="D16" s="4">
        <v>35.0</v>
      </c>
      <c r="E16" s="4">
        <v>12.0</v>
      </c>
      <c r="F16" s="4">
        <v>23.0</v>
      </c>
      <c r="G16" s="5">
        <v>8.0</v>
      </c>
      <c r="H16" s="4">
        <f t="shared" si="1"/>
        <v>120</v>
      </c>
      <c r="I16" s="5">
        <v>10.0</v>
      </c>
      <c r="J16" s="4">
        <f t="shared" si="2"/>
        <v>120</v>
      </c>
      <c r="K16" s="4" t="s">
        <v>111</v>
      </c>
    </row>
    <row r="17" ht="15.75" customHeight="1">
      <c r="A17" s="4" t="s">
        <v>31</v>
      </c>
      <c r="B17" s="4">
        <v>65.0</v>
      </c>
      <c r="C17" s="4">
        <v>20.0</v>
      </c>
      <c r="D17" s="4">
        <v>85.0</v>
      </c>
      <c r="E17" s="4">
        <v>20.0</v>
      </c>
      <c r="F17" s="4">
        <v>65.0</v>
      </c>
      <c r="G17" s="5">
        <v>85.0</v>
      </c>
      <c r="H17" s="4">
        <f t="shared" si="1"/>
        <v>1700</v>
      </c>
      <c r="I17" s="5">
        <v>95.0</v>
      </c>
      <c r="J17" s="4">
        <f t="shared" si="2"/>
        <v>1900</v>
      </c>
      <c r="K17" s="4" t="s">
        <v>111</v>
      </c>
    </row>
    <row r="18" ht="15.75" customHeight="1">
      <c r="A18" s="4" t="s">
        <v>32</v>
      </c>
      <c r="B18" s="4">
        <v>20.0</v>
      </c>
      <c r="C18" s="4">
        <v>20.0</v>
      </c>
      <c r="D18" s="4">
        <v>40.0</v>
      </c>
      <c r="E18" s="4">
        <v>15.0</v>
      </c>
      <c r="F18" s="4">
        <v>25.0</v>
      </c>
      <c r="G18" s="5">
        <v>12.0</v>
      </c>
      <c r="H18" s="4">
        <f t="shared" si="1"/>
        <v>240</v>
      </c>
      <c r="I18" s="5">
        <v>14.0</v>
      </c>
      <c r="J18" s="4">
        <f t="shared" si="2"/>
        <v>210</v>
      </c>
      <c r="K18" s="4" t="s">
        <v>111</v>
      </c>
    </row>
    <row r="19" ht="15.75" customHeight="1">
      <c r="A19" s="4" t="s">
        <v>33</v>
      </c>
      <c r="B19" s="4">
        <v>25.0</v>
      </c>
      <c r="C19" s="4">
        <v>15.0</v>
      </c>
      <c r="D19" s="4">
        <v>40.0</v>
      </c>
      <c r="E19" s="4">
        <v>20.0</v>
      </c>
      <c r="F19" s="4">
        <v>20.0</v>
      </c>
      <c r="G19" s="5">
        <v>36.0</v>
      </c>
      <c r="H19" s="4">
        <f t="shared" si="1"/>
        <v>540</v>
      </c>
      <c r="I19" s="5">
        <v>40.0</v>
      </c>
      <c r="J19" s="4">
        <f t="shared" si="2"/>
        <v>800</v>
      </c>
      <c r="K19" s="4" t="s">
        <v>111</v>
      </c>
    </row>
    <row r="20" ht="15.75" customHeight="1">
      <c r="A20" s="4" t="s">
        <v>34</v>
      </c>
      <c r="B20" s="4">
        <v>41.0</v>
      </c>
      <c r="C20" s="4">
        <v>10.0</v>
      </c>
      <c r="D20" s="4">
        <v>51.0</v>
      </c>
      <c r="E20" s="4">
        <v>15.0</v>
      </c>
      <c r="F20" s="4">
        <v>36.0</v>
      </c>
      <c r="G20" s="5">
        <v>85.0</v>
      </c>
      <c r="H20" s="4">
        <f t="shared" si="1"/>
        <v>850</v>
      </c>
      <c r="I20" s="5">
        <v>90.0</v>
      </c>
      <c r="J20" s="4">
        <f t="shared" si="2"/>
        <v>1350</v>
      </c>
      <c r="K20" s="4" t="s">
        <v>111</v>
      </c>
    </row>
    <row r="21" ht="15.75" customHeight="1">
      <c r="A21" s="4" t="s">
        <v>35</v>
      </c>
      <c r="B21" s="4">
        <v>27.0</v>
      </c>
      <c r="C21" s="4">
        <v>20.0</v>
      </c>
      <c r="D21" s="4">
        <v>47.0</v>
      </c>
      <c r="E21" s="4">
        <v>15.0</v>
      </c>
      <c r="F21" s="4">
        <v>32.0</v>
      </c>
      <c r="G21" s="5">
        <v>42.0</v>
      </c>
      <c r="H21" s="4">
        <f t="shared" si="1"/>
        <v>840</v>
      </c>
      <c r="I21" s="5">
        <v>48.0</v>
      </c>
      <c r="J21" s="4">
        <f t="shared" si="2"/>
        <v>720</v>
      </c>
      <c r="K21" s="4" t="s">
        <v>111</v>
      </c>
    </row>
    <row r="22" ht="15.75" customHeight="1">
      <c r="A22" s="4" t="s">
        <v>36</v>
      </c>
      <c r="B22" s="4">
        <v>25.0</v>
      </c>
      <c r="C22" s="4">
        <v>10.0</v>
      </c>
      <c r="D22" s="4">
        <v>35.0</v>
      </c>
      <c r="E22" s="4">
        <v>10.0</v>
      </c>
      <c r="F22" s="4">
        <v>25.0</v>
      </c>
      <c r="G22" s="5">
        <v>450.0</v>
      </c>
      <c r="H22" s="4">
        <f t="shared" si="1"/>
        <v>4500</v>
      </c>
      <c r="I22" s="5">
        <v>475.0</v>
      </c>
      <c r="J22" s="4">
        <f t="shared" si="2"/>
        <v>4750</v>
      </c>
      <c r="K22" s="4" t="s">
        <v>111</v>
      </c>
    </row>
    <row r="23" ht="15.75" customHeight="1">
      <c r="A23" s="4" t="s">
        <v>37</v>
      </c>
      <c r="B23" s="4">
        <v>23.0</v>
      </c>
      <c r="C23" s="4">
        <v>10.0</v>
      </c>
      <c r="D23" s="4">
        <v>33.0</v>
      </c>
      <c r="E23" s="4">
        <v>10.0</v>
      </c>
      <c r="F23" s="4">
        <v>23.0</v>
      </c>
      <c r="G23" s="5">
        <v>50.0</v>
      </c>
      <c r="H23" s="4">
        <f t="shared" si="1"/>
        <v>500</v>
      </c>
      <c r="I23" s="5">
        <v>60.0</v>
      </c>
      <c r="J23" s="4">
        <f t="shared" si="2"/>
        <v>600</v>
      </c>
      <c r="K23" s="4" t="s">
        <v>111</v>
      </c>
    </row>
    <row r="24" ht="15.75" customHeight="1">
      <c r="A24" s="4" t="s">
        <v>38</v>
      </c>
      <c r="B24" s="4">
        <v>18.0</v>
      </c>
      <c r="C24" s="4">
        <v>10.0</v>
      </c>
      <c r="D24" s="4">
        <v>28.0</v>
      </c>
      <c r="E24" s="4">
        <v>15.0</v>
      </c>
      <c r="F24" s="4">
        <v>13.0</v>
      </c>
      <c r="G24" s="5">
        <v>38.0</v>
      </c>
      <c r="H24" s="4">
        <f t="shared" si="1"/>
        <v>380</v>
      </c>
      <c r="I24" s="5">
        <v>40.0</v>
      </c>
      <c r="J24" s="4">
        <f t="shared" si="2"/>
        <v>600</v>
      </c>
      <c r="K24" s="4" t="s">
        <v>111</v>
      </c>
    </row>
    <row r="25" ht="15.75" customHeight="1">
      <c r="A25" s="4" t="s">
        <v>39</v>
      </c>
      <c r="B25" s="4">
        <v>37.0</v>
      </c>
      <c r="C25" s="4">
        <v>15.0</v>
      </c>
      <c r="D25" s="4">
        <v>52.0</v>
      </c>
      <c r="E25" s="4">
        <v>20.0</v>
      </c>
      <c r="F25" s="4">
        <v>32.0</v>
      </c>
      <c r="G25" s="5">
        <v>40.0</v>
      </c>
      <c r="H25" s="4">
        <f t="shared" si="1"/>
        <v>600</v>
      </c>
      <c r="I25" s="5">
        <v>50.0</v>
      </c>
      <c r="J25" s="4">
        <f t="shared" si="2"/>
        <v>1000</v>
      </c>
      <c r="K25" s="4" t="s">
        <v>111</v>
      </c>
    </row>
    <row r="26" ht="15.75" customHeight="1">
      <c r="A26" s="4" t="s">
        <v>40</v>
      </c>
      <c r="B26" s="4">
        <v>40.0</v>
      </c>
      <c r="C26" s="4">
        <v>10.0</v>
      </c>
      <c r="D26" s="4">
        <v>50.0</v>
      </c>
      <c r="E26" s="4">
        <v>10.0</v>
      </c>
      <c r="F26" s="4">
        <v>40.0</v>
      </c>
      <c r="G26" s="5">
        <v>38.0</v>
      </c>
      <c r="H26" s="4">
        <f t="shared" si="1"/>
        <v>380</v>
      </c>
      <c r="I26" s="5">
        <v>40.0</v>
      </c>
      <c r="J26" s="4">
        <f t="shared" si="2"/>
        <v>400</v>
      </c>
      <c r="K26" s="4" t="s">
        <v>111</v>
      </c>
    </row>
    <row r="27" ht="15.75" customHeight="1">
      <c r="A27" s="4" t="s">
        <v>41</v>
      </c>
      <c r="B27" s="4">
        <v>27.0</v>
      </c>
      <c r="C27" s="4">
        <v>10.0</v>
      </c>
      <c r="D27" s="4">
        <v>37.0</v>
      </c>
      <c r="E27" s="4">
        <v>12.0</v>
      </c>
      <c r="F27" s="4">
        <v>25.0</v>
      </c>
      <c r="G27" s="5">
        <v>42.0</v>
      </c>
      <c r="H27" s="4">
        <f t="shared" si="1"/>
        <v>420</v>
      </c>
      <c r="I27" s="5">
        <v>45.0</v>
      </c>
      <c r="J27" s="4">
        <f t="shared" si="2"/>
        <v>540</v>
      </c>
      <c r="K27" s="4" t="s">
        <v>111</v>
      </c>
    </row>
    <row r="28" ht="15.75" customHeight="1">
      <c r="A28" s="4" t="s">
        <v>42</v>
      </c>
      <c r="B28" s="4">
        <v>20.0</v>
      </c>
      <c r="C28" s="4">
        <v>15.0</v>
      </c>
      <c r="D28" s="4">
        <v>35.0</v>
      </c>
      <c r="E28" s="4">
        <v>20.0</v>
      </c>
      <c r="F28" s="4">
        <v>15.0</v>
      </c>
      <c r="G28" s="5">
        <v>95.0</v>
      </c>
      <c r="H28" s="4">
        <f t="shared" si="1"/>
        <v>1425</v>
      </c>
      <c r="I28" s="5">
        <v>100.0</v>
      </c>
      <c r="J28" s="4">
        <f t="shared" si="2"/>
        <v>2000</v>
      </c>
      <c r="K28" s="4" t="s">
        <v>111</v>
      </c>
    </row>
    <row r="29" ht="15.75" customHeight="1">
      <c r="I29" s="5"/>
    </row>
    <row r="30" ht="15.75" customHeight="1">
      <c r="I30" s="5"/>
    </row>
    <row r="31" ht="15.75" customHeight="1">
      <c r="G31" s="4" t="s">
        <v>112</v>
      </c>
      <c r="H31" s="4">
        <f>SUM(H2:H28)</f>
        <v>28979</v>
      </c>
      <c r="I31" s="5"/>
    </row>
    <row r="32" ht="15.75" customHeight="1">
      <c r="G32" s="4" t="s">
        <v>113</v>
      </c>
      <c r="H32" s="4">
        <f>SUM(J2:J28)</f>
        <v>37895</v>
      </c>
      <c r="I32" s="5"/>
    </row>
    <row r="33" ht="15.75" customHeight="1">
      <c r="I33" s="5"/>
    </row>
    <row r="34" ht="15.75" customHeight="1">
      <c r="I34" s="5"/>
    </row>
    <row r="35" ht="15.75" customHeight="1">
      <c r="I35" s="5"/>
    </row>
    <row r="36" ht="15.75" customHeight="1">
      <c r="I36" s="5"/>
    </row>
    <row r="37" ht="15.75" customHeight="1">
      <c r="I37" s="5"/>
    </row>
    <row r="38" ht="15.75" customHeight="1">
      <c r="I38" s="5"/>
    </row>
    <row r="39" ht="15.75" customHeight="1">
      <c r="I39" s="5"/>
    </row>
    <row r="40" ht="15.75" customHeight="1">
      <c r="I40" s="5"/>
    </row>
    <row r="41" ht="15.75" customHeight="1">
      <c r="I41" s="5"/>
    </row>
    <row r="42" ht="15.75" customHeight="1">
      <c r="I42" s="5"/>
    </row>
    <row r="43" ht="15.75" customHeight="1">
      <c r="I43" s="5"/>
    </row>
    <row r="44" ht="15.75" customHeight="1">
      <c r="I44" s="5"/>
    </row>
    <row r="45" ht="15.75" customHeight="1">
      <c r="I45" s="5"/>
    </row>
    <row r="46" ht="15.75" customHeight="1">
      <c r="I46" s="5"/>
    </row>
    <row r="47" ht="15.75" customHeight="1">
      <c r="I47" s="5"/>
    </row>
    <row r="48" ht="15.75" customHeight="1">
      <c r="I48" s="5"/>
    </row>
    <row r="49" ht="15.75" customHeight="1">
      <c r="I49" s="5"/>
    </row>
    <row r="50" ht="15.75" customHeight="1">
      <c r="I50" s="5"/>
    </row>
    <row r="51" ht="15.75" customHeight="1">
      <c r="I51" s="5"/>
    </row>
    <row r="52" ht="15.75" customHeight="1">
      <c r="I52" s="5"/>
    </row>
    <row r="53" ht="15.75" customHeight="1">
      <c r="I53" s="5"/>
    </row>
    <row r="54" ht="15.75" customHeight="1">
      <c r="I54" s="5"/>
    </row>
    <row r="55" ht="15.75" customHeight="1">
      <c r="I55" s="5"/>
    </row>
    <row r="56" ht="15.75" customHeight="1">
      <c r="I56" s="5"/>
    </row>
    <row r="57" ht="15.75" customHeight="1">
      <c r="I57" s="5"/>
    </row>
    <row r="58" ht="15.75" customHeight="1">
      <c r="I58" s="5"/>
    </row>
    <row r="59" ht="15.75" customHeight="1">
      <c r="I59" s="5"/>
    </row>
    <row r="60" ht="15.75" customHeight="1">
      <c r="I60" s="5"/>
    </row>
    <row r="61" ht="15.75" customHeight="1">
      <c r="I61" s="5"/>
    </row>
    <row r="62" ht="15.75" customHeight="1">
      <c r="I62" s="5"/>
    </row>
    <row r="63" ht="15.75" customHeight="1">
      <c r="I63" s="5"/>
    </row>
    <row r="64" ht="15.75" customHeight="1">
      <c r="I64" s="5"/>
    </row>
    <row r="65" ht="15.75" customHeight="1">
      <c r="I65" s="5"/>
    </row>
    <row r="66" ht="15.75" customHeight="1">
      <c r="I66" s="5"/>
    </row>
    <row r="67" ht="15.75" customHeight="1">
      <c r="I67" s="5"/>
    </row>
    <row r="68" ht="15.75" customHeight="1">
      <c r="I68" s="5"/>
    </row>
    <row r="69" ht="15.75" customHeight="1">
      <c r="I69" s="5"/>
    </row>
    <row r="70" ht="15.75" customHeight="1">
      <c r="I70" s="5"/>
    </row>
    <row r="71" ht="15.75" customHeight="1">
      <c r="I71" s="5"/>
    </row>
    <row r="72" ht="15.75" customHeight="1">
      <c r="I72" s="5"/>
    </row>
    <row r="73" ht="15.75" customHeight="1">
      <c r="I73" s="5"/>
    </row>
    <row r="74" ht="15.75" customHeight="1">
      <c r="I74" s="5"/>
    </row>
    <row r="75" ht="15.75" customHeight="1">
      <c r="I75" s="5"/>
    </row>
    <row r="76" ht="15.75" customHeight="1">
      <c r="I76" s="5"/>
    </row>
    <row r="77" ht="15.75" customHeight="1">
      <c r="I77" s="5"/>
    </row>
    <row r="78" ht="15.75" customHeight="1">
      <c r="I78" s="5"/>
    </row>
    <row r="79" ht="15.75" customHeight="1">
      <c r="I79" s="5"/>
    </row>
    <row r="80" ht="15.75" customHeight="1">
      <c r="I80" s="5"/>
    </row>
    <row r="81" ht="15.75" customHeight="1">
      <c r="I81" s="5"/>
    </row>
    <row r="82" ht="15.75" customHeight="1">
      <c r="I82" s="5"/>
    </row>
    <row r="83" ht="15.75" customHeight="1">
      <c r="I83" s="5"/>
    </row>
    <row r="84" ht="15.75" customHeight="1">
      <c r="I84" s="5"/>
    </row>
    <row r="85" ht="15.75" customHeight="1">
      <c r="I85" s="5"/>
    </row>
    <row r="86" ht="15.75" customHeight="1">
      <c r="I86" s="5"/>
    </row>
    <row r="87" ht="15.75" customHeight="1">
      <c r="I87" s="5"/>
    </row>
    <row r="88" ht="15.75" customHeight="1">
      <c r="I88" s="5"/>
    </row>
    <row r="89" ht="15.75" customHeight="1">
      <c r="I89" s="5"/>
    </row>
    <row r="90" ht="15.75" customHeight="1">
      <c r="I90" s="5"/>
    </row>
    <row r="91" ht="15.75" customHeight="1">
      <c r="I91" s="5"/>
    </row>
    <row r="92" ht="15.75" customHeight="1">
      <c r="I92" s="5"/>
    </row>
    <row r="93" ht="15.75" customHeight="1">
      <c r="I93" s="5"/>
    </row>
    <row r="94" ht="15.75" customHeight="1">
      <c r="I94" s="5"/>
    </row>
    <row r="95" ht="15.75" customHeight="1">
      <c r="I95" s="5"/>
    </row>
    <row r="96" ht="15.75" customHeight="1">
      <c r="I96" s="5"/>
    </row>
    <row r="97" ht="15.75" customHeight="1">
      <c r="I97" s="5"/>
    </row>
    <row r="98" ht="15.75" customHeight="1">
      <c r="I98" s="5"/>
    </row>
    <row r="99" ht="15.75" customHeight="1">
      <c r="I99" s="5"/>
    </row>
    <row r="100" ht="15.75" customHeight="1">
      <c r="I100" s="5"/>
    </row>
    <row r="101" ht="15.75" customHeight="1">
      <c r="I101" s="5"/>
    </row>
    <row r="102" ht="15.75" customHeight="1">
      <c r="I102" s="5"/>
    </row>
    <row r="103" ht="15.75" customHeight="1">
      <c r="I103" s="5"/>
    </row>
    <row r="104" ht="15.75" customHeight="1">
      <c r="I104" s="5"/>
    </row>
    <row r="105" ht="15.75" customHeight="1">
      <c r="I105" s="5"/>
    </row>
    <row r="106" ht="15.75" customHeight="1">
      <c r="I106" s="5"/>
    </row>
    <row r="107" ht="15.75" customHeight="1">
      <c r="I107" s="5"/>
    </row>
    <row r="108" ht="15.75" customHeight="1">
      <c r="I108" s="5"/>
    </row>
    <row r="109" ht="15.75" customHeight="1">
      <c r="I109" s="5"/>
    </row>
    <row r="110" ht="15.75" customHeight="1">
      <c r="I110" s="5"/>
    </row>
    <row r="111" ht="15.75" customHeight="1">
      <c r="I111" s="5"/>
    </row>
    <row r="112" ht="15.75" customHeight="1">
      <c r="I112" s="5"/>
    </row>
    <row r="113" ht="15.75" customHeight="1">
      <c r="I113" s="5"/>
    </row>
    <row r="114" ht="15.75" customHeight="1">
      <c r="I114" s="5"/>
    </row>
    <row r="115" ht="15.75" customHeight="1">
      <c r="I115" s="5"/>
    </row>
    <row r="116" ht="15.75" customHeight="1">
      <c r="I116" s="5"/>
    </row>
    <row r="117" ht="15.75" customHeight="1">
      <c r="I117" s="5"/>
    </row>
    <row r="118" ht="15.75" customHeight="1">
      <c r="I118" s="5"/>
    </row>
    <row r="119" ht="15.75" customHeight="1">
      <c r="I119" s="5"/>
    </row>
    <row r="120" ht="15.75" customHeight="1">
      <c r="I120" s="5"/>
    </row>
    <row r="121" ht="15.75" customHeight="1">
      <c r="I121" s="5"/>
    </row>
    <row r="122" ht="15.75" customHeight="1">
      <c r="I122" s="5"/>
    </row>
    <row r="123" ht="15.75" customHeight="1">
      <c r="I123" s="5"/>
    </row>
    <row r="124" ht="15.75" customHeight="1">
      <c r="I124" s="5"/>
    </row>
    <row r="125" ht="15.75" customHeight="1">
      <c r="I125" s="5"/>
    </row>
    <row r="126" ht="15.75" customHeight="1">
      <c r="I126" s="5"/>
    </row>
    <row r="127" ht="15.75" customHeight="1">
      <c r="I127" s="5"/>
    </row>
    <row r="128" ht="15.75" customHeight="1">
      <c r="I128" s="5"/>
    </row>
    <row r="129" ht="15.75" customHeight="1">
      <c r="I129" s="5"/>
    </row>
    <row r="130" ht="15.75" customHeight="1">
      <c r="I130" s="5"/>
    </row>
    <row r="131" ht="15.75" customHeight="1">
      <c r="I131" s="5"/>
    </row>
    <row r="132" ht="15.75" customHeight="1">
      <c r="I132" s="5"/>
    </row>
    <row r="133" ht="15.75" customHeight="1">
      <c r="I133" s="5"/>
    </row>
    <row r="134" ht="15.75" customHeight="1">
      <c r="I134" s="5"/>
    </row>
    <row r="135" ht="15.75" customHeight="1">
      <c r="I135" s="5"/>
    </row>
    <row r="136" ht="15.75" customHeight="1">
      <c r="I136" s="5"/>
    </row>
    <row r="137" ht="15.75" customHeight="1">
      <c r="I137" s="5"/>
    </row>
    <row r="138" ht="15.75" customHeight="1">
      <c r="I138" s="5"/>
    </row>
    <row r="139" ht="15.75" customHeight="1">
      <c r="I139" s="5"/>
    </row>
    <row r="140" ht="15.75" customHeight="1">
      <c r="I140" s="5"/>
    </row>
    <row r="141" ht="15.75" customHeight="1">
      <c r="I141" s="5"/>
    </row>
    <row r="142" ht="15.75" customHeight="1">
      <c r="I142" s="5"/>
    </row>
    <row r="143" ht="15.75" customHeight="1">
      <c r="I143" s="5"/>
    </row>
    <row r="144" ht="15.75" customHeight="1">
      <c r="I144" s="5"/>
    </row>
    <row r="145" ht="15.75" customHeight="1">
      <c r="I145" s="5"/>
    </row>
    <row r="146" ht="15.75" customHeight="1">
      <c r="I146" s="5"/>
    </row>
    <row r="147" ht="15.75" customHeight="1">
      <c r="I147" s="5"/>
    </row>
    <row r="148" ht="15.75" customHeight="1">
      <c r="I148" s="5"/>
    </row>
    <row r="149" ht="15.75" customHeight="1">
      <c r="I149" s="5"/>
    </row>
    <row r="150" ht="15.75" customHeight="1">
      <c r="I150" s="5"/>
    </row>
    <row r="151" ht="15.75" customHeight="1">
      <c r="I151" s="5"/>
    </row>
    <row r="152" ht="15.75" customHeight="1">
      <c r="I152" s="5"/>
    </row>
    <row r="153" ht="15.75" customHeight="1">
      <c r="I153" s="5"/>
    </row>
    <row r="154" ht="15.75" customHeight="1">
      <c r="I154" s="5"/>
    </row>
    <row r="155" ht="15.75" customHeight="1">
      <c r="I155" s="5"/>
    </row>
    <row r="156" ht="15.75" customHeight="1">
      <c r="I156" s="5"/>
    </row>
    <row r="157" ht="15.75" customHeight="1">
      <c r="I157" s="5"/>
    </row>
    <row r="158" ht="15.75" customHeight="1">
      <c r="I158" s="5"/>
    </row>
    <row r="159" ht="15.75" customHeight="1">
      <c r="I159" s="5"/>
    </row>
    <row r="160" ht="15.75" customHeight="1">
      <c r="I160" s="5"/>
    </row>
    <row r="161" ht="15.75" customHeight="1">
      <c r="I161" s="5"/>
    </row>
    <row r="162" ht="15.75" customHeight="1">
      <c r="I162" s="5"/>
    </row>
    <row r="163" ht="15.75" customHeight="1">
      <c r="I163" s="5"/>
    </row>
    <row r="164" ht="15.75" customHeight="1">
      <c r="I164" s="5"/>
    </row>
    <row r="165" ht="15.75" customHeight="1">
      <c r="I165" s="5"/>
    </row>
    <row r="166" ht="15.75" customHeight="1">
      <c r="I166" s="5"/>
    </row>
    <row r="167" ht="15.75" customHeight="1">
      <c r="I167" s="5"/>
    </row>
    <row r="168" ht="15.75" customHeight="1">
      <c r="I168" s="5"/>
    </row>
    <row r="169" ht="15.75" customHeight="1">
      <c r="I169" s="5"/>
    </row>
    <row r="170" ht="15.75" customHeight="1">
      <c r="I170" s="5"/>
    </row>
    <row r="171" ht="15.75" customHeight="1">
      <c r="I171" s="5"/>
    </row>
    <row r="172" ht="15.75" customHeight="1">
      <c r="I172" s="5"/>
    </row>
    <row r="173" ht="15.75" customHeight="1">
      <c r="I173" s="5"/>
    </row>
    <row r="174" ht="15.75" customHeight="1">
      <c r="I174" s="5"/>
    </row>
    <row r="175" ht="15.75" customHeight="1">
      <c r="I175" s="5"/>
    </row>
    <row r="176" ht="15.75" customHeight="1">
      <c r="I176" s="5"/>
    </row>
    <row r="177" ht="15.75" customHeight="1">
      <c r="I177" s="5"/>
    </row>
    <row r="178" ht="15.75" customHeight="1">
      <c r="I178" s="5"/>
    </row>
    <row r="179" ht="15.75" customHeight="1">
      <c r="I179" s="5"/>
    </row>
    <row r="180" ht="15.75" customHeight="1">
      <c r="I180" s="5"/>
    </row>
    <row r="181" ht="15.75" customHeight="1">
      <c r="I181" s="5"/>
    </row>
    <row r="182" ht="15.75" customHeight="1">
      <c r="I182" s="5"/>
    </row>
    <row r="183" ht="15.75" customHeight="1">
      <c r="I183" s="5"/>
    </row>
    <row r="184" ht="15.75" customHeight="1">
      <c r="I184" s="5"/>
    </row>
    <row r="185" ht="15.75" customHeight="1">
      <c r="I185" s="5"/>
    </row>
    <row r="186" ht="15.75" customHeight="1">
      <c r="I186" s="5"/>
    </row>
    <row r="187" ht="15.75" customHeight="1">
      <c r="I187" s="5"/>
    </row>
    <row r="188" ht="15.75" customHeight="1">
      <c r="I188" s="5"/>
    </row>
    <row r="189" ht="15.75" customHeight="1">
      <c r="I189" s="5"/>
    </row>
    <row r="190" ht="15.75" customHeight="1">
      <c r="I190" s="5"/>
    </row>
    <row r="191" ht="15.75" customHeight="1">
      <c r="I191" s="5"/>
    </row>
    <row r="192" ht="15.75" customHeight="1">
      <c r="I192" s="5"/>
    </row>
    <row r="193" ht="15.75" customHeight="1">
      <c r="I193" s="5"/>
    </row>
    <row r="194" ht="15.75" customHeight="1">
      <c r="I194" s="5"/>
    </row>
    <row r="195" ht="15.75" customHeight="1">
      <c r="I195" s="5"/>
    </row>
    <row r="196" ht="15.75" customHeight="1">
      <c r="I196" s="5"/>
    </row>
    <row r="197" ht="15.75" customHeight="1">
      <c r="I197" s="5"/>
    </row>
    <row r="198" ht="15.75" customHeight="1">
      <c r="I198" s="5"/>
    </row>
    <row r="199" ht="15.75" customHeight="1">
      <c r="I199" s="5"/>
    </row>
    <row r="200" ht="15.75" customHeight="1">
      <c r="I200" s="5"/>
    </row>
    <row r="201" ht="15.75" customHeight="1">
      <c r="I201" s="5"/>
    </row>
    <row r="202" ht="15.75" customHeight="1">
      <c r="I202" s="5"/>
    </row>
    <row r="203" ht="15.75" customHeight="1">
      <c r="I203" s="5"/>
    </row>
    <row r="204" ht="15.75" customHeight="1">
      <c r="I204" s="5"/>
    </row>
    <row r="205" ht="15.75" customHeight="1">
      <c r="I205" s="5"/>
    </row>
    <row r="206" ht="15.75" customHeight="1">
      <c r="I206" s="5"/>
    </row>
    <row r="207" ht="15.75" customHeight="1">
      <c r="I207" s="5"/>
    </row>
    <row r="208" ht="15.75" customHeight="1">
      <c r="I208" s="5"/>
    </row>
    <row r="209" ht="15.75" customHeight="1">
      <c r="I209" s="5"/>
    </row>
    <row r="210" ht="15.75" customHeight="1">
      <c r="I210" s="5"/>
    </row>
    <row r="211" ht="15.75" customHeight="1">
      <c r="I211" s="5"/>
    </row>
    <row r="212" ht="15.75" customHeight="1">
      <c r="I212" s="5"/>
    </row>
    <row r="213" ht="15.75" customHeight="1">
      <c r="I213" s="5"/>
    </row>
    <row r="214" ht="15.75" customHeight="1">
      <c r="I214" s="5"/>
    </row>
    <row r="215" ht="15.75" customHeight="1">
      <c r="I215" s="5"/>
    </row>
    <row r="216" ht="15.75" customHeight="1">
      <c r="I216" s="5"/>
    </row>
    <row r="217" ht="15.75" customHeight="1">
      <c r="I217" s="5"/>
    </row>
    <row r="218" ht="15.75" customHeight="1">
      <c r="I218" s="5"/>
    </row>
    <row r="219" ht="15.75" customHeight="1">
      <c r="I219" s="5"/>
    </row>
    <row r="220" ht="15.75" customHeight="1">
      <c r="I220" s="5"/>
    </row>
    <row r="221" ht="15.75" customHeight="1">
      <c r="I221" s="5"/>
    </row>
    <row r="222" ht="15.75" customHeight="1">
      <c r="I222" s="5"/>
    </row>
    <row r="223" ht="15.75" customHeight="1">
      <c r="I223" s="5"/>
    </row>
    <row r="224" ht="15.75" customHeight="1">
      <c r="I224" s="5"/>
    </row>
    <row r="225" ht="15.75" customHeight="1">
      <c r="I225" s="5"/>
    </row>
    <row r="226" ht="15.75" customHeight="1">
      <c r="I226" s="5"/>
    </row>
    <row r="227" ht="15.75" customHeight="1">
      <c r="I227" s="5"/>
    </row>
    <row r="228" ht="15.75" customHeight="1">
      <c r="I228" s="5"/>
    </row>
    <row r="229" ht="15.75" customHeight="1">
      <c r="I229" s="5"/>
    </row>
    <row r="230" ht="15.75" customHeight="1">
      <c r="I230" s="5"/>
    </row>
    <row r="231" ht="15.75" customHeight="1">
      <c r="I231" s="5"/>
    </row>
    <row r="232" ht="15.75" customHeight="1">
      <c r="I232" s="5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1" width="12.63"/>
    <col customWidth="1" min="12" max="26" width="14.38"/>
  </cols>
  <sheetData>
    <row r="1" ht="15.75" customHeight="1">
      <c r="A1" s="1" t="s">
        <v>0</v>
      </c>
      <c r="B1" s="1" t="s">
        <v>108</v>
      </c>
      <c r="C1" s="1" t="s">
        <v>1</v>
      </c>
      <c r="D1" s="1" t="s">
        <v>2</v>
      </c>
      <c r="E1" s="1" t="s">
        <v>3</v>
      </c>
      <c r="F1" s="1" t="s">
        <v>109</v>
      </c>
      <c r="G1" s="1" t="s">
        <v>4</v>
      </c>
      <c r="H1" s="1" t="s">
        <v>114</v>
      </c>
      <c r="I1" s="2" t="s">
        <v>6</v>
      </c>
      <c r="J1" s="1" t="s">
        <v>115</v>
      </c>
      <c r="K1" s="1" t="s">
        <v>116</v>
      </c>
    </row>
    <row r="2" ht="15.75" customHeight="1">
      <c r="A2" s="4" t="s">
        <v>16</v>
      </c>
      <c r="B2" s="4">
        <v>125.0</v>
      </c>
      <c r="C2" s="4">
        <v>30.0</v>
      </c>
      <c r="D2" s="4">
        <v>155.0</v>
      </c>
      <c r="E2" s="4">
        <v>65.0</v>
      </c>
      <c r="F2" s="4">
        <v>90.0</v>
      </c>
      <c r="G2" s="5">
        <v>9.4</v>
      </c>
      <c r="H2" s="4">
        <f t="shared" ref="H2:H28" si="1">C2*G2</f>
        <v>282</v>
      </c>
      <c r="I2" s="5">
        <v>10.0</v>
      </c>
      <c r="J2" s="4">
        <f t="shared" ref="J2:J28" si="2">E2*I2</f>
        <v>650</v>
      </c>
      <c r="K2" s="4" t="s">
        <v>111</v>
      </c>
    </row>
    <row r="3" ht="15.75" customHeight="1">
      <c r="A3" s="4" t="s">
        <v>17</v>
      </c>
      <c r="B3" s="4">
        <v>80.0</v>
      </c>
      <c r="C3" s="4">
        <v>70.0</v>
      </c>
      <c r="D3" s="4">
        <v>150.0</v>
      </c>
      <c r="E3" s="4">
        <v>85.0</v>
      </c>
      <c r="F3" s="4">
        <v>65.0</v>
      </c>
      <c r="G3" s="5">
        <v>40.0</v>
      </c>
      <c r="H3" s="4">
        <f t="shared" si="1"/>
        <v>2800</v>
      </c>
      <c r="I3" s="5">
        <v>44.0</v>
      </c>
      <c r="J3" s="4">
        <f t="shared" si="2"/>
        <v>3740</v>
      </c>
      <c r="K3" s="4" t="s">
        <v>111</v>
      </c>
    </row>
    <row r="4" ht="15.75" customHeight="1">
      <c r="A4" s="4" t="s">
        <v>18</v>
      </c>
      <c r="B4" s="4">
        <v>60.0</v>
      </c>
      <c r="C4" s="4">
        <v>20.0</v>
      </c>
      <c r="D4" s="4">
        <v>80.0</v>
      </c>
      <c r="E4" s="4">
        <v>25.0</v>
      </c>
      <c r="F4" s="4">
        <v>55.0</v>
      </c>
      <c r="G4" s="5">
        <v>9.0</v>
      </c>
      <c r="H4" s="4">
        <f t="shared" si="1"/>
        <v>180</v>
      </c>
      <c r="I4" s="5">
        <v>10.0</v>
      </c>
      <c r="J4" s="4">
        <f t="shared" si="2"/>
        <v>250</v>
      </c>
      <c r="K4" s="4" t="s">
        <v>111</v>
      </c>
    </row>
    <row r="5" ht="15.75" customHeight="1">
      <c r="A5" s="4" t="s">
        <v>19</v>
      </c>
      <c r="B5" s="4">
        <v>30.0</v>
      </c>
      <c r="C5" s="4">
        <v>45.0</v>
      </c>
      <c r="D5" s="4">
        <v>75.0</v>
      </c>
      <c r="E5" s="4">
        <v>40.0</v>
      </c>
      <c r="F5" s="4">
        <v>35.0</v>
      </c>
      <c r="G5" s="5">
        <v>75.0</v>
      </c>
      <c r="H5" s="4">
        <f t="shared" si="1"/>
        <v>3375</v>
      </c>
      <c r="I5" s="5">
        <v>80.0</v>
      </c>
      <c r="J5" s="4">
        <f t="shared" si="2"/>
        <v>3200</v>
      </c>
      <c r="K5" s="4" t="s">
        <v>111</v>
      </c>
    </row>
    <row r="6" ht="15.75" customHeight="1">
      <c r="A6" s="4" t="s">
        <v>20</v>
      </c>
      <c r="B6" s="4">
        <v>40.0</v>
      </c>
      <c r="C6" s="4">
        <v>20.0</v>
      </c>
      <c r="D6" s="4">
        <v>60.0</v>
      </c>
      <c r="E6" s="4">
        <v>20.0</v>
      </c>
      <c r="F6" s="4">
        <v>40.0</v>
      </c>
      <c r="G6" s="5">
        <v>50.0</v>
      </c>
      <c r="H6" s="4">
        <f t="shared" si="1"/>
        <v>1000</v>
      </c>
      <c r="I6" s="5">
        <v>60.0</v>
      </c>
      <c r="J6" s="4">
        <f t="shared" si="2"/>
        <v>1200</v>
      </c>
      <c r="K6" s="4" t="s">
        <v>111</v>
      </c>
    </row>
    <row r="7" ht="15.75" customHeight="1">
      <c r="A7" s="4" t="s">
        <v>21</v>
      </c>
      <c r="B7" s="4">
        <v>55.0</v>
      </c>
      <c r="C7" s="4">
        <v>20.0</v>
      </c>
      <c r="D7" s="4">
        <v>75.0</v>
      </c>
      <c r="E7" s="4">
        <v>20.0</v>
      </c>
      <c r="F7" s="4">
        <v>55.0</v>
      </c>
      <c r="G7" s="5">
        <v>18.0</v>
      </c>
      <c r="H7" s="4">
        <f t="shared" si="1"/>
        <v>360</v>
      </c>
      <c r="I7" s="5">
        <v>20.0</v>
      </c>
      <c r="J7" s="4">
        <f t="shared" si="2"/>
        <v>400</v>
      </c>
      <c r="K7" s="4" t="s">
        <v>111</v>
      </c>
    </row>
    <row r="8" ht="15.75" customHeight="1">
      <c r="A8" s="4" t="s">
        <v>22</v>
      </c>
      <c r="B8" s="4">
        <v>55.0</v>
      </c>
      <c r="C8" s="4">
        <v>0.0</v>
      </c>
      <c r="D8" s="4">
        <v>55.0</v>
      </c>
      <c r="E8" s="4">
        <v>25.0</v>
      </c>
      <c r="F8" s="4">
        <v>30.0</v>
      </c>
      <c r="G8" s="5">
        <v>110.0</v>
      </c>
      <c r="H8" s="4">
        <f t="shared" si="1"/>
        <v>0</v>
      </c>
      <c r="I8" s="5">
        <v>120.0</v>
      </c>
      <c r="J8" s="4">
        <f t="shared" si="2"/>
        <v>3000</v>
      </c>
      <c r="K8" s="4" t="s">
        <v>111</v>
      </c>
    </row>
    <row r="9" ht="15.75" customHeight="1">
      <c r="A9" s="4" t="s">
        <v>23</v>
      </c>
      <c r="B9" s="4">
        <v>30.0</v>
      </c>
      <c r="C9" s="4">
        <v>10.0</v>
      </c>
      <c r="D9" s="4">
        <v>40.0</v>
      </c>
      <c r="E9" s="4">
        <v>20.0</v>
      </c>
      <c r="F9" s="4">
        <v>20.0</v>
      </c>
      <c r="G9" s="5">
        <v>36.0</v>
      </c>
      <c r="H9" s="4">
        <f t="shared" si="1"/>
        <v>360</v>
      </c>
      <c r="I9" s="5">
        <v>40.0</v>
      </c>
      <c r="J9" s="4">
        <f t="shared" si="2"/>
        <v>800</v>
      </c>
      <c r="K9" s="4" t="s">
        <v>111</v>
      </c>
    </row>
    <row r="10" ht="15.75" customHeight="1">
      <c r="A10" s="4" t="s">
        <v>24</v>
      </c>
      <c r="B10" s="4">
        <v>45.0</v>
      </c>
      <c r="C10" s="4">
        <v>5.0</v>
      </c>
      <c r="D10" s="4">
        <v>50.0</v>
      </c>
      <c r="E10" s="4">
        <v>20.0</v>
      </c>
      <c r="F10" s="4">
        <v>30.0</v>
      </c>
      <c r="G10" s="5">
        <v>65.0</v>
      </c>
      <c r="H10" s="4">
        <f t="shared" si="1"/>
        <v>325</v>
      </c>
      <c r="I10" s="5">
        <v>75.0</v>
      </c>
      <c r="J10" s="4">
        <f t="shared" si="2"/>
        <v>1500</v>
      </c>
      <c r="K10" s="4" t="s">
        <v>111</v>
      </c>
    </row>
    <row r="11" ht="15.75" customHeight="1">
      <c r="A11" s="4" t="s">
        <v>25</v>
      </c>
      <c r="B11" s="4">
        <v>25.0</v>
      </c>
      <c r="C11" s="4">
        <v>20.0</v>
      </c>
      <c r="D11" s="4">
        <v>45.0</v>
      </c>
      <c r="E11" s="4">
        <v>15.0</v>
      </c>
      <c r="F11" s="4">
        <v>30.0</v>
      </c>
      <c r="G11" s="5">
        <v>20.0</v>
      </c>
      <c r="H11" s="4">
        <f t="shared" si="1"/>
        <v>400</v>
      </c>
      <c r="I11" s="5">
        <v>24.0</v>
      </c>
      <c r="J11" s="4">
        <f t="shared" si="2"/>
        <v>360</v>
      </c>
      <c r="K11" s="4" t="s">
        <v>111</v>
      </c>
    </row>
    <row r="12" ht="15.75" customHeight="1">
      <c r="A12" s="4" t="s">
        <v>26</v>
      </c>
      <c r="B12" s="4">
        <v>25.0</v>
      </c>
      <c r="C12" s="4">
        <v>10.0</v>
      </c>
      <c r="D12" s="4">
        <v>35.0</v>
      </c>
      <c r="E12" s="4">
        <v>15.0</v>
      </c>
      <c r="F12" s="4">
        <v>20.0</v>
      </c>
      <c r="G12" s="5">
        <v>20.0</v>
      </c>
      <c r="H12" s="4">
        <f t="shared" si="1"/>
        <v>200</v>
      </c>
      <c r="I12" s="5">
        <v>24.0</v>
      </c>
      <c r="J12" s="4">
        <f t="shared" si="2"/>
        <v>360</v>
      </c>
      <c r="K12" s="4" t="s">
        <v>111</v>
      </c>
    </row>
    <row r="13" ht="15.75" customHeight="1">
      <c r="A13" s="4" t="s">
        <v>27</v>
      </c>
      <c r="B13" s="4">
        <v>20.0</v>
      </c>
      <c r="C13" s="4">
        <v>20.0</v>
      </c>
      <c r="D13" s="4">
        <v>40.0</v>
      </c>
      <c r="E13" s="4">
        <v>25.0</v>
      </c>
      <c r="F13" s="4">
        <v>15.0</v>
      </c>
      <c r="G13" s="5">
        <v>100.0</v>
      </c>
      <c r="H13" s="4">
        <f t="shared" si="1"/>
        <v>2000</v>
      </c>
      <c r="I13" s="5">
        <v>110.0</v>
      </c>
      <c r="J13" s="4">
        <f t="shared" si="2"/>
        <v>2750</v>
      </c>
      <c r="K13" s="4" t="s">
        <v>111</v>
      </c>
    </row>
    <row r="14" ht="15.75" customHeight="1">
      <c r="A14" s="4" t="s">
        <v>28</v>
      </c>
      <c r="B14" s="4">
        <v>25.0</v>
      </c>
      <c r="C14" s="4">
        <v>15.0</v>
      </c>
      <c r="D14" s="4">
        <v>40.0</v>
      </c>
      <c r="E14" s="4">
        <v>20.0</v>
      </c>
      <c r="F14" s="4">
        <v>20.0</v>
      </c>
      <c r="G14" s="5">
        <v>130.0</v>
      </c>
      <c r="H14" s="4">
        <f t="shared" si="1"/>
        <v>1950</v>
      </c>
      <c r="I14" s="5">
        <v>140.0</v>
      </c>
      <c r="J14" s="4">
        <f t="shared" si="2"/>
        <v>2800</v>
      </c>
      <c r="K14" s="4" t="s">
        <v>111</v>
      </c>
    </row>
    <row r="15" ht="15.75" customHeight="1">
      <c r="A15" s="4" t="s">
        <v>29</v>
      </c>
      <c r="B15" s="4">
        <v>17.0</v>
      </c>
      <c r="C15" s="4">
        <v>10.0</v>
      </c>
      <c r="D15" s="4">
        <v>27.0</v>
      </c>
      <c r="E15" s="4">
        <v>15.0</v>
      </c>
      <c r="F15" s="4">
        <v>12.0</v>
      </c>
      <c r="G15" s="5">
        <v>38.0</v>
      </c>
      <c r="H15" s="4">
        <f t="shared" si="1"/>
        <v>380</v>
      </c>
      <c r="I15" s="5">
        <v>40.0</v>
      </c>
      <c r="J15" s="4">
        <f t="shared" si="2"/>
        <v>600</v>
      </c>
      <c r="K15" s="4" t="s">
        <v>111</v>
      </c>
    </row>
    <row r="16" ht="15.75" customHeight="1">
      <c r="A16" s="4" t="s">
        <v>30</v>
      </c>
      <c r="B16" s="4">
        <v>23.0</v>
      </c>
      <c r="C16" s="4">
        <v>10.0</v>
      </c>
      <c r="D16" s="4">
        <v>33.0</v>
      </c>
      <c r="E16" s="4">
        <v>15.0</v>
      </c>
      <c r="F16" s="4">
        <v>18.0</v>
      </c>
      <c r="G16" s="5">
        <v>8.0</v>
      </c>
      <c r="H16" s="4">
        <f t="shared" si="1"/>
        <v>80</v>
      </c>
      <c r="I16" s="5">
        <v>10.0</v>
      </c>
      <c r="J16" s="4">
        <f t="shared" si="2"/>
        <v>150</v>
      </c>
      <c r="K16" s="4" t="s">
        <v>111</v>
      </c>
    </row>
    <row r="17" ht="15.75" customHeight="1">
      <c r="A17" s="4" t="s">
        <v>31</v>
      </c>
      <c r="B17" s="4">
        <v>65.0</v>
      </c>
      <c r="C17" s="4">
        <v>10.0</v>
      </c>
      <c r="D17" s="4">
        <v>75.0</v>
      </c>
      <c r="E17" s="4">
        <v>20.0</v>
      </c>
      <c r="F17" s="4">
        <v>55.0</v>
      </c>
      <c r="G17" s="5">
        <v>85.0</v>
      </c>
      <c r="H17" s="4">
        <f t="shared" si="1"/>
        <v>850</v>
      </c>
      <c r="I17" s="5">
        <v>95.0</v>
      </c>
      <c r="J17" s="4">
        <f t="shared" si="2"/>
        <v>1900</v>
      </c>
      <c r="K17" s="4" t="s">
        <v>111</v>
      </c>
    </row>
    <row r="18" ht="15.75" customHeight="1">
      <c r="A18" s="4" t="s">
        <v>32</v>
      </c>
      <c r="B18" s="4">
        <v>25.0</v>
      </c>
      <c r="C18" s="4">
        <v>10.0</v>
      </c>
      <c r="D18" s="4">
        <v>35.0</v>
      </c>
      <c r="E18" s="4">
        <v>10.0</v>
      </c>
      <c r="F18" s="4">
        <v>25.0</v>
      </c>
      <c r="G18" s="5">
        <v>12.0</v>
      </c>
      <c r="H18" s="4">
        <f t="shared" si="1"/>
        <v>120</v>
      </c>
      <c r="I18" s="5">
        <v>14.0</v>
      </c>
      <c r="J18" s="4">
        <f t="shared" si="2"/>
        <v>140</v>
      </c>
      <c r="K18" s="4" t="s">
        <v>111</v>
      </c>
    </row>
    <row r="19" ht="15.75" customHeight="1">
      <c r="A19" s="4" t="s">
        <v>33</v>
      </c>
      <c r="B19" s="4">
        <v>25.0</v>
      </c>
      <c r="C19" s="4">
        <v>20.0</v>
      </c>
      <c r="D19" s="4">
        <v>45.0</v>
      </c>
      <c r="E19" s="4">
        <v>15.0</v>
      </c>
      <c r="F19" s="4">
        <v>30.0</v>
      </c>
      <c r="G19" s="5">
        <v>36.0</v>
      </c>
      <c r="H19" s="4">
        <f t="shared" si="1"/>
        <v>720</v>
      </c>
      <c r="I19" s="5">
        <v>40.0</v>
      </c>
      <c r="J19" s="4">
        <f t="shared" si="2"/>
        <v>600</v>
      </c>
      <c r="K19" s="4" t="s">
        <v>111</v>
      </c>
    </row>
    <row r="20" ht="15.75" customHeight="1">
      <c r="A20" s="4" t="s">
        <v>34</v>
      </c>
      <c r="B20" s="4">
        <v>36.0</v>
      </c>
      <c r="C20" s="4">
        <v>10.0</v>
      </c>
      <c r="D20" s="4">
        <v>46.0</v>
      </c>
      <c r="E20" s="4">
        <v>15.0</v>
      </c>
      <c r="F20" s="4">
        <v>31.0</v>
      </c>
      <c r="G20" s="5">
        <v>85.0</v>
      </c>
      <c r="H20" s="4">
        <f t="shared" si="1"/>
        <v>850</v>
      </c>
      <c r="I20" s="5">
        <v>90.0</v>
      </c>
      <c r="J20" s="4">
        <f t="shared" si="2"/>
        <v>1350</v>
      </c>
      <c r="K20" s="4" t="s">
        <v>111</v>
      </c>
    </row>
    <row r="21" ht="15.75" customHeight="1">
      <c r="A21" s="4" t="s">
        <v>35</v>
      </c>
      <c r="B21" s="4">
        <v>32.0</v>
      </c>
      <c r="C21" s="4">
        <v>15.0</v>
      </c>
      <c r="D21" s="4">
        <v>47.0</v>
      </c>
      <c r="E21" s="4">
        <v>20.0</v>
      </c>
      <c r="F21" s="4">
        <v>27.0</v>
      </c>
      <c r="G21" s="5">
        <v>42.0</v>
      </c>
      <c r="H21" s="4">
        <f t="shared" si="1"/>
        <v>630</v>
      </c>
      <c r="I21" s="5">
        <v>48.0</v>
      </c>
      <c r="J21" s="4">
        <f t="shared" si="2"/>
        <v>960</v>
      </c>
      <c r="K21" s="4" t="s">
        <v>111</v>
      </c>
    </row>
    <row r="22" ht="15.75" customHeight="1">
      <c r="A22" s="4" t="s">
        <v>36</v>
      </c>
      <c r="B22" s="4">
        <v>25.0</v>
      </c>
      <c r="C22" s="4">
        <v>10.0</v>
      </c>
      <c r="D22" s="4">
        <v>35.0</v>
      </c>
      <c r="E22" s="4">
        <v>21.0</v>
      </c>
      <c r="F22" s="4">
        <v>14.0</v>
      </c>
      <c r="G22" s="5">
        <v>450.0</v>
      </c>
      <c r="H22" s="4">
        <f t="shared" si="1"/>
        <v>4500</v>
      </c>
      <c r="I22" s="5">
        <v>475.0</v>
      </c>
      <c r="J22" s="4">
        <f t="shared" si="2"/>
        <v>9975</v>
      </c>
      <c r="K22" s="4" t="s">
        <v>111</v>
      </c>
    </row>
    <row r="23" ht="15.75" customHeight="1">
      <c r="A23" s="4" t="s">
        <v>37</v>
      </c>
      <c r="B23" s="4">
        <v>23.0</v>
      </c>
      <c r="C23" s="4">
        <v>10.0</v>
      </c>
      <c r="D23" s="4">
        <v>33.0</v>
      </c>
      <c r="E23" s="4">
        <v>15.0</v>
      </c>
      <c r="F23" s="4">
        <v>18.0</v>
      </c>
      <c r="G23" s="5">
        <v>50.0</v>
      </c>
      <c r="H23" s="4">
        <f t="shared" si="1"/>
        <v>500</v>
      </c>
      <c r="I23" s="5">
        <v>60.0</v>
      </c>
      <c r="J23" s="4">
        <f t="shared" si="2"/>
        <v>900</v>
      </c>
      <c r="K23" s="4" t="s">
        <v>111</v>
      </c>
    </row>
    <row r="24" ht="15.75" customHeight="1">
      <c r="A24" s="4" t="s">
        <v>38</v>
      </c>
      <c r="B24" s="4">
        <v>13.0</v>
      </c>
      <c r="C24" s="4">
        <v>15.0</v>
      </c>
      <c r="D24" s="4">
        <v>28.0</v>
      </c>
      <c r="E24" s="4">
        <v>10.0</v>
      </c>
      <c r="F24" s="4">
        <v>18.0</v>
      </c>
      <c r="G24" s="5">
        <v>38.0</v>
      </c>
      <c r="H24" s="4">
        <f t="shared" si="1"/>
        <v>570</v>
      </c>
      <c r="I24" s="5">
        <v>40.0</v>
      </c>
      <c r="J24" s="4">
        <f t="shared" si="2"/>
        <v>400</v>
      </c>
      <c r="K24" s="4" t="s">
        <v>111</v>
      </c>
    </row>
    <row r="25" ht="15.75" customHeight="1">
      <c r="A25" s="4" t="s">
        <v>39</v>
      </c>
      <c r="B25" s="4">
        <v>32.0</v>
      </c>
      <c r="C25" s="4">
        <v>20.0</v>
      </c>
      <c r="D25" s="4">
        <v>52.0</v>
      </c>
      <c r="E25" s="4">
        <v>15.0</v>
      </c>
      <c r="F25" s="4">
        <v>37.0</v>
      </c>
      <c r="G25" s="5">
        <v>40.0</v>
      </c>
      <c r="H25" s="4">
        <f t="shared" si="1"/>
        <v>800</v>
      </c>
      <c r="I25" s="5">
        <v>50.0</v>
      </c>
      <c r="J25" s="4">
        <f t="shared" si="2"/>
        <v>750</v>
      </c>
      <c r="K25" s="4" t="s">
        <v>111</v>
      </c>
    </row>
    <row r="26" ht="15.75" customHeight="1">
      <c r="A26" s="4" t="s">
        <v>40</v>
      </c>
      <c r="B26" s="4">
        <v>40.0</v>
      </c>
      <c r="C26" s="4">
        <v>10.0</v>
      </c>
      <c r="D26" s="4">
        <v>50.0</v>
      </c>
      <c r="E26" s="4">
        <v>20.0</v>
      </c>
      <c r="F26" s="4">
        <v>30.0</v>
      </c>
      <c r="G26" s="5">
        <v>38.0</v>
      </c>
      <c r="H26" s="4">
        <f t="shared" si="1"/>
        <v>380</v>
      </c>
      <c r="I26" s="5">
        <v>40.0</v>
      </c>
      <c r="J26" s="4">
        <f t="shared" si="2"/>
        <v>800</v>
      </c>
      <c r="K26" s="4" t="s">
        <v>111</v>
      </c>
    </row>
    <row r="27" ht="15.75" customHeight="1">
      <c r="A27" s="4" t="s">
        <v>41</v>
      </c>
      <c r="B27" s="4">
        <v>25.0</v>
      </c>
      <c r="C27" s="4">
        <v>10.0</v>
      </c>
      <c r="D27" s="4">
        <v>35.0</v>
      </c>
      <c r="E27" s="4">
        <v>17.0</v>
      </c>
      <c r="F27" s="4">
        <v>18.0</v>
      </c>
      <c r="G27" s="5">
        <v>42.0</v>
      </c>
      <c r="H27" s="4">
        <f t="shared" si="1"/>
        <v>420</v>
      </c>
      <c r="I27" s="5">
        <v>45.0</v>
      </c>
      <c r="J27" s="4">
        <f t="shared" si="2"/>
        <v>765</v>
      </c>
      <c r="K27" s="4" t="s">
        <v>111</v>
      </c>
    </row>
    <row r="28" ht="15.75" customHeight="1">
      <c r="A28" s="4" t="s">
        <v>42</v>
      </c>
      <c r="B28" s="4">
        <v>15.0</v>
      </c>
      <c r="C28" s="4">
        <v>15.0</v>
      </c>
      <c r="D28" s="4">
        <v>30.0</v>
      </c>
      <c r="E28" s="4">
        <v>15.0</v>
      </c>
      <c r="F28" s="4">
        <v>15.0</v>
      </c>
      <c r="G28" s="5">
        <v>95.0</v>
      </c>
      <c r="H28" s="4">
        <f t="shared" si="1"/>
        <v>1425</v>
      </c>
      <c r="I28" s="5">
        <v>100.0</v>
      </c>
      <c r="J28" s="4">
        <f t="shared" si="2"/>
        <v>1500</v>
      </c>
      <c r="K28" s="4" t="s">
        <v>111</v>
      </c>
    </row>
    <row r="29" ht="15.75" customHeight="1">
      <c r="I29" s="5"/>
    </row>
    <row r="30" ht="15.75" customHeight="1">
      <c r="I30" s="5"/>
    </row>
    <row r="31" ht="15.75" customHeight="1">
      <c r="G31" s="4" t="s">
        <v>112</v>
      </c>
      <c r="H31" s="4">
        <f>SUM(H2:H28)</f>
        <v>25457</v>
      </c>
      <c r="I31" s="5"/>
    </row>
    <row r="32" ht="15.75" customHeight="1">
      <c r="G32" s="4" t="s">
        <v>113</v>
      </c>
      <c r="H32" s="4">
        <f>SUM(J2:J28)</f>
        <v>41800</v>
      </c>
      <c r="I32" s="5"/>
    </row>
    <row r="33" ht="15.75" customHeight="1">
      <c r="I33" s="5"/>
    </row>
    <row r="34" ht="15.75" customHeight="1">
      <c r="I34" s="5"/>
    </row>
    <row r="35" ht="15.75" customHeight="1">
      <c r="I35" s="5"/>
    </row>
    <row r="36" ht="15.75" customHeight="1">
      <c r="I36" s="5"/>
    </row>
    <row r="37" ht="15.75" customHeight="1">
      <c r="I37" s="5"/>
    </row>
    <row r="38" ht="15.75" customHeight="1">
      <c r="I38" s="5"/>
    </row>
    <row r="39" ht="15.75" customHeight="1">
      <c r="I39" s="5"/>
    </row>
    <row r="40" ht="15.75" customHeight="1">
      <c r="I40" s="5"/>
    </row>
    <row r="41" ht="15.75" customHeight="1">
      <c r="I41" s="5"/>
    </row>
    <row r="42" ht="15.75" customHeight="1">
      <c r="I42" s="5"/>
    </row>
    <row r="43" ht="15.75" customHeight="1">
      <c r="I43" s="5"/>
    </row>
    <row r="44" ht="15.75" customHeight="1">
      <c r="I44" s="5"/>
    </row>
    <row r="45" ht="15.75" customHeight="1">
      <c r="I45" s="5"/>
    </row>
    <row r="46" ht="15.75" customHeight="1">
      <c r="I46" s="5"/>
    </row>
    <row r="47" ht="15.75" customHeight="1">
      <c r="I47" s="5"/>
    </row>
    <row r="48" ht="15.75" customHeight="1">
      <c r="I48" s="5"/>
    </row>
    <row r="49" ht="15.75" customHeight="1">
      <c r="I49" s="5"/>
    </row>
    <row r="50" ht="15.75" customHeight="1">
      <c r="I50" s="5"/>
    </row>
    <row r="51" ht="15.75" customHeight="1">
      <c r="I51" s="5"/>
    </row>
    <row r="52" ht="15.75" customHeight="1">
      <c r="I52" s="5"/>
    </row>
    <row r="53" ht="15.75" customHeight="1">
      <c r="I53" s="5"/>
    </row>
    <row r="54" ht="15.75" customHeight="1">
      <c r="I54" s="5"/>
    </row>
    <row r="55" ht="15.75" customHeight="1">
      <c r="I55" s="5"/>
    </row>
    <row r="56" ht="15.75" customHeight="1">
      <c r="I56" s="5"/>
    </row>
    <row r="57" ht="15.75" customHeight="1">
      <c r="I57" s="5"/>
    </row>
    <row r="58" ht="15.75" customHeight="1">
      <c r="I58" s="5"/>
    </row>
    <row r="59" ht="15.75" customHeight="1">
      <c r="I59" s="5"/>
    </row>
    <row r="60" ht="15.75" customHeight="1">
      <c r="I60" s="5"/>
    </row>
    <row r="61" ht="15.75" customHeight="1">
      <c r="I61" s="5"/>
    </row>
    <row r="62" ht="15.75" customHeight="1">
      <c r="I62" s="5"/>
    </row>
    <row r="63" ht="15.75" customHeight="1">
      <c r="I63" s="5"/>
    </row>
    <row r="64" ht="15.75" customHeight="1">
      <c r="I64" s="5"/>
    </row>
    <row r="65" ht="15.75" customHeight="1">
      <c r="I65" s="5"/>
    </row>
    <row r="66" ht="15.75" customHeight="1">
      <c r="I66" s="5"/>
    </row>
    <row r="67" ht="15.75" customHeight="1">
      <c r="I67" s="5"/>
    </row>
    <row r="68" ht="15.75" customHeight="1">
      <c r="I68" s="5"/>
    </row>
    <row r="69" ht="15.75" customHeight="1">
      <c r="I69" s="5"/>
    </row>
    <row r="70" ht="15.75" customHeight="1">
      <c r="I70" s="5"/>
    </row>
    <row r="71" ht="15.75" customHeight="1">
      <c r="I71" s="5"/>
    </row>
    <row r="72" ht="15.75" customHeight="1">
      <c r="I72" s="5"/>
    </row>
    <row r="73" ht="15.75" customHeight="1">
      <c r="I73" s="5"/>
    </row>
    <row r="74" ht="15.75" customHeight="1">
      <c r="I74" s="5"/>
    </row>
    <row r="75" ht="15.75" customHeight="1">
      <c r="I75" s="5"/>
    </row>
    <row r="76" ht="15.75" customHeight="1">
      <c r="I76" s="5"/>
    </row>
    <row r="77" ht="15.75" customHeight="1">
      <c r="I77" s="5"/>
    </row>
    <row r="78" ht="15.75" customHeight="1">
      <c r="I78" s="5"/>
    </row>
    <row r="79" ht="15.75" customHeight="1">
      <c r="I79" s="5"/>
    </row>
    <row r="80" ht="15.75" customHeight="1">
      <c r="I80" s="5"/>
    </row>
    <row r="81" ht="15.75" customHeight="1">
      <c r="I81" s="5"/>
    </row>
    <row r="82" ht="15.75" customHeight="1">
      <c r="I82" s="5"/>
    </row>
    <row r="83" ht="15.75" customHeight="1">
      <c r="I83" s="5"/>
    </row>
    <row r="84" ht="15.75" customHeight="1">
      <c r="I84" s="5"/>
    </row>
    <row r="85" ht="15.75" customHeight="1">
      <c r="I85" s="5"/>
    </row>
    <row r="86" ht="15.75" customHeight="1">
      <c r="I86" s="5"/>
    </row>
    <row r="87" ht="15.75" customHeight="1">
      <c r="I87" s="5"/>
    </row>
    <row r="88" ht="15.75" customHeight="1">
      <c r="I88" s="5"/>
    </row>
    <row r="89" ht="15.75" customHeight="1">
      <c r="I89" s="5"/>
    </row>
    <row r="90" ht="15.75" customHeight="1">
      <c r="I90" s="5"/>
    </row>
    <row r="91" ht="15.75" customHeight="1">
      <c r="I91" s="5"/>
    </row>
    <row r="92" ht="15.75" customHeight="1">
      <c r="I92" s="5"/>
    </row>
    <row r="93" ht="15.75" customHeight="1">
      <c r="I93" s="5"/>
    </row>
    <row r="94" ht="15.75" customHeight="1">
      <c r="I94" s="5"/>
    </row>
    <row r="95" ht="15.75" customHeight="1">
      <c r="I95" s="5"/>
    </row>
    <row r="96" ht="15.75" customHeight="1">
      <c r="I96" s="5"/>
    </row>
    <row r="97" ht="15.75" customHeight="1">
      <c r="I97" s="5"/>
    </row>
    <row r="98" ht="15.75" customHeight="1">
      <c r="I98" s="5"/>
    </row>
    <row r="99" ht="15.75" customHeight="1">
      <c r="I99" s="5"/>
    </row>
    <row r="100" ht="15.75" customHeight="1">
      <c r="I100" s="5"/>
    </row>
    <row r="101" ht="15.75" customHeight="1">
      <c r="I101" s="5"/>
    </row>
    <row r="102" ht="15.75" customHeight="1">
      <c r="I102" s="5"/>
    </row>
    <row r="103" ht="15.75" customHeight="1">
      <c r="I103" s="5"/>
    </row>
    <row r="104" ht="15.75" customHeight="1">
      <c r="I104" s="5"/>
    </row>
    <row r="105" ht="15.75" customHeight="1">
      <c r="I105" s="5"/>
    </row>
    <row r="106" ht="15.75" customHeight="1">
      <c r="I106" s="5"/>
    </row>
    <row r="107" ht="15.75" customHeight="1">
      <c r="I107" s="5"/>
    </row>
    <row r="108" ht="15.75" customHeight="1">
      <c r="I108" s="5"/>
    </row>
    <row r="109" ht="15.75" customHeight="1">
      <c r="I109" s="5"/>
    </row>
    <row r="110" ht="15.75" customHeight="1">
      <c r="I110" s="5"/>
    </row>
    <row r="111" ht="15.75" customHeight="1">
      <c r="I111" s="5"/>
    </row>
    <row r="112" ht="15.75" customHeight="1">
      <c r="I112" s="5"/>
    </row>
    <row r="113" ht="15.75" customHeight="1">
      <c r="I113" s="5"/>
    </row>
    <row r="114" ht="15.75" customHeight="1">
      <c r="I114" s="5"/>
    </row>
    <row r="115" ht="15.75" customHeight="1">
      <c r="I115" s="5"/>
    </row>
    <row r="116" ht="15.75" customHeight="1">
      <c r="I116" s="5"/>
    </row>
    <row r="117" ht="15.75" customHeight="1">
      <c r="I117" s="5"/>
    </row>
    <row r="118" ht="15.75" customHeight="1">
      <c r="I118" s="5"/>
    </row>
    <row r="119" ht="15.75" customHeight="1">
      <c r="I119" s="5"/>
    </row>
    <row r="120" ht="15.75" customHeight="1">
      <c r="I120" s="5"/>
    </row>
    <row r="121" ht="15.75" customHeight="1">
      <c r="I121" s="5"/>
    </row>
    <row r="122" ht="15.75" customHeight="1">
      <c r="I122" s="5"/>
    </row>
    <row r="123" ht="15.75" customHeight="1">
      <c r="I123" s="5"/>
    </row>
    <row r="124" ht="15.75" customHeight="1">
      <c r="I124" s="5"/>
    </row>
    <row r="125" ht="15.75" customHeight="1">
      <c r="I125" s="5"/>
    </row>
    <row r="126" ht="15.75" customHeight="1">
      <c r="I126" s="5"/>
    </row>
    <row r="127" ht="15.75" customHeight="1">
      <c r="I127" s="5"/>
    </row>
    <row r="128" ht="15.75" customHeight="1">
      <c r="I128" s="5"/>
    </row>
    <row r="129" ht="15.75" customHeight="1">
      <c r="I129" s="5"/>
    </row>
    <row r="130" ht="15.75" customHeight="1">
      <c r="I130" s="5"/>
    </row>
    <row r="131" ht="15.75" customHeight="1">
      <c r="I131" s="5"/>
    </row>
    <row r="132" ht="15.75" customHeight="1">
      <c r="I132" s="5"/>
    </row>
    <row r="133" ht="15.75" customHeight="1">
      <c r="I133" s="5"/>
    </row>
    <row r="134" ht="15.75" customHeight="1">
      <c r="I134" s="5"/>
    </row>
    <row r="135" ht="15.75" customHeight="1">
      <c r="I135" s="5"/>
    </row>
    <row r="136" ht="15.75" customHeight="1">
      <c r="I136" s="5"/>
    </row>
    <row r="137" ht="15.75" customHeight="1">
      <c r="I137" s="5"/>
    </row>
    <row r="138" ht="15.75" customHeight="1">
      <c r="I138" s="5"/>
    </row>
    <row r="139" ht="15.75" customHeight="1">
      <c r="I139" s="5"/>
    </row>
    <row r="140" ht="15.75" customHeight="1">
      <c r="I140" s="5"/>
    </row>
    <row r="141" ht="15.75" customHeight="1">
      <c r="I141" s="5"/>
    </row>
    <row r="142" ht="15.75" customHeight="1">
      <c r="I142" s="5"/>
    </row>
    <row r="143" ht="15.75" customHeight="1">
      <c r="I143" s="5"/>
    </row>
    <row r="144" ht="15.75" customHeight="1">
      <c r="I144" s="5"/>
    </row>
    <row r="145" ht="15.75" customHeight="1">
      <c r="I145" s="5"/>
    </row>
    <row r="146" ht="15.75" customHeight="1">
      <c r="I146" s="5"/>
    </row>
    <row r="147" ht="15.75" customHeight="1">
      <c r="I147" s="5"/>
    </row>
    <row r="148" ht="15.75" customHeight="1">
      <c r="I148" s="5"/>
    </row>
    <row r="149" ht="15.75" customHeight="1">
      <c r="I149" s="5"/>
    </row>
    <row r="150" ht="15.75" customHeight="1">
      <c r="I150" s="5"/>
    </row>
    <row r="151" ht="15.75" customHeight="1">
      <c r="I151" s="5"/>
    </row>
    <row r="152" ht="15.75" customHeight="1">
      <c r="I152" s="5"/>
    </row>
    <row r="153" ht="15.75" customHeight="1">
      <c r="I153" s="5"/>
    </row>
    <row r="154" ht="15.75" customHeight="1">
      <c r="I154" s="5"/>
    </row>
    <row r="155" ht="15.75" customHeight="1">
      <c r="I155" s="5"/>
    </row>
    <row r="156" ht="15.75" customHeight="1">
      <c r="I156" s="5"/>
    </row>
    <row r="157" ht="15.75" customHeight="1">
      <c r="I157" s="5"/>
    </row>
    <row r="158" ht="15.75" customHeight="1">
      <c r="I158" s="5"/>
    </row>
    <row r="159" ht="15.75" customHeight="1">
      <c r="I159" s="5"/>
    </row>
    <row r="160" ht="15.75" customHeight="1">
      <c r="I160" s="5"/>
    </row>
    <row r="161" ht="15.75" customHeight="1">
      <c r="I161" s="5"/>
    </row>
    <row r="162" ht="15.75" customHeight="1">
      <c r="I162" s="5"/>
    </row>
    <row r="163" ht="15.75" customHeight="1">
      <c r="I163" s="5"/>
    </row>
    <row r="164" ht="15.75" customHeight="1">
      <c r="I164" s="5"/>
    </row>
    <row r="165" ht="15.75" customHeight="1">
      <c r="I165" s="5"/>
    </row>
    <row r="166" ht="15.75" customHeight="1">
      <c r="I166" s="5"/>
    </row>
    <row r="167" ht="15.75" customHeight="1">
      <c r="I167" s="5"/>
    </row>
    <row r="168" ht="15.75" customHeight="1">
      <c r="I168" s="5"/>
    </row>
    <row r="169" ht="15.75" customHeight="1">
      <c r="I169" s="5"/>
    </row>
    <row r="170" ht="15.75" customHeight="1">
      <c r="I170" s="5"/>
    </row>
    <row r="171" ht="15.75" customHeight="1">
      <c r="I171" s="5"/>
    </row>
    <row r="172" ht="15.75" customHeight="1">
      <c r="I172" s="5"/>
    </row>
    <row r="173" ht="15.75" customHeight="1">
      <c r="I173" s="5"/>
    </row>
    <row r="174" ht="15.75" customHeight="1">
      <c r="I174" s="5"/>
    </row>
    <row r="175" ht="15.75" customHeight="1">
      <c r="I175" s="5"/>
    </row>
    <row r="176" ht="15.75" customHeight="1">
      <c r="I176" s="5"/>
    </row>
    <row r="177" ht="15.75" customHeight="1">
      <c r="I177" s="5"/>
    </row>
    <row r="178" ht="15.75" customHeight="1">
      <c r="I178" s="5"/>
    </row>
    <row r="179" ht="15.75" customHeight="1">
      <c r="I179" s="5"/>
    </row>
    <row r="180" ht="15.75" customHeight="1">
      <c r="I180" s="5"/>
    </row>
    <row r="181" ht="15.75" customHeight="1">
      <c r="I181" s="5"/>
    </row>
    <row r="182" ht="15.75" customHeight="1">
      <c r="I182" s="5"/>
    </row>
    <row r="183" ht="15.75" customHeight="1">
      <c r="I183" s="5"/>
    </row>
    <row r="184" ht="15.75" customHeight="1">
      <c r="I184" s="5"/>
    </row>
    <row r="185" ht="15.75" customHeight="1">
      <c r="I185" s="5"/>
    </row>
    <row r="186" ht="15.75" customHeight="1">
      <c r="I186" s="5"/>
    </row>
    <row r="187" ht="15.75" customHeight="1">
      <c r="I187" s="5"/>
    </row>
    <row r="188" ht="15.75" customHeight="1">
      <c r="I188" s="5"/>
    </row>
    <row r="189" ht="15.75" customHeight="1">
      <c r="I189" s="5"/>
    </row>
    <row r="190" ht="15.75" customHeight="1">
      <c r="I190" s="5"/>
    </row>
    <row r="191" ht="15.75" customHeight="1">
      <c r="I191" s="5"/>
    </row>
    <row r="192" ht="15.75" customHeight="1">
      <c r="I192" s="5"/>
    </row>
    <row r="193" ht="15.75" customHeight="1">
      <c r="I193" s="5"/>
    </row>
    <row r="194" ht="15.75" customHeight="1">
      <c r="I194" s="5"/>
    </row>
    <row r="195" ht="15.75" customHeight="1">
      <c r="I195" s="5"/>
    </row>
    <row r="196" ht="15.75" customHeight="1">
      <c r="I196" s="5"/>
    </row>
    <row r="197" ht="15.75" customHeight="1">
      <c r="I197" s="5"/>
    </row>
    <row r="198" ht="15.75" customHeight="1">
      <c r="I198" s="5"/>
    </row>
    <row r="199" ht="15.75" customHeight="1">
      <c r="I199" s="5"/>
    </row>
    <row r="200" ht="15.75" customHeight="1">
      <c r="I200" s="5"/>
    </row>
    <row r="201" ht="15.75" customHeight="1">
      <c r="I201" s="5"/>
    </row>
    <row r="202" ht="15.75" customHeight="1">
      <c r="I202" s="5"/>
    </row>
    <row r="203" ht="15.75" customHeight="1">
      <c r="I203" s="5"/>
    </row>
    <row r="204" ht="15.75" customHeight="1">
      <c r="I204" s="5"/>
    </row>
    <row r="205" ht="15.75" customHeight="1">
      <c r="I205" s="5"/>
    </row>
    <row r="206" ht="15.75" customHeight="1">
      <c r="I206" s="5"/>
    </row>
    <row r="207" ht="15.75" customHeight="1">
      <c r="I207" s="5"/>
    </row>
    <row r="208" ht="15.75" customHeight="1">
      <c r="I208" s="5"/>
    </row>
    <row r="209" ht="15.75" customHeight="1">
      <c r="I209" s="5"/>
    </row>
    <row r="210" ht="15.75" customHeight="1">
      <c r="I210" s="5"/>
    </row>
    <row r="211" ht="15.75" customHeight="1">
      <c r="I211" s="5"/>
    </row>
    <row r="212" ht="15.75" customHeight="1">
      <c r="I212" s="5"/>
    </row>
    <row r="213" ht="15.75" customHeight="1">
      <c r="I213" s="5"/>
    </row>
    <row r="214" ht="15.75" customHeight="1">
      <c r="I214" s="5"/>
    </row>
    <row r="215" ht="15.75" customHeight="1">
      <c r="I215" s="5"/>
    </row>
    <row r="216" ht="15.75" customHeight="1">
      <c r="I216" s="5"/>
    </row>
    <row r="217" ht="15.75" customHeight="1">
      <c r="I217" s="5"/>
    </row>
    <row r="218" ht="15.75" customHeight="1">
      <c r="I218" s="5"/>
    </row>
    <row r="219" ht="15.75" customHeight="1">
      <c r="I219" s="5"/>
    </row>
    <row r="220" ht="15.75" customHeight="1">
      <c r="I220" s="5"/>
    </row>
    <row r="221" ht="15.75" customHeight="1">
      <c r="I221" s="5"/>
    </row>
    <row r="222" ht="15.75" customHeight="1">
      <c r="I222" s="5"/>
    </row>
    <row r="223" ht="15.75" customHeight="1">
      <c r="I223" s="5"/>
    </row>
    <row r="224" ht="15.75" customHeight="1">
      <c r="I224" s="5"/>
    </row>
    <row r="225" ht="15.75" customHeight="1">
      <c r="I225" s="5"/>
    </row>
    <row r="226" ht="15.75" customHeight="1">
      <c r="I226" s="5"/>
    </row>
    <row r="227" ht="15.75" customHeight="1">
      <c r="I227" s="5"/>
    </row>
    <row r="228" ht="15.75" customHeight="1">
      <c r="I228" s="5"/>
    </row>
    <row r="229" ht="15.75" customHeight="1">
      <c r="I229" s="5"/>
    </row>
    <row r="230" ht="15.75" customHeight="1">
      <c r="I230" s="5"/>
    </row>
    <row r="231" ht="15.75" customHeight="1">
      <c r="I231" s="5"/>
    </row>
    <row r="232" ht="15.75" customHeight="1">
      <c r="I232" s="5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  <col customWidth="1" min="7" max="26" width="14.38"/>
  </cols>
  <sheetData>
    <row r="1">
      <c r="A1" s="23" t="s">
        <v>55</v>
      </c>
      <c r="B1" s="23" t="s">
        <v>56</v>
      </c>
      <c r="C1" s="23" t="s">
        <v>57</v>
      </c>
      <c r="D1" s="23" t="s">
        <v>58</v>
      </c>
    </row>
    <row r="2">
      <c r="A2" s="4" t="s">
        <v>59</v>
      </c>
      <c r="B2" s="4">
        <f>'week 1'!E3</f>
        <v>120</v>
      </c>
      <c r="C2" s="4">
        <f>'week 1'!$E$5</f>
        <v>100</v>
      </c>
      <c r="D2" s="4">
        <f>'week 1'!$E$6</f>
        <v>60</v>
      </c>
    </row>
    <row r="3">
      <c r="A3" s="4" t="s">
        <v>60</v>
      </c>
      <c r="B3" s="4">
        <f>'week 2'!E3</f>
        <v>130</v>
      </c>
      <c r="C3" s="4">
        <f>'week 2'!$E$5</f>
        <v>90</v>
      </c>
      <c r="D3" s="4">
        <f>'week 2'!$E$6</f>
        <v>50</v>
      </c>
    </row>
    <row r="4">
      <c r="A4" s="4" t="s">
        <v>61</v>
      </c>
      <c r="B4" s="4">
        <f>'week 3'!E3</f>
        <v>150</v>
      </c>
      <c r="C4" s="4">
        <f>'week 3'!$E$5</f>
        <v>70</v>
      </c>
      <c r="D4" s="4">
        <f>'week 3'!$E$6</f>
        <v>40</v>
      </c>
    </row>
    <row r="5">
      <c r="A5" s="4" t="s">
        <v>62</v>
      </c>
      <c r="B5" s="4">
        <f>'week 4'!E3</f>
        <v>140</v>
      </c>
      <c r="C5" s="4">
        <f>'week 4'!$E$5</f>
        <v>80</v>
      </c>
      <c r="D5" s="4">
        <f>'week 4'!$E$6</f>
        <v>50</v>
      </c>
    </row>
    <row r="6">
      <c r="A6" s="4" t="s">
        <v>63</v>
      </c>
      <c r="B6" s="4">
        <f>'week 5'!E3</f>
        <v>120</v>
      </c>
      <c r="C6" s="4">
        <f>'week 5'!$E$5</f>
        <v>70</v>
      </c>
      <c r="D6" s="4">
        <f>'week 5'!$E$6</f>
        <v>60</v>
      </c>
    </row>
    <row r="7">
      <c r="A7" s="4" t="s">
        <v>64</v>
      </c>
      <c r="B7" s="4">
        <f>'week 6'!E3</f>
        <v>130</v>
      </c>
      <c r="C7" s="4">
        <f>'week 6'!$E$5</f>
        <v>90</v>
      </c>
      <c r="D7" s="4">
        <f>'week 6'!$E$6</f>
        <v>50</v>
      </c>
    </row>
    <row r="8">
      <c r="A8" s="4" t="s">
        <v>65</v>
      </c>
      <c r="B8" s="4">
        <f>'week 7'!E3</f>
        <v>120</v>
      </c>
      <c r="C8" s="4">
        <f>'week 7'!$E$5</f>
        <v>60</v>
      </c>
      <c r="D8" s="4">
        <f>'week 7'!$E$6</f>
        <v>40</v>
      </c>
    </row>
    <row r="9">
      <c r="A9" s="4" t="s">
        <v>66</v>
      </c>
      <c r="B9" s="4">
        <f>'week 8'!E3</f>
        <v>100</v>
      </c>
      <c r="C9" s="4">
        <f>'week 8'!$E$5</f>
        <v>80</v>
      </c>
      <c r="D9" s="4">
        <f>'week 8'!$E$6</f>
        <v>50</v>
      </c>
    </row>
    <row r="10">
      <c r="A10" s="4" t="s">
        <v>67</v>
      </c>
      <c r="B10" s="4">
        <f>'week 9'!E3</f>
        <v>80</v>
      </c>
      <c r="C10" s="4">
        <f>'week 9'!$E$5</f>
        <v>55</v>
      </c>
      <c r="D10" s="4">
        <f>'week 9'!$E$6</f>
        <v>30</v>
      </c>
    </row>
    <row r="11">
      <c r="A11" s="4" t="s">
        <v>68</v>
      </c>
      <c r="B11" s="4">
        <f>'week 10'!E3</f>
        <v>75</v>
      </c>
      <c r="C11" s="4">
        <f>'week 10'!$E$5</f>
        <v>60</v>
      </c>
      <c r="D11" s="4">
        <f>'week 10'!$E$6</f>
        <v>25</v>
      </c>
    </row>
    <row r="12">
      <c r="A12" s="4" t="s">
        <v>69</v>
      </c>
      <c r="B12" s="4">
        <f>'week 11'!E3</f>
        <v>85</v>
      </c>
      <c r="C12" s="4">
        <f>'week 11'!$E$5</f>
        <v>50</v>
      </c>
      <c r="D12" s="4">
        <f>'week 11'!$E$6</f>
        <v>20</v>
      </c>
    </row>
    <row r="13">
      <c r="A13" s="4" t="s">
        <v>70</v>
      </c>
      <c r="B13" s="4">
        <f>'week 12'!E3</f>
        <v>85</v>
      </c>
      <c r="C13" s="4">
        <f>'week 12'!$E$5</f>
        <v>40</v>
      </c>
      <c r="D13" s="4">
        <f>'week 12'!$E$6</f>
        <v>20</v>
      </c>
    </row>
    <row r="19">
      <c r="A19" s="23" t="s">
        <v>71</v>
      </c>
      <c r="B19" s="23" t="s">
        <v>72</v>
      </c>
    </row>
    <row r="20">
      <c r="A20" s="4" t="s">
        <v>17</v>
      </c>
      <c r="B20" s="6">
        <f>Summary!M3</f>
        <v>0.1404188927</v>
      </c>
    </row>
    <row r="21" ht="15.75" customHeight="1">
      <c r="A21" s="4" t="s">
        <v>19</v>
      </c>
      <c r="B21" s="6">
        <f>Summary!M5</f>
        <v>0.1264715616</v>
      </c>
    </row>
    <row r="22" ht="15.75" customHeight="1">
      <c r="A22" s="4" t="s">
        <v>20</v>
      </c>
      <c r="B22" s="6">
        <f>Summary!M6</f>
        <v>0.09337619971</v>
      </c>
    </row>
    <row r="23" ht="15.75" customHeight="1">
      <c r="A23" s="4" t="s">
        <v>73</v>
      </c>
      <c r="B23" s="6">
        <f>Summary!M13</f>
        <v>0.1087419035</v>
      </c>
    </row>
    <row r="24" ht="15.75" customHeight="1">
      <c r="A24" s="4" t="s">
        <v>28</v>
      </c>
      <c r="B24" s="6">
        <f>Summary!M14</f>
        <v>0.1311994705</v>
      </c>
    </row>
    <row r="25" ht="15.75" customHeight="1">
      <c r="A25" s="4" t="s">
        <v>74</v>
      </c>
      <c r="B25" s="6">
        <v>0.3998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>
      <c r="A41" s="1" t="s">
        <v>0</v>
      </c>
      <c r="B41" s="1" t="s">
        <v>75</v>
      </c>
      <c r="C41" s="1" t="s">
        <v>76</v>
      </c>
      <c r="D41" s="1" t="s">
        <v>77</v>
      </c>
    </row>
    <row r="42" ht="15.75" customHeight="1">
      <c r="A42" s="4" t="s">
        <v>16</v>
      </c>
      <c r="B42" s="24">
        <v>8500.0</v>
      </c>
      <c r="C42" s="24">
        <v>8460.0</v>
      </c>
      <c r="D42" s="4">
        <v>40.0</v>
      </c>
    </row>
    <row r="43" ht="15.75" customHeight="1">
      <c r="A43" s="4" t="s">
        <v>17</v>
      </c>
      <c r="B43" s="24">
        <v>58740.0</v>
      </c>
      <c r="C43" s="24">
        <v>52800.0</v>
      </c>
      <c r="D43" s="24">
        <v>5940.0</v>
      </c>
    </row>
    <row r="44" ht="15.75" customHeight="1">
      <c r="A44" s="4" t="s">
        <v>18</v>
      </c>
      <c r="B44" s="24">
        <v>2500.0</v>
      </c>
      <c r="C44" s="24">
        <v>2475.0</v>
      </c>
      <c r="D44" s="4">
        <v>25.0</v>
      </c>
    </row>
    <row r="45" ht="15.75" customHeight="1">
      <c r="A45" s="4" t="s">
        <v>19</v>
      </c>
      <c r="B45" s="24">
        <v>67600.0</v>
      </c>
      <c r="C45" s="24">
        <v>62250.0</v>
      </c>
      <c r="D45" s="24">
        <v>5350.0</v>
      </c>
    </row>
    <row r="46" ht="15.75" customHeight="1">
      <c r="A46" s="4" t="s">
        <v>20</v>
      </c>
      <c r="B46" s="24">
        <v>29700.0</v>
      </c>
      <c r="C46" s="24">
        <v>25750.0</v>
      </c>
      <c r="D46" s="24">
        <v>3950.0</v>
      </c>
    </row>
    <row r="47" ht="15.75" customHeight="1">
      <c r="A47" s="4" t="s">
        <v>21</v>
      </c>
      <c r="B47" s="24">
        <v>6000.0</v>
      </c>
      <c r="C47" s="24">
        <v>5940.0</v>
      </c>
      <c r="D47" s="4">
        <v>60.0</v>
      </c>
    </row>
    <row r="48" ht="15.75" customHeight="1">
      <c r="A48" s="4" t="s">
        <v>22</v>
      </c>
      <c r="B48" s="24">
        <v>24000.0</v>
      </c>
      <c r="C48" s="24">
        <v>23650.0</v>
      </c>
      <c r="D48" s="4">
        <v>350.0</v>
      </c>
    </row>
    <row r="49" ht="15.75" customHeight="1">
      <c r="A49" s="4" t="s">
        <v>23</v>
      </c>
      <c r="B49" s="24">
        <v>18400.0</v>
      </c>
      <c r="C49" s="24">
        <v>15120.0</v>
      </c>
      <c r="D49" s="24">
        <v>3280.0</v>
      </c>
    </row>
    <row r="50" ht="15.75" customHeight="1">
      <c r="A50" s="4" t="s">
        <v>24</v>
      </c>
      <c r="B50" s="24">
        <v>19125.0</v>
      </c>
      <c r="C50" s="24">
        <v>18525.0</v>
      </c>
      <c r="D50" s="4">
        <v>600.0</v>
      </c>
    </row>
    <row r="51" ht="15.75" customHeight="1">
      <c r="A51" s="4" t="s">
        <v>25</v>
      </c>
      <c r="B51" s="24">
        <v>5520.0</v>
      </c>
      <c r="C51" s="24">
        <v>4700.0</v>
      </c>
      <c r="D51" s="4">
        <v>820.0</v>
      </c>
    </row>
    <row r="52" ht="15.75" customHeight="1">
      <c r="A52" s="4" t="s">
        <v>26</v>
      </c>
      <c r="B52" s="24">
        <v>5280.0</v>
      </c>
      <c r="C52" s="24">
        <v>4000.0</v>
      </c>
      <c r="D52" s="24">
        <v>1280.0</v>
      </c>
    </row>
    <row r="53" ht="15.75" customHeight="1">
      <c r="A53" s="4" t="s">
        <v>27</v>
      </c>
      <c r="B53" s="24">
        <v>28600.0</v>
      </c>
      <c r="C53" s="24">
        <v>24000.0</v>
      </c>
      <c r="D53" s="24">
        <v>4600.0</v>
      </c>
    </row>
    <row r="54" ht="15.75" customHeight="1">
      <c r="A54" s="4" t="s">
        <v>28</v>
      </c>
      <c r="B54" s="24">
        <v>32200.0</v>
      </c>
      <c r="C54" s="24">
        <v>26650.0</v>
      </c>
      <c r="D54" s="24">
        <v>5550.0</v>
      </c>
    </row>
    <row r="55" ht="15.75" customHeight="1">
      <c r="A55" s="4" t="s">
        <v>29</v>
      </c>
      <c r="B55" s="24">
        <v>8320.0</v>
      </c>
      <c r="C55" s="24">
        <v>8170.0</v>
      </c>
      <c r="D55" s="4">
        <v>150.0</v>
      </c>
    </row>
    <row r="56" ht="15.75" customHeight="1">
      <c r="A56" s="1" t="s">
        <v>0</v>
      </c>
      <c r="B56" s="1" t="s">
        <v>75</v>
      </c>
      <c r="C56" s="1" t="s">
        <v>76</v>
      </c>
      <c r="D56" s="1" t="s">
        <v>77</v>
      </c>
    </row>
    <row r="57" ht="15.75" customHeight="1">
      <c r="A57" s="4" t="s">
        <v>30</v>
      </c>
      <c r="B57" s="24">
        <v>1540.0</v>
      </c>
      <c r="C57" s="24">
        <v>1216.0</v>
      </c>
      <c r="D57" s="4">
        <v>324.0</v>
      </c>
    </row>
    <row r="58" ht="15.75" customHeight="1">
      <c r="A58" s="4" t="s">
        <v>31</v>
      </c>
      <c r="B58" s="24">
        <v>19475.0</v>
      </c>
      <c r="C58" s="24">
        <v>19125.0</v>
      </c>
      <c r="D58" s="4">
        <v>350.0</v>
      </c>
    </row>
    <row r="59" ht="15.75" customHeight="1">
      <c r="A59" s="4" t="s">
        <v>32</v>
      </c>
      <c r="B59" s="24">
        <v>2940.0</v>
      </c>
      <c r="C59" s="24">
        <v>2640.0</v>
      </c>
      <c r="D59" s="4">
        <v>300.0</v>
      </c>
    </row>
    <row r="60" ht="15.75" customHeight="1">
      <c r="A60" s="4" t="s">
        <v>33</v>
      </c>
      <c r="B60" s="24">
        <v>8000.0</v>
      </c>
      <c r="C60" s="24">
        <v>6300.0</v>
      </c>
      <c r="D60" s="24">
        <v>1700.0</v>
      </c>
    </row>
    <row r="61" ht="15.75" customHeight="1">
      <c r="A61" s="4" t="s">
        <v>34</v>
      </c>
      <c r="B61" s="24">
        <v>13410.0</v>
      </c>
      <c r="C61" s="24">
        <v>13175.0</v>
      </c>
      <c r="D61" s="4">
        <v>235.0</v>
      </c>
    </row>
    <row r="62" ht="15.75" customHeight="1">
      <c r="A62" s="4" t="s">
        <v>35</v>
      </c>
      <c r="B62" s="24">
        <v>7344.0</v>
      </c>
      <c r="C62" s="24">
        <v>7140.0</v>
      </c>
      <c r="D62" s="4">
        <v>204.0</v>
      </c>
    </row>
    <row r="63" ht="15.75" customHeight="1">
      <c r="A63" s="4" t="s">
        <v>36</v>
      </c>
      <c r="B63" s="24">
        <v>39425.0</v>
      </c>
      <c r="C63" s="24">
        <v>39150.0</v>
      </c>
      <c r="D63" s="4">
        <v>275.0</v>
      </c>
    </row>
    <row r="64" ht="15.75" customHeight="1">
      <c r="A64" s="4" t="s">
        <v>37</v>
      </c>
      <c r="B64" s="24">
        <v>13920.0</v>
      </c>
      <c r="C64" s="24">
        <v>11000.0</v>
      </c>
      <c r="D64" s="24">
        <v>2920.0</v>
      </c>
    </row>
    <row r="65" ht="15.75" customHeight="1">
      <c r="A65" s="4" t="s">
        <v>38</v>
      </c>
      <c r="B65" s="24">
        <v>6560.0</v>
      </c>
      <c r="C65" s="24">
        <v>6156.0</v>
      </c>
      <c r="D65" s="4">
        <v>404.0</v>
      </c>
    </row>
    <row r="66" ht="15.75" customHeight="1">
      <c r="A66" s="4" t="s">
        <v>78</v>
      </c>
      <c r="B66" s="24">
        <v>9150.0</v>
      </c>
      <c r="C66" s="24">
        <v>8200.0</v>
      </c>
      <c r="D66" s="4">
        <v>950.0</v>
      </c>
    </row>
    <row r="67" ht="15.75" customHeight="1">
      <c r="A67" s="4" t="s">
        <v>40</v>
      </c>
      <c r="B67" s="24">
        <v>9400.0</v>
      </c>
      <c r="C67" s="24">
        <v>9120.0</v>
      </c>
      <c r="D67" s="4">
        <v>280.0</v>
      </c>
    </row>
    <row r="68" ht="15.75" customHeight="1">
      <c r="A68" s="4" t="s">
        <v>41</v>
      </c>
      <c r="B68" s="24">
        <v>5265.0</v>
      </c>
      <c r="C68" s="24">
        <v>5250.0</v>
      </c>
      <c r="D68" s="4">
        <v>15.0</v>
      </c>
    </row>
    <row r="69" ht="15.75" customHeight="1">
      <c r="A69" s="4" t="s">
        <v>42</v>
      </c>
      <c r="B69" s="24">
        <v>18500.0</v>
      </c>
      <c r="C69" s="24">
        <v>16150.0</v>
      </c>
      <c r="D69" s="24">
        <v>2350.0</v>
      </c>
    </row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>
      <c r="A76" s="25" t="s">
        <v>0</v>
      </c>
      <c r="B76" s="26" t="s">
        <v>79</v>
      </c>
      <c r="C76" s="27" t="s">
        <v>80</v>
      </c>
      <c r="F76" s="27" t="s">
        <v>81</v>
      </c>
      <c r="G76" s="27" t="s">
        <v>82</v>
      </c>
    </row>
    <row r="77" ht="15.75" customHeight="1">
      <c r="A77" s="25" t="s">
        <v>17</v>
      </c>
      <c r="B77" s="28">
        <v>5940.0</v>
      </c>
      <c r="C77" s="29">
        <f>F77/G77*100</f>
        <v>14.04188927</v>
      </c>
      <c r="F77" s="29">
        <f t="shared" ref="F77:F103" si="1">SUM($B$77:B77)</f>
        <v>5940</v>
      </c>
      <c r="G77" s="29">
        <f>SUM(B77:B103)</f>
        <v>42302</v>
      </c>
    </row>
    <row r="78" ht="15.75" customHeight="1">
      <c r="A78" s="25" t="s">
        <v>28</v>
      </c>
      <c r="B78" s="28">
        <v>5550.0</v>
      </c>
      <c r="C78" s="29">
        <f>F78/G77*100</f>
        <v>27.16183632</v>
      </c>
      <c r="F78" s="29">
        <f t="shared" si="1"/>
        <v>11490</v>
      </c>
    </row>
    <row r="79" ht="15.75" customHeight="1">
      <c r="A79" s="25" t="s">
        <v>19</v>
      </c>
      <c r="B79" s="28">
        <v>5350.0</v>
      </c>
      <c r="C79" s="29">
        <f>F79/G77*100</f>
        <v>39.80899248</v>
      </c>
      <c r="F79" s="29">
        <f t="shared" si="1"/>
        <v>16840</v>
      </c>
    </row>
    <row r="80" ht="15.75" customHeight="1">
      <c r="A80" s="25" t="s">
        <v>27</v>
      </c>
      <c r="B80" s="28">
        <v>4600.0</v>
      </c>
      <c r="C80" s="29">
        <f>F80/G77*100</f>
        <v>50.68318283</v>
      </c>
      <c r="F80" s="29">
        <f t="shared" si="1"/>
        <v>21440</v>
      </c>
    </row>
    <row r="81" ht="15.75" customHeight="1">
      <c r="A81" s="25" t="s">
        <v>20</v>
      </c>
      <c r="B81" s="28">
        <v>3950.0</v>
      </c>
      <c r="C81" s="29">
        <f>F81/G77*100</f>
        <v>60.0208028</v>
      </c>
      <c r="F81" s="29">
        <f t="shared" si="1"/>
        <v>25390</v>
      </c>
    </row>
    <row r="82" ht="15.75" customHeight="1">
      <c r="A82" s="25" t="s">
        <v>23</v>
      </c>
      <c r="B82" s="28">
        <v>3280.0</v>
      </c>
      <c r="C82" s="29">
        <f>F82/G77*100</f>
        <v>67.77457331</v>
      </c>
      <c r="F82" s="29">
        <f t="shared" si="1"/>
        <v>28670</v>
      </c>
    </row>
    <row r="83" ht="15.75" customHeight="1">
      <c r="A83" s="25" t="s">
        <v>37</v>
      </c>
      <c r="B83" s="28">
        <v>2920.0</v>
      </c>
      <c r="C83" s="29">
        <f>F83/G77*100</f>
        <v>74.67732022</v>
      </c>
      <c r="F83" s="29">
        <f t="shared" si="1"/>
        <v>31590</v>
      </c>
    </row>
    <row r="84" ht="15.75" customHeight="1">
      <c r="A84" s="25" t="s">
        <v>42</v>
      </c>
      <c r="B84" s="28">
        <v>2350.0</v>
      </c>
      <c r="C84" s="29">
        <f>F84/G77*100</f>
        <v>80.23261312</v>
      </c>
      <c r="F84" s="29">
        <f t="shared" si="1"/>
        <v>33940</v>
      </c>
    </row>
    <row r="85" ht="15.75" customHeight="1">
      <c r="A85" s="25" t="s">
        <v>33</v>
      </c>
      <c r="B85" s="28">
        <v>1700.0</v>
      </c>
      <c r="C85" s="29">
        <f>F85/G77*100</f>
        <v>84.25133563</v>
      </c>
      <c r="F85" s="29">
        <f t="shared" si="1"/>
        <v>35640</v>
      </c>
    </row>
    <row r="86" ht="15.75" customHeight="1">
      <c r="A86" s="25" t="s">
        <v>26</v>
      </c>
      <c r="B86" s="28">
        <v>1280.0</v>
      </c>
      <c r="C86" s="29">
        <f>F86/G77*100</f>
        <v>87.2771973</v>
      </c>
      <c r="F86" s="29">
        <f t="shared" si="1"/>
        <v>36920</v>
      </c>
    </row>
    <row r="87" ht="15.75" customHeight="1">
      <c r="A87" s="25" t="s">
        <v>78</v>
      </c>
      <c r="B87" s="28">
        <v>950.0</v>
      </c>
      <c r="C87" s="29">
        <f>F87/G77*100</f>
        <v>89.522954</v>
      </c>
      <c r="F87" s="29">
        <f t="shared" si="1"/>
        <v>37870</v>
      </c>
    </row>
    <row r="88" ht="15.75" customHeight="1">
      <c r="A88" s="25" t="s">
        <v>25</v>
      </c>
      <c r="B88" s="28">
        <v>820.0</v>
      </c>
      <c r="C88" s="29">
        <f>F88/G77*100</f>
        <v>91.46139662</v>
      </c>
      <c r="F88" s="29">
        <f t="shared" si="1"/>
        <v>38690</v>
      </c>
    </row>
    <row r="89" ht="15.75" customHeight="1">
      <c r="A89" s="25" t="s">
        <v>24</v>
      </c>
      <c r="B89" s="28">
        <v>600.0</v>
      </c>
      <c r="C89" s="29">
        <f>F89/G77*100</f>
        <v>92.87976928</v>
      </c>
      <c r="F89" s="29">
        <f t="shared" si="1"/>
        <v>39290</v>
      </c>
    </row>
    <row r="90" ht="15.75" customHeight="1">
      <c r="A90" s="25" t="s">
        <v>38</v>
      </c>
      <c r="B90" s="28">
        <v>404.0</v>
      </c>
      <c r="C90" s="29">
        <f>F90/G77*100</f>
        <v>93.83480686</v>
      </c>
      <c r="F90" s="29">
        <f t="shared" si="1"/>
        <v>39694</v>
      </c>
    </row>
    <row r="91" ht="15.75" customHeight="1">
      <c r="A91" s="25" t="s">
        <v>22</v>
      </c>
      <c r="B91" s="28">
        <v>350.0</v>
      </c>
      <c r="C91" s="29">
        <f>F91/G77*100</f>
        <v>94.66219091</v>
      </c>
      <c r="F91" s="29">
        <f t="shared" si="1"/>
        <v>40044</v>
      </c>
    </row>
    <row r="92" ht="15.75" customHeight="1">
      <c r="A92" s="25" t="s">
        <v>31</v>
      </c>
      <c r="B92" s="28">
        <v>350.0</v>
      </c>
      <c r="C92" s="29">
        <f>F92/G77*100</f>
        <v>95.48957496</v>
      </c>
      <c r="F92" s="29">
        <f t="shared" si="1"/>
        <v>40394</v>
      </c>
    </row>
    <row r="93" ht="15.75" customHeight="1">
      <c r="A93" s="25" t="s">
        <v>30</v>
      </c>
      <c r="B93" s="28">
        <v>324.0</v>
      </c>
      <c r="C93" s="29">
        <f>F93/G77*100</f>
        <v>96.25549619</v>
      </c>
      <c r="F93" s="29">
        <f t="shared" si="1"/>
        <v>40718</v>
      </c>
    </row>
    <row r="94" ht="15.75" customHeight="1">
      <c r="A94" s="25" t="s">
        <v>32</v>
      </c>
      <c r="B94" s="28">
        <v>300.0</v>
      </c>
      <c r="C94" s="29">
        <f>F94/G77*100</f>
        <v>96.96468252</v>
      </c>
      <c r="F94" s="29">
        <f t="shared" si="1"/>
        <v>41018</v>
      </c>
    </row>
    <row r="95" ht="15.75" customHeight="1">
      <c r="A95" s="25" t="s">
        <v>40</v>
      </c>
      <c r="B95" s="28">
        <v>280.0</v>
      </c>
      <c r="C95" s="29">
        <f>F95/G77*100</f>
        <v>97.62658976</v>
      </c>
      <c r="F95" s="29">
        <f t="shared" si="1"/>
        <v>41298</v>
      </c>
    </row>
    <row r="96" ht="15.75" customHeight="1">
      <c r="A96" s="25" t="s">
        <v>36</v>
      </c>
      <c r="B96" s="28">
        <v>275.0</v>
      </c>
      <c r="C96" s="29">
        <f>F96/G77*100</f>
        <v>98.27667723</v>
      </c>
      <c r="F96" s="29">
        <f t="shared" si="1"/>
        <v>41573</v>
      </c>
    </row>
    <row r="97" ht="15.75" customHeight="1">
      <c r="A97" s="25" t="s">
        <v>34</v>
      </c>
      <c r="B97" s="28">
        <v>235.0</v>
      </c>
      <c r="C97" s="29">
        <f>F97/G77*100</f>
        <v>98.83220652</v>
      </c>
      <c r="F97" s="29">
        <f t="shared" si="1"/>
        <v>41808</v>
      </c>
    </row>
    <row r="98" ht="15.75" customHeight="1">
      <c r="A98" s="25" t="s">
        <v>35</v>
      </c>
      <c r="B98" s="28">
        <v>204.0</v>
      </c>
      <c r="C98" s="29">
        <f>F98/G77*100</f>
        <v>99.31445322</v>
      </c>
      <c r="F98" s="29">
        <f t="shared" si="1"/>
        <v>42012</v>
      </c>
    </row>
    <row r="99" ht="15.75" customHeight="1">
      <c r="A99" s="25" t="s">
        <v>29</v>
      </c>
      <c r="B99" s="28">
        <v>150.0</v>
      </c>
      <c r="C99" s="29">
        <f>F99/G77*100</f>
        <v>99.66904638</v>
      </c>
      <c r="F99" s="29">
        <f t="shared" si="1"/>
        <v>42162</v>
      </c>
    </row>
    <row r="100" ht="15.75" customHeight="1">
      <c r="A100" s="25" t="s">
        <v>21</v>
      </c>
      <c r="B100" s="28">
        <v>60.0</v>
      </c>
      <c r="C100" s="29">
        <f>F100/G77*100</f>
        <v>99.81088365</v>
      </c>
      <c r="F100" s="29">
        <f t="shared" si="1"/>
        <v>42222</v>
      </c>
    </row>
    <row r="101" ht="15.75" customHeight="1">
      <c r="A101" s="25" t="s">
        <v>16</v>
      </c>
      <c r="B101" s="28">
        <v>40.0</v>
      </c>
      <c r="C101" s="29">
        <f>F101/G77*100</f>
        <v>99.90544182</v>
      </c>
      <c r="F101" s="29">
        <f t="shared" si="1"/>
        <v>42262</v>
      </c>
    </row>
    <row r="102" ht="15.75" customHeight="1">
      <c r="A102" s="25" t="s">
        <v>18</v>
      </c>
      <c r="B102" s="28">
        <v>25.0</v>
      </c>
      <c r="C102" s="29">
        <f>F102/G77*100</f>
        <v>99.96454068</v>
      </c>
      <c r="F102" s="29">
        <f t="shared" si="1"/>
        <v>42287</v>
      </c>
    </row>
    <row r="103" ht="15.75" customHeight="1">
      <c r="A103" s="25" t="s">
        <v>41</v>
      </c>
      <c r="B103" s="28">
        <v>15.0</v>
      </c>
      <c r="C103" s="29">
        <f>F103/G77*100</f>
        <v>100</v>
      </c>
      <c r="F103" s="29">
        <f t="shared" si="1"/>
        <v>42302</v>
      </c>
    </row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  <col customWidth="1" min="7" max="26" width="14.38"/>
  </cols>
  <sheetData>
    <row r="1">
      <c r="A1" s="1" t="s">
        <v>83</v>
      </c>
      <c r="B1" s="1" t="s">
        <v>46</v>
      </c>
      <c r="C1" s="1" t="s">
        <v>47</v>
      </c>
      <c r="D1" s="1" t="s">
        <v>7</v>
      </c>
      <c r="E1" s="1" t="s">
        <v>84</v>
      </c>
    </row>
    <row r="2">
      <c r="A2" s="4" t="s">
        <v>17</v>
      </c>
      <c r="B2" s="24">
        <v>5340.0</v>
      </c>
      <c r="C2" s="6">
        <v>0.0909</v>
      </c>
      <c r="D2" s="24">
        <v>58740.0</v>
      </c>
      <c r="E2" s="4">
        <v>65.0</v>
      </c>
    </row>
    <row r="3">
      <c r="A3" s="4" t="s">
        <v>20</v>
      </c>
      <c r="B3" s="24">
        <v>4950.0</v>
      </c>
      <c r="C3" s="6">
        <v>0.1667</v>
      </c>
      <c r="D3" s="24">
        <v>29700.0</v>
      </c>
      <c r="E3" s="4">
        <v>40.0</v>
      </c>
    </row>
    <row r="4">
      <c r="A4" s="4" t="s">
        <v>19</v>
      </c>
      <c r="B4" s="24">
        <v>4225.0</v>
      </c>
      <c r="C4" s="6">
        <v>0.0625</v>
      </c>
      <c r="D4" s="24">
        <v>67600.0</v>
      </c>
      <c r="E4" s="4">
        <v>45.0</v>
      </c>
    </row>
    <row r="5">
      <c r="A5" s="4" t="s">
        <v>36</v>
      </c>
      <c r="B5" s="24">
        <v>2075.0</v>
      </c>
      <c r="C5" s="6">
        <v>0.25</v>
      </c>
      <c r="D5" s="24">
        <v>39425.0</v>
      </c>
      <c r="E5" s="4">
        <v>14.0</v>
      </c>
    </row>
    <row r="6">
      <c r="A6" s="4" t="s">
        <v>37</v>
      </c>
      <c r="B6" s="24">
        <v>2320.0</v>
      </c>
      <c r="C6" s="6">
        <v>0.1</v>
      </c>
      <c r="D6" s="24">
        <v>13920.0</v>
      </c>
      <c r="E6" s="4">
        <v>18.0</v>
      </c>
    </row>
    <row r="7">
      <c r="A7" s="4" t="s">
        <v>42</v>
      </c>
      <c r="B7" s="4">
        <v>925.0</v>
      </c>
      <c r="C7" s="6">
        <v>0.05</v>
      </c>
      <c r="D7" s="24">
        <v>18500.0</v>
      </c>
      <c r="E7" s="4">
        <v>15.0</v>
      </c>
    </row>
    <row r="8">
      <c r="A8" s="4" t="s">
        <v>22</v>
      </c>
      <c r="B8" s="24">
        <v>2000.0</v>
      </c>
      <c r="C8" s="6">
        <v>0.0833</v>
      </c>
      <c r="D8" s="24">
        <v>24000.0</v>
      </c>
      <c r="E8" s="4">
        <v>30.0</v>
      </c>
    </row>
    <row r="11">
      <c r="A11" s="23" t="s">
        <v>55</v>
      </c>
      <c r="B11" s="23" t="s">
        <v>85</v>
      </c>
      <c r="C11" s="23" t="s">
        <v>86</v>
      </c>
      <c r="D11" s="23" t="s">
        <v>72</v>
      </c>
    </row>
    <row r="12">
      <c r="A12" s="4" t="s">
        <v>87</v>
      </c>
      <c r="B12" s="5">
        <f>'week 1'!H$32</f>
        <v>40210</v>
      </c>
      <c r="C12" s="5">
        <f>'week 1'!H$31</f>
        <v>56655</v>
      </c>
      <c r="D12" s="5">
        <f t="shared" ref="D12:D23" si="1">B12-C12</f>
        <v>-16445</v>
      </c>
    </row>
    <row r="13">
      <c r="A13" s="4" t="s">
        <v>88</v>
      </c>
      <c r="B13" s="5">
        <f>'week 2'!H$32</f>
        <v>41265</v>
      </c>
      <c r="C13" s="5">
        <f>'week 2'!H$31</f>
        <v>43342</v>
      </c>
      <c r="D13" s="5">
        <f t="shared" si="1"/>
        <v>-2077</v>
      </c>
    </row>
    <row r="14">
      <c r="A14" s="4" t="s">
        <v>89</v>
      </c>
      <c r="B14" s="5">
        <f>'week 3'!H$32</f>
        <v>43625</v>
      </c>
      <c r="C14" s="5">
        <f>'week 3'!H$31</f>
        <v>38432</v>
      </c>
      <c r="D14" s="5">
        <f t="shared" si="1"/>
        <v>5193</v>
      </c>
    </row>
    <row r="15">
      <c r="A15" s="4" t="s">
        <v>90</v>
      </c>
      <c r="B15" s="5">
        <f>'week 4'!H$32</f>
        <v>38870</v>
      </c>
      <c r="C15" s="5">
        <f>'week 4'!H$31</f>
        <v>38372</v>
      </c>
      <c r="D15" s="5">
        <f t="shared" si="1"/>
        <v>498</v>
      </c>
    </row>
    <row r="16">
      <c r="A16" s="4" t="s">
        <v>91</v>
      </c>
      <c r="B16" s="5">
        <f>'week 5'!H$32</f>
        <v>42220</v>
      </c>
      <c r="C16" s="5">
        <f>'week 5'!H$31</f>
        <v>38670</v>
      </c>
      <c r="D16" s="5">
        <f t="shared" si="1"/>
        <v>3550</v>
      </c>
    </row>
    <row r="17">
      <c r="A17" s="4" t="s">
        <v>92</v>
      </c>
      <c r="B17" s="4">
        <f>'week 6'!H$32</f>
        <v>41750</v>
      </c>
      <c r="C17" s="4">
        <f>'week 6'!H$31</f>
        <v>37916</v>
      </c>
      <c r="D17" s="4">
        <f t="shared" si="1"/>
        <v>3834</v>
      </c>
    </row>
    <row r="18">
      <c r="A18" s="4" t="s">
        <v>93</v>
      </c>
      <c r="B18" s="4">
        <f>'week 7'!H$32</f>
        <v>35555</v>
      </c>
      <c r="C18" s="4">
        <f>'week 7'!H$31</f>
        <v>31538</v>
      </c>
      <c r="D18" s="4">
        <f t="shared" si="1"/>
        <v>4017</v>
      </c>
    </row>
    <row r="19">
      <c r="A19" s="4" t="s">
        <v>94</v>
      </c>
      <c r="B19" s="4">
        <f>'week 8'!H$32</f>
        <v>35530</v>
      </c>
      <c r="C19" s="4">
        <f>'week 8'!H$31</f>
        <v>29917</v>
      </c>
      <c r="D19" s="4">
        <f t="shared" si="1"/>
        <v>5613</v>
      </c>
    </row>
    <row r="20">
      <c r="A20" s="4" t="s">
        <v>95</v>
      </c>
      <c r="B20" s="4">
        <f>'week 9'!H$32</f>
        <v>35855</v>
      </c>
      <c r="C20" s="4">
        <f>'week 9'!H$31</f>
        <v>27883</v>
      </c>
      <c r="D20" s="4">
        <f t="shared" si="1"/>
        <v>7972</v>
      </c>
    </row>
    <row r="21" ht="15.75" customHeight="1">
      <c r="A21" s="4" t="s">
        <v>96</v>
      </c>
      <c r="B21" s="4">
        <f>'week 10'!H$32</f>
        <v>34839</v>
      </c>
      <c r="C21" s="4">
        <f>'week 10'!H$31</f>
        <v>29951</v>
      </c>
      <c r="D21" s="4">
        <f t="shared" si="1"/>
        <v>4888</v>
      </c>
    </row>
    <row r="22" ht="15.75" customHeight="1">
      <c r="A22" s="4" t="s">
        <v>97</v>
      </c>
      <c r="B22" s="4">
        <f>'week 11'!H$32</f>
        <v>37895</v>
      </c>
      <c r="C22" s="4">
        <f>'week 11'!H$31</f>
        <v>28979</v>
      </c>
      <c r="D22" s="4">
        <f t="shared" si="1"/>
        <v>8916</v>
      </c>
    </row>
    <row r="23" ht="15.75" customHeight="1">
      <c r="A23" s="4" t="s">
        <v>98</v>
      </c>
      <c r="B23" s="4">
        <f>'week 12'!H$32</f>
        <v>41800</v>
      </c>
      <c r="C23" s="4">
        <f>'week 12'!H$31</f>
        <v>25457</v>
      </c>
      <c r="D23" s="4">
        <f t="shared" si="1"/>
        <v>16343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3" width="12.63"/>
    <col customWidth="1" min="4" max="4" width="20.63"/>
    <col customWidth="1" min="5" max="6" width="12.63"/>
    <col customWidth="1" min="7" max="26" width="14.38"/>
  </cols>
  <sheetData>
    <row r="1">
      <c r="A1" s="1" t="s">
        <v>0</v>
      </c>
      <c r="B1" s="4" t="s">
        <v>2</v>
      </c>
      <c r="C1" s="4" t="s">
        <v>3</v>
      </c>
      <c r="D1" s="23" t="s">
        <v>99</v>
      </c>
    </row>
    <row r="2">
      <c r="A2" s="4" t="s">
        <v>16</v>
      </c>
      <c r="B2" s="4">
        <v>950.0</v>
      </c>
      <c r="C2" s="4">
        <v>850.0</v>
      </c>
      <c r="D2" s="30">
        <f t="shared" ref="D2:D28" si="1">C2/B2</f>
        <v>0.8947368421</v>
      </c>
    </row>
    <row r="3">
      <c r="A3" s="4" t="s">
        <v>17</v>
      </c>
      <c r="B3" s="4">
        <v>1400.0</v>
      </c>
      <c r="C3" s="4">
        <v>1335.0</v>
      </c>
      <c r="D3" s="30">
        <f t="shared" si="1"/>
        <v>0.9535714286</v>
      </c>
    </row>
    <row r="4">
      <c r="A4" s="4" t="s">
        <v>18</v>
      </c>
      <c r="B4" s="4">
        <v>305.0</v>
      </c>
      <c r="C4" s="4">
        <v>250.0</v>
      </c>
      <c r="D4" s="30">
        <f t="shared" si="1"/>
        <v>0.8196721311</v>
      </c>
    </row>
    <row r="5">
      <c r="A5" s="4" t="s">
        <v>19</v>
      </c>
      <c r="B5" s="4">
        <v>890.0</v>
      </c>
      <c r="C5" s="4">
        <v>845.0</v>
      </c>
      <c r="D5" s="30">
        <f t="shared" si="1"/>
        <v>0.9494382022</v>
      </c>
    </row>
    <row r="6">
      <c r="A6" s="4" t="s">
        <v>20</v>
      </c>
      <c r="B6" s="4">
        <v>535.0</v>
      </c>
      <c r="C6" s="4">
        <v>495.0</v>
      </c>
      <c r="D6" s="30">
        <f t="shared" si="1"/>
        <v>0.9252336449</v>
      </c>
    </row>
    <row r="7">
      <c r="A7" s="4" t="s">
        <v>21</v>
      </c>
      <c r="B7" s="4">
        <v>355.0</v>
      </c>
      <c r="C7" s="4">
        <v>300.0</v>
      </c>
      <c r="D7" s="30">
        <f t="shared" si="1"/>
        <v>0.8450704225</v>
      </c>
    </row>
    <row r="8">
      <c r="A8" s="4" t="s">
        <v>22</v>
      </c>
      <c r="B8" s="4">
        <v>230.0</v>
      </c>
      <c r="C8" s="4">
        <v>200.0</v>
      </c>
      <c r="D8" s="30">
        <f t="shared" si="1"/>
        <v>0.8695652174</v>
      </c>
    </row>
    <row r="9">
      <c r="A9" s="4" t="s">
        <v>23</v>
      </c>
      <c r="B9" s="4">
        <v>480.0</v>
      </c>
      <c r="C9" s="4">
        <v>460.0</v>
      </c>
      <c r="D9" s="30">
        <f t="shared" si="1"/>
        <v>0.9583333333</v>
      </c>
    </row>
    <row r="10">
      <c r="A10" s="4" t="s">
        <v>24</v>
      </c>
      <c r="B10" s="4">
        <v>295.0</v>
      </c>
      <c r="C10" s="4">
        <v>255.0</v>
      </c>
      <c r="D10" s="30">
        <f t="shared" si="1"/>
        <v>0.8644067797</v>
      </c>
    </row>
    <row r="11">
      <c r="A11" s="4" t="s">
        <v>25</v>
      </c>
      <c r="B11" s="4">
        <v>260.0</v>
      </c>
      <c r="C11" s="4">
        <v>230.0</v>
      </c>
      <c r="D11" s="30">
        <f t="shared" si="1"/>
        <v>0.8846153846</v>
      </c>
    </row>
    <row r="12">
      <c r="A12" s="4" t="s">
        <v>26</v>
      </c>
      <c r="B12" s="4">
        <v>240.0</v>
      </c>
      <c r="C12" s="4">
        <v>220.0</v>
      </c>
      <c r="D12" s="30">
        <f t="shared" si="1"/>
        <v>0.9166666667</v>
      </c>
    </row>
    <row r="13">
      <c r="A13" s="4" t="s">
        <v>27</v>
      </c>
      <c r="B13" s="4">
        <v>275.0</v>
      </c>
      <c r="C13" s="4">
        <v>260.0</v>
      </c>
      <c r="D13" s="30">
        <f t="shared" si="1"/>
        <v>0.9454545455</v>
      </c>
    </row>
    <row r="14">
      <c r="A14" s="4" t="s">
        <v>28</v>
      </c>
      <c r="B14" s="4">
        <v>250.0</v>
      </c>
      <c r="C14" s="4">
        <v>230.0</v>
      </c>
      <c r="D14" s="30">
        <f t="shared" si="1"/>
        <v>0.92</v>
      </c>
    </row>
    <row r="15">
      <c r="A15" s="4" t="s">
        <v>29</v>
      </c>
      <c r="B15" s="4">
        <v>225.0</v>
      </c>
      <c r="C15" s="4">
        <v>208.0</v>
      </c>
      <c r="D15" s="30">
        <f t="shared" si="1"/>
        <v>0.9244444444</v>
      </c>
    </row>
    <row r="16">
      <c r="A16" s="4" t="s">
        <v>30</v>
      </c>
      <c r="B16" s="4">
        <v>172.0</v>
      </c>
      <c r="C16" s="4">
        <v>154.0</v>
      </c>
      <c r="D16" s="30">
        <f t="shared" si="1"/>
        <v>0.8953488372</v>
      </c>
    </row>
    <row r="17">
      <c r="A17" s="4" t="s">
        <v>31</v>
      </c>
      <c r="B17" s="4">
        <v>255.0</v>
      </c>
      <c r="C17" s="4">
        <v>205.0</v>
      </c>
      <c r="D17" s="30">
        <f t="shared" si="1"/>
        <v>0.8039215686</v>
      </c>
    </row>
    <row r="18">
      <c r="A18" s="4" t="s">
        <v>32</v>
      </c>
      <c r="B18" s="4">
        <v>235.0</v>
      </c>
      <c r="C18" s="4">
        <v>210.0</v>
      </c>
      <c r="D18" s="30">
        <f t="shared" si="1"/>
        <v>0.8936170213</v>
      </c>
    </row>
    <row r="19">
      <c r="A19" s="4" t="s">
        <v>33</v>
      </c>
      <c r="B19" s="4">
        <v>225.0</v>
      </c>
      <c r="C19" s="4">
        <v>200.0</v>
      </c>
      <c r="D19" s="30">
        <f t="shared" si="1"/>
        <v>0.8888888889</v>
      </c>
    </row>
    <row r="20">
      <c r="A20" s="4" t="s">
        <v>34</v>
      </c>
      <c r="B20" s="4">
        <v>180.0</v>
      </c>
      <c r="C20" s="4">
        <v>149.0</v>
      </c>
      <c r="D20" s="30">
        <f t="shared" si="1"/>
        <v>0.8277777778</v>
      </c>
    </row>
    <row r="21" ht="15.75" customHeight="1">
      <c r="A21" s="4" t="s">
        <v>35</v>
      </c>
      <c r="B21" s="4">
        <v>190.0</v>
      </c>
      <c r="C21" s="4">
        <v>153.0</v>
      </c>
      <c r="D21" s="30">
        <f t="shared" si="1"/>
        <v>0.8052631579</v>
      </c>
    </row>
    <row r="22" ht="15.75" customHeight="1">
      <c r="A22" s="4" t="s">
        <v>36</v>
      </c>
      <c r="B22" s="4">
        <v>97.0</v>
      </c>
      <c r="C22" s="4">
        <v>83.0</v>
      </c>
      <c r="D22" s="30">
        <f t="shared" si="1"/>
        <v>0.8556701031</v>
      </c>
    </row>
    <row r="23" ht="15.75" customHeight="1">
      <c r="A23" s="4" t="s">
        <v>37</v>
      </c>
      <c r="B23" s="4">
        <v>250.0</v>
      </c>
      <c r="C23" s="4">
        <v>232.0</v>
      </c>
      <c r="D23" s="30">
        <f t="shared" si="1"/>
        <v>0.928</v>
      </c>
    </row>
    <row r="24" ht="15.75" customHeight="1">
      <c r="A24" s="4" t="s">
        <v>38</v>
      </c>
      <c r="B24" s="4">
        <v>182.0</v>
      </c>
      <c r="C24" s="4">
        <v>164.0</v>
      </c>
      <c r="D24" s="30">
        <f t="shared" si="1"/>
        <v>0.9010989011</v>
      </c>
    </row>
    <row r="25" ht="15.75" customHeight="1">
      <c r="A25" s="4" t="s">
        <v>39</v>
      </c>
      <c r="B25" s="4">
        <v>220.0</v>
      </c>
      <c r="C25" s="4">
        <v>183.0</v>
      </c>
      <c r="D25" s="30">
        <f t="shared" si="1"/>
        <v>0.8318181818</v>
      </c>
    </row>
    <row r="26" ht="15.75" customHeight="1">
      <c r="A26" s="4" t="s">
        <v>40</v>
      </c>
      <c r="B26" s="4">
        <v>265.0</v>
      </c>
      <c r="C26" s="4">
        <v>235.0</v>
      </c>
      <c r="D26" s="30">
        <f t="shared" si="1"/>
        <v>0.8867924528</v>
      </c>
    </row>
    <row r="27" ht="15.75" customHeight="1">
      <c r="A27" s="4" t="s">
        <v>41</v>
      </c>
      <c r="B27" s="4">
        <v>135.0</v>
      </c>
      <c r="C27" s="4">
        <v>117.0</v>
      </c>
      <c r="D27" s="30">
        <f t="shared" si="1"/>
        <v>0.8666666667</v>
      </c>
    </row>
    <row r="28" ht="15.75" customHeight="1">
      <c r="A28" s="4" t="s">
        <v>42</v>
      </c>
      <c r="B28" s="4">
        <v>200.0</v>
      </c>
      <c r="C28" s="4">
        <v>185.0</v>
      </c>
      <c r="D28" s="30">
        <f t="shared" si="1"/>
        <v>0.925</v>
      </c>
    </row>
    <row r="29" ht="15.75" customHeight="1">
      <c r="A29" s="4"/>
      <c r="B29" s="4"/>
      <c r="C29" s="4"/>
      <c r="D29" s="30"/>
    </row>
    <row r="30" ht="15.75" customHeight="1"/>
    <row r="31" ht="15.75" customHeight="1"/>
    <row r="32" ht="15.75" customHeight="1"/>
    <row r="33" ht="15.75" customHeight="1">
      <c r="A33" s="31" t="s">
        <v>0</v>
      </c>
      <c r="B33" s="31" t="s">
        <v>100</v>
      </c>
    </row>
    <row r="34" ht="15.75" customHeight="1">
      <c r="A34" s="27" t="s">
        <v>23</v>
      </c>
      <c r="B34" s="27">
        <v>0.958333333</v>
      </c>
    </row>
    <row r="35" ht="15.75" customHeight="1">
      <c r="A35" s="27" t="s">
        <v>17</v>
      </c>
      <c r="B35" s="27">
        <v>0.953571429</v>
      </c>
    </row>
    <row r="36" ht="15.75" customHeight="1">
      <c r="A36" s="27" t="s">
        <v>19</v>
      </c>
      <c r="B36" s="27">
        <v>0.949438202</v>
      </c>
    </row>
    <row r="37" ht="15.75" customHeight="1">
      <c r="A37" s="27" t="s">
        <v>27</v>
      </c>
      <c r="B37" s="27">
        <v>0.945454545</v>
      </c>
    </row>
    <row r="38" ht="15.75" customHeight="1">
      <c r="A38" s="27" t="s">
        <v>20</v>
      </c>
      <c r="B38" s="27">
        <v>0.925233645</v>
      </c>
    </row>
    <row r="39" ht="15.75" customHeight="1">
      <c r="A39" s="27" t="s">
        <v>29</v>
      </c>
      <c r="B39" s="27">
        <v>0.924444444</v>
      </c>
    </row>
    <row r="40" ht="15.75" customHeight="1">
      <c r="A40" s="27" t="s">
        <v>42</v>
      </c>
      <c r="B40" s="27">
        <v>0.925</v>
      </c>
    </row>
    <row r="41" ht="15.75" customHeight="1">
      <c r="A41" s="27" t="s">
        <v>28</v>
      </c>
      <c r="B41" s="27">
        <v>0.92</v>
      </c>
    </row>
    <row r="42" ht="15.75" customHeight="1">
      <c r="A42" s="27" t="s">
        <v>26</v>
      </c>
      <c r="B42" s="27">
        <v>0.916666667</v>
      </c>
    </row>
    <row r="43" ht="15.75" customHeight="1">
      <c r="A43" s="27" t="s">
        <v>37</v>
      </c>
      <c r="B43" s="27">
        <v>0.928</v>
      </c>
    </row>
    <row r="44" ht="15.75" customHeight="1">
      <c r="A44" s="27" t="s">
        <v>38</v>
      </c>
      <c r="B44" s="27">
        <v>0.901098901</v>
      </c>
    </row>
    <row r="45" ht="15.75" customHeight="1">
      <c r="A45" s="27" t="s">
        <v>30</v>
      </c>
      <c r="B45" s="27">
        <v>0.895348837</v>
      </c>
    </row>
    <row r="46" ht="15.75" customHeight="1">
      <c r="A46" s="27" t="s">
        <v>16</v>
      </c>
      <c r="B46" s="27">
        <v>0.894736842</v>
      </c>
    </row>
    <row r="47" ht="15.75" customHeight="1">
      <c r="A47" s="27" t="s">
        <v>32</v>
      </c>
      <c r="B47" s="27">
        <v>0.893617021</v>
      </c>
    </row>
    <row r="48" ht="15.75" customHeight="1">
      <c r="A48" s="27" t="s">
        <v>40</v>
      </c>
      <c r="B48" s="27">
        <v>0.886792453</v>
      </c>
    </row>
    <row r="49" ht="15.75" customHeight="1">
      <c r="A49" s="27" t="s">
        <v>25</v>
      </c>
      <c r="B49" s="27">
        <v>0.884615385</v>
      </c>
    </row>
    <row r="50" ht="15.75" customHeight="1">
      <c r="A50" s="27" t="s">
        <v>24</v>
      </c>
      <c r="B50" s="27">
        <v>0.86440678</v>
      </c>
    </row>
    <row r="51" ht="15.75" customHeight="1">
      <c r="A51" s="27" t="s">
        <v>22</v>
      </c>
      <c r="B51" s="27">
        <v>0.869565217</v>
      </c>
    </row>
    <row r="52" ht="15.75" customHeight="1">
      <c r="A52" s="27" t="s">
        <v>36</v>
      </c>
      <c r="B52" s="27">
        <v>0.855670103</v>
      </c>
    </row>
    <row r="53" ht="15.75" customHeight="1">
      <c r="A53" s="27" t="s">
        <v>21</v>
      </c>
      <c r="B53" s="27">
        <v>0.845070423</v>
      </c>
    </row>
    <row r="54" ht="15.75" customHeight="1">
      <c r="A54" s="27" t="s">
        <v>34</v>
      </c>
      <c r="B54" s="27">
        <v>0.827777778</v>
      </c>
    </row>
    <row r="55" ht="15.75" customHeight="1">
      <c r="A55" s="27" t="s">
        <v>78</v>
      </c>
      <c r="B55" s="27">
        <v>0.831818182</v>
      </c>
    </row>
    <row r="56" ht="15.75" customHeight="1">
      <c r="A56" s="27" t="s">
        <v>18</v>
      </c>
      <c r="B56" s="27">
        <v>0.819672131</v>
      </c>
    </row>
    <row r="57" ht="15.75" customHeight="1">
      <c r="A57" s="27" t="s">
        <v>35</v>
      </c>
      <c r="B57" s="27">
        <v>0.805263158</v>
      </c>
    </row>
    <row r="58" ht="15.75" customHeight="1">
      <c r="A58" s="27" t="s">
        <v>31</v>
      </c>
      <c r="B58" s="27">
        <v>0.803921569</v>
      </c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autoFilter ref="$D$2:$D$28">
    <sortState ref="D2:D28">
      <sortCondition descending="1" sortBy="cellColor" ref="D2:D28" dxfId="5"/>
    </sortState>
  </autoFilter>
  <conditionalFormatting sqref="D1:D29">
    <cfRule type="colorScale" priority="1">
      <colorScale>
        <cfvo type="formula" val="0.8039215686"/>
        <cfvo type="formula" val="0.8811702128"/>
        <cfvo type="formula" val="0.9583333333"/>
        <color rgb="FFFF0000"/>
        <color rgb="FFFFFF00"/>
        <color rgb="FF00FF00"/>
      </colorScale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8" width="12.63"/>
    <col customWidth="1" min="9" max="26" width="14.38"/>
  </cols>
  <sheetData>
    <row r="1" ht="15.75" customHeight="1">
      <c r="A1" s="4" t="s">
        <v>101</v>
      </c>
      <c r="B1" s="4" t="s">
        <v>102</v>
      </c>
      <c r="C1" s="4" t="s">
        <v>7</v>
      </c>
      <c r="D1" s="4" t="s">
        <v>103</v>
      </c>
      <c r="E1" s="4" t="s">
        <v>11</v>
      </c>
    </row>
    <row r="2" ht="15.75" customHeight="1">
      <c r="A2" s="4" t="s">
        <v>104</v>
      </c>
      <c r="B2" s="4">
        <f>sum('week 1'!E2:E28)</f>
        <v>717</v>
      </c>
      <c r="C2" s="5">
        <f>sum('week 1'!J2:J28)</f>
        <v>40210</v>
      </c>
      <c r="D2" s="5">
        <f>sum('week 1'!H2:H28)</f>
        <v>56655</v>
      </c>
      <c r="E2" s="5">
        <f t="shared" ref="E2:E13" si="1">C2-D2</f>
        <v>-16445</v>
      </c>
    </row>
    <row r="3" ht="15.75" customHeight="1">
      <c r="A3" s="4" t="s">
        <v>88</v>
      </c>
      <c r="B3" s="32">
        <f>sum('week 2'!E2:E28)</f>
        <v>776</v>
      </c>
      <c r="C3" s="5">
        <f>sum('week 2'!J2:J28)</f>
        <v>41265</v>
      </c>
      <c r="D3" s="5">
        <f>sum('week 2'!H2:H28)</f>
        <v>43342</v>
      </c>
      <c r="E3" s="5">
        <f t="shared" si="1"/>
        <v>-2077</v>
      </c>
    </row>
    <row r="4" ht="15.75" customHeight="1">
      <c r="A4" s="4" t="s">
        <v>89</v>
      </c>
      <c r="B4" s="32">
        <f>sum('week 3'!E2:E28)</f>
        <v>801</v>
      </c>
      <c r="C4" s="33">
        <f>sum('week 3'!J2:J28)</f>
        <v>43625</v>
      </c>
      <c r="D4" s="33">
        <f>sum('week 3'!H2:H28)</f>
        <v>38432</v>
      </c>
      <c r="E4" s="5">
        <f t="shared" si="1"/>
        <v>5193</v>
      </c>
    </row>
    <row r="5" ht="15.75" customHeight="1">
      <c r="A5" s="4" t="s">
        <v>90</v>
      </c>
      <c r="B5" s="32">
        <f>sum('week 4'!E2:E28)</f>
        <v>744</v>
      </c>
      <c r="C5" s="33">
        <f>sum('week 4'!J2:J28)</f>
        <v>38870</v>
      </c>
      <c r="D5" s="33">
        <f>sum('week 4'!H2:H28)</f>
        <v>38372</v>
      </c>
      <c r="E5" s="5">
        <f t="shared" si="1"/>
        <v>498</v>
      </c>
    </row>
    <row r="6" ht="15.75" customHeight="1">
      <c r="A6" s="4" t="s">
        <v>91</v>
      </c>
      <c r="B6" s="4">
        <f>sum('week 5'!E2:E28)</f>
        <v>768</v>
      </c>
      <c r="C6" s="5">
        <f>sum('week 5'!J2:J28)</f>
        <v>42220</v>
      </c>
      <c r="D6" s="5">
        <f>sum('week 5'!H2:H28)</f>
        <v>38670</v>
      </c>
      <c r="E6" s="5">
        <f t="shared" si="1"/>
        <v>3550</v>
      </c>
    </row>
    <row r="7" ht="15.75" customHeight="1">
      <c r="A7" s="4" t="s">
        <v>92</v>
      </c>
      <c r="B7" s="32">
        <f>sum('week 6'!E2:E28)</f>
        <v>781</v>
      </c>
      <c r="C7" s="4">
        <f>sum('week 6'!J2:J28)</f>
        <v>41750</v>
      </c>
      <c r="D7" s="4">
        <f>sum('week 6'!H2:H28)</f>
        <v>37916</v>
      </c>
      <c r="E7" s="4">
        <f t="shared" si="1"/>
        <v>3834</v>
      </c>
    </row>
    <row r="8" ht="15.75" customHeight="1">
      <c r="A8" s="4" t="s">
        <v>93</v>
      </c>
      <c r="B8" s="4">
        <f>sum('week 7'!E2:E28)</f>
        <v>699</v>
      </c>
      <c r="C8" s="4">
        <f>sum('week 7'!J2:J28)</f>
        <v>35555</v>
      </c>
      <c r="D8" s="4">
        <f>sum('week 7'!H2:H28)</f>
        <v>31538</v>
      </c>
      <c r="E8" s="4">
        <f t="shared" si="1"/>
        <v>4017</v>
      </c>
    </row>
    <row r="9" ht="15.75" customHeight="1">
      <c r="A9" s="4" t="s">
        <v>94</v>
      </c>
      <c r="B9" s="32">
        <f>sum('week 8'!E2:E28)</f>
        <v>654</v>
      </c>
      <c r="C9" s="4">
        <f>sum('week 8'!J2:J28)</f>
        <v>35530</v>
      </c>
      <c r="D9" s="4">
        <f>sum('week 8'!H2:H28)</f>
        <v>29917</v>
      </c>
      <c r="E9" s="4">
        <f t="shared" si="1"/>
        <v>5613</v>
      </c>
    </row>
    <row r="10" ht="15.75" customHeight="1">
      <c r="A10" s="4" t="s">
        <v>95</v>
      </c>
      <c r="B10" s="4">
        <f>sum('week 9'!E2:E28)</f>
        <v>633</v>
      </c>
      <c r="C10" s="4">
        <f>sum('week 9'!J2:J28)</f>
        <v>35855</v>
      </c>
      <c r="D10" s="4">
        <f>sum('week 9'!H2:H28)</f>
        <v>27883</v>
      </c>
      <c r="E10" s="4">
        <f t="shared" si="1"/>
        <v>7972</v>
      </c>
    </row>
    <row r="11" ht="15.75" customHeight="1">
      <c r="A11" s="4" t="s">
        <v>96</v>
      </c>
      <c r="B11" s="32">
        <f>sum('week 10'!E2:E28)</f>
        <v>598</v>
      </c>
      <c r="C11" s="4">
        <f>sum('week 10'!J2:J28)</f>
        <v>34839</v>
      </c>
      <c r="D11" s="4">
        <f>sum('week 10'!H2:H28)</f>
        <v>29951</v>
      </c>
      <c r="E11" s="4">
        <f t="shared" si="1"/>
        <v>4888</v>
      </c>
    </row>
    <row r="12" ht="15.75" customHeight="1">
      <c r="A12" s="4" t="s">
        <v>97</v>
      </c>
      <c r="B12" s="4">
        <f>sum('week 11'!E2:E28)</f>
        <v>619</v>
      </c>
      <c r="C12" s="4">
        <f>sum('week 11'!J2:J28)</f>
        <v>37895</v>
      </c>
      <c r="D12" s="4">
        <f>sum('week 11'!H2:H28)</f>
        <v>28979</v>
      </c>
      <c r="E12" s="4">
        <f t="shared" si="1"/>
        <v>8916</v>
      </c>
    </row>
    <row r="13" ht="15.75" customHeight="1">
      <c r="A13" s="4" t="s">
        <v>98</v>
      </c>
      <c r="B13" s="32">
        <f>sum('week 12'!E2:E28)</f>
        <v>618</v>
      </c>
      <c r="C13" s="4">
        <f>sum('week 12'!J2:J28)</f>
        <v>41800</v>
      </c>
      <c r="D13" s="4">
        <f>sum('week 12'!H2:H28)</f>
        <v>25457</v>
      </c>
      <c r="E13" s="4">
        <f t="shared" si="1"/>
        <v>16343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>
      <c r="A61" s="1" t="s">
        <v>0</v>
      </c>
      <c r="B61" s="4" t="s">
        <v>14</v>
      </c>
      <c r="C61" s="6" t="s">
        <v>12</v>
      </c>
    </row>
    <row r="62" ht="15.75" customHeight="1">
      <c r="A62" s="4" t="s">
        <v>16</v>
      </c>
      <c r="B62" s="6">
        <v>0.05999999999999996</v>
      </c>
      <c r="C62" s="6">
        <v>9.455817691834901E-4</v>
      </c>
    </row>
    <row r="63" ht="15.75" customHeight="1">
      <c r="A63" s="4" t="s">
        <v>17</v>
      </c>
      <c r="B63" s="6">
        <v>0.09090909090909091</v>
      </c>
      <c r="C63" s="6">
        <v>0.14041889272374827</v>
      </c>
    </row>
    <row r="64" ht="15.75" customHeight="1">
      <c r="A64" s="4" t="s">
        <v>18</v>
      </c>
      <c r="B64" s="6">
        <v>0.1</v>
      </c>
      <c r="C64" s="6">
        <v>5.909886057396814E-4</v>
      </c>
    </row>
    <row r="65" ht="15.75" customHeight="1">
      <c r="A65" s="4" t="s">
        <v>19</v>
      </c>
      <c r="B65" s="6">
        <v>0.0625</v>
      </c>
      <c r="C65" s="6">
        <v>0.12647156162829182</v>
      </c>
    </row>
    <row r="66" ht="15.75" customHeight="1">
      <c r="A66" s="4" t="s">
        <v>20</v>
      </c>
      <c r="B66" s="6">
        <v>0.16666666666666666</v>
      </c>
      <c r="C66" s="6">
        <v>0.09337619970686965</v>
      </c>
    </row>
    <row r="67" ht="15.75" customHeight="1">
      <c r="A67" s="4" t="s">
        <v>21</v>
      </c>
      <c r="B67" s="6">
        <v>0.1</v>
      </c>
      <c r="C67" s="6">
        <v>0.0014183726537752351</v>
      </c>
    </row>
    <row r="68" ht="15.75" customHeight="1">
      <c r="A68" s="4" t="s">
        <v>22</v>
      </c>
      <c r="B68" s="6">
        <v>0.08333333333333333</v>
      </c>
      <c r="C68" s="6">
        <v>0.00827384048035554</v>
      </c>
    </row>
    <row r="69" ht="15.75" customHeight="1">
      <c r="A69" s="4" t="s">
        <v>23</v>
      </c>
      <c r="B69" s="6">
        <v>0.1</v>
      </c>
      <c r="C69" s="6">
        <v>0.07753770507304619</v>
      </c>
      <c r="G69" s="1" t="s">
        <v>83</v>
      </c>
      <c r="H69" s="1" t="s">
        <v>105</v>
      </c>
    </row>
    <row r="70" ht="15.75" customHeight="1">
      <c r="A70" s="4" t="s">
        <v>24</v>
      </c>
      <c r="B70" s="6">
        <v>0.13333333333333333</v>
      </c>
      <c r="C70" s="6">
        <v>0.014183726537752352</v>
      </c>
      <c r="G70" s="4" t="s">
        <v>17</v>
      </c>
      <c r="H70" s="6">
        <v>0.1404</v>
      </c>
    </row>
    <row r="71" ht="15.75" customHeight="1">
      <c r="A71" s="4" t="s">
        <v>25</v>
      </c>
      <c r="B71" s="6">
        <v>0.16666666666666666</v>
      </c>
      <c r="C71" s="6">
        <v>0.019384426268261548</v>
      </c>
      <c r="G71" s="4" t="s">
        <v>19</v>
      </c>
      <c r="H71" s="6">
        <v>0.1265</v>
      </c>
    </row>
    <row r="72" ht="15.75" customHeight="1">
      <c r="A72" s="4" t="s">
        <v>26</v>
      </c>
      <c r="B72" s="6">
        <v>0.16666666666666666</v>
      </c>
      <c r="C72" s="6">
        <v>0.030258616613871685</v>
      </c>
      <c r="G72" s="4" t="s">
        <v>28</v>
      </c>
      <c r="H72" s="6">
        <v>0.1312</v>
      </c>
    </row>
    <row r="73" ht="15.75" customHeight="1">
      <c r="A73" s="4" t="s">
        <v>27</v>
      </c>
      <c r="B73" s="6">
        <v>0.09090909090909091</v>
      </c>
      <c r="C73" s="6">
        <v>0.10874190345610137</v>
      </c>
      <c r="G73" s="4" t="s">
        <v>27</v>
      </c>
      <c r="H73" s="6">
        <v>0.1087</v>
      </c>
    </row>
    <row r="74" ht="15.75" customHeight="1">
      <c r="A74" s="4" t="s">
        <v>28</v>
      </c>
      <c r="B74" s="6">
        <v>0.07142857142857142</v>
      </c>
      <c r="C74" s="6">
        <v>0.13119947047420927</v>
      </c>
      <c r="G74" s="4" t="s">
        <v>20</v>
      </c>
      <c r="H74" s="6">
        <v>0.0934</v>
      </c>
    </row>
    <row r="75" ht="15.75" customHeight="1">
      <c r="A75" s="4" t="s">
        <v>29</v>
      </c>
      <c r="B75" s="6">
        <v>0.05</v>
      </c>
      <c r="C75" s="6">
        <v>0.003545931634438088</v>
      </c>
      <c r="G75" s="4" t="s">
        <v>23</v>
      </c>
      <c r="H75" s="6">
        <v>0.0775</v>
      </c>
    </row>
    <row r="76" ht="15.75" customHeight="1">
      <c r="A76" s="4" t="s">
        <v>30</v>
      </c>
      <c r="B76" s="6">
        <v>0.2</v>
      </c>
      <c r="C76" s="6">
        <v>0.00765921233038627</v>
      </c>
      <c r="G76" s="4" t="s">
        <v>74</v>
      </c>
      <c r="H76" s="6">
        <v>0.3223</v>
      </c>
    </row>
    <row r="77" ht="15.75" customHeight="1">
      <c r="A77" s="4" t="s">
        <v>31</v>
      </c>
      <c r="B77" s="6">
        <v>0.10526315789473684</v>
      </c>
      <c r="C77" s="6">
        <v>0.00827384048035554</v>
      </c>
    </row>
    <row r="78" ht="15.75" customHeight="1">
      <c r="A78" s="4" t="s">
        <v>32</v>
      </c>
      <c r="B78" s="6">
        <v>0.14285714285714285</v>
      </c>
      <c r="C78" s="6">
        <v>0.007091863268876176</v>
      </c>
    </row>
    <row r="79" ht="15.75" customHeight="1">
      <c r="A79" s="4" t="s">
        <v>33</v>
      </c>
      <c r="B79" s="6">
        <v>0.1</v>
      </c>
      <c r="C79" s="6">
        <v>0.04018722519029833</v>
      </c>
    </row>
    <row r="80" ht="15.75" customHeight="1">
      <c r="A80" s="4" t="s">
        <v>34</v>
      </c>
      <c r="B80" s="6">
        <v>0.05555555555555555</v>
      </c>
      <c r="C80" s="6">
        <v>0.005555292893953004</v>
      </c>
    </row>
    <row r="81" ht="15.75" customHeight="1">
      <c r="A81" s="4" t="s">
        <v>35</v>
      </c>
      <c r="B81" s="6">
        <v>0.125</v>
      </c>
      <c r="C81" s="6">
        <v>0.0048224670228358</v>
      </c>
    </row>
    <row r="82" ht="15.75" customHeight="1">
      <c r="A82" s="4" t="s">
        <v>36</v>
      </c>
      <c r="B82" s="6">
        <v>0.05263157894736842</v>
      </c>
      <c r="C82" s="6">
        <v>0.006500874663136495</v>
      </c>
    </row>
    <row r="83" ht="15.75" customHeight="1">
      <c r="A83" s="4" t="s">
        <v>37</v>
      </c>
      <c r="B83" s="6">
        <v>0.16666666666666666</v>
      </c>
      <c r="C83" s="6">
        <v>0.06902746915039477</v>
      </c>
    </row>
    <row r="84" ht="15.75" customHeight="1">
      <c r="A84" s="4" t="s">
        <v>38</v>
      </c>
      <c r="B84" s="6">
        <v>0.05</v>
      </c>
      <c r="C84" s="6">
        <v>0.00955037586875325</v>
      </c>
    </row>
    <row r="85" ht="15.75" customHeight="1">
      <c r="A85" s="4" t="s">
        <v>39</v>
      </c>
      <c r="B85" s="6">
        <v>0.2</v>
      </c>
      <c r="C85" s="6">
        <v>0.02245756701810789</v>
      </c>
    </row>
    <row r="86" ht="15.75" customHeight="1">
      <c r="A86" s="4" t="s">
        <v>40</v>
      </c>
      <c r="B86" s="6">
        <v>0.05</v>
      </c>
      <c r="C86" s="6">
        <v>0.006619072384284431</v>
      </c>
    </row>
    <row r="87" ht="15.75" customHeight="1">
      <c r="A87" s="4" t="s">
        <v>41</v>
      </c>
      <c r="B87" s="6">
        <v>0.06666666666666667</v>
      </c>
      <c r="C87" s="6">
        <v>3.545931634438088E-4</v>
      </c>
    </row>
    <row r="88" ht="15.75" customHeight="1">
      <c r="A88" s="4" t="s">
        <v>42</v>
      </c>
      <c r="B88" s="6">
        <v>0.05</v>
      </c>
      <c r="C88" s="6">
        <v>0.055552928939530045</v>
      </c>
    </row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61:A88">
    <cfRule type="colorScale" priority="1">
      <colorScale>
        <cfvo type="min"/>
        <cfvo type="max"/>
        <color rgb="FFFFFFFF"/>
        <color rgb="FF57BB8A"/>
      </colorScale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6" width="12.63"/>
    <col customWidth="1" min="7" max="26" width="14.38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25"/>
    <col customWidth="1" min="2" max="2" width="20.0"/>
    <col customWidth="1" min="3" max="3" width="13.88"/>
    <col customWidth="1" min="4" max="4" width="15.38"/>
    <col customWidth="1" min="5" max="5" width="15.13"/>
    <col customWidth="1" min="6" max="6" width="13.13"/>
    <col customWidth="1" min="7" max="7" width="20.75"/>
    <col customWidth="1" min="8" max="8" width="19.13"/>
    <col customWidth="1" min="9" max="9" width="18.88"/>
    <col customWidth="1" min="10" max="10" width="16.88"/>
    <col customWidth="1" min="11" max="11" width="16.75"/>
    <col customWidth="1" min="12" max="12" width="12.63"/>
    <col customWidth="1" min="13" max="26" width="14.38"/>
  </cols>
  <sheetData>
    <row r="1" ht="15.75" customHeight="1">
      <c r="A1" s="1" t="s">
        <v>0</v>
      </c>
      <c r="B1" s="1" t="s">
        <v>108</v>
      </c>
      <c r="C1" s="1" t="s">
        <v>1</v>
      </c>
      <c r="D1" s="1" t="s">
        <v>2</v>
      </c>
      <c r="E1" s="1" t="s">
        <v>3</v>
      </c>
      <c r="F1" s="1" t="s">
        <v>109</v>
      </c>
      <c r="G1" s="1" t="s">
        <v>4</v>
      </c>
      <c r="H1" s="2" t="s">
        <v>5</v>
      </c>
      <c r="I1" s="2" t="s">
        <v>6</v>
      </c>
      <c r="J1" s="2" t="s">
        <v>7</v>
      </c>
      <c r="K1" s="1" t="s">
        <v>110</v>
      </c>
    </row>
    <row r="2" ht="15.75" customHeight="1">
      <c r="A2" s="4" t="s">
        <v>16</v>
      </c>
      <c r="B2" s="4">
        <v>50.0</v>
      </c>
      <c r="C2" s="4">
        <v>100.0</v>
      </c>
      <c r="D2" s="4">
        <v>150.0</v>
      </c>
      <c r="E2" s="4">
        <v>50.0</v>
      </c>
      <c r="F2" s="4">
        <v>100.0</v>
      </c>
      <c r="G2" s="5">
        <v>9.4</v>
      </c>
      <c r="H2" s="5">
        <f t="shared" ref="H2:H28" si="1">C2*G2</f>
        <v>940</v>
      </c>
      <c r="I2" s="5">
        <v>10.0</v>
      </c>
      <c r="J2" s="5">
        <f t="shared" ref="J2:J28" si="2">E2*I2</f>
        <v>500</v>
      </c>
      <c r="K2" s="4" t="s">
        <v>111</v>
      </c>
    </row>
    <row r="3" ht="15.75" customHeight="1">
      <c r="A3" s="4" t="s">
        <v>17</v>
      </c>
      <c r="B3" s="4">
        <v>80.0</v>
      </c>
      <c r="C3" s="4">
        <v>200.0</v>
      </c>
      <c r="D3" s="4">
        <v>280.0</v>
      </c>
      <c r="E3" s="4">
        <v>120.0</v>
      </c>
      <c r="F3" s="4">
        <v>160.0</v>
      </c>
      <c r="G3" s="5">
        <v>40.0</v>
      </c>
      <c r="H3" s="5">
        <f t="shared" si="1"/>
        <v>8000</v>
      </c>
      <c r="I3" s="5">
        <v>44.0</v>
      </c>
      <c r="J3" s="5">
        <f t="shared" si="2"/>
        <v>5280</v>
      </c>
      <c r="K3" s="4" t="s">
        <v>111</v>
      </c>
    </row>
    <row r="4" ht="15.75" customHeight="1">
      <c r="A4" s="4" t="s">
        <v>18</v>
      </c>
      <c r="B4" s="4">
        <v>30.0</v>
      </c>
      <c r="C4" s="4">
        <v>50.0</v>
      </c>
      <c r="D4" s="4">
        <v>80.0</v>
      </c>
      <c r="E4" s="4">
        <v>10.0</v>
      </c>
      <c r="F4" s="4">
        <v>70.0</v>
      </c>
      <c r="G4" s="5">
        <v>9.0</v>
      </c>
      <c r="H4" s="5">
        <f t="shared" si="1"/>
        <v>450</v>
      </c>
      <c r="I4" s="5">
        <v>10.0</v>
      </c>
      <c r="J4" s="5">
        <f t="shared" si="2"/>
        <v>100</v>
      </c>
      <c r="K4" s="4" t="s">
        <v>111</v>
      </c>
    </row>
    <row r="5" ht="15.75" customHeight="1">
      <c r="A5" s="4" t="s">
        <v>19</v>
      </c>
      <c r="B5" s="4">
        <v>60.0</v>
      </c>
      <c r="C5" s="4">
        <v>150.0</v>
      </c>
      <c r="D5" s="4">
        <v>210.0</v>
      </c>
      <c r="E5" s="4">
        <v>100.0</v>
      </c>
      <c r="F5" s="4">
        <v>110.0</v>
      </c>
      <c r="G5" s="5">
        <v>75.0</v>
      </c>
      <c r="H5" s="5">
        <f t="shared" si="1"/>
        <v>11250</v>
      </c>
      <c r="I5" s="5">
        <v>80.0</v>
      </c>
      <c r="J5" s="5">
        <f t="shared" si="2"/>
        <v>8000</v>
      </c>
      <c r="K5" s="4" t="s">
        <v>111</v>
      </c>
    </row>
    <row r="6" ht="15.75" customHeight="1">
      <c r="A6" s="4" t="s">
        <v>20</v>
      </c>
      <c r="B6" s="4">
        <v>20.0</v>
      </c>
      <c r="C6" s="4">
        <v>80.0</v>
      </c>
      <c r="D6" s="4">
        <v>100.0</v>
      </c>
      <c r="E6" s="4">
        <v>60.0</v>
      </c>
      <c r="F6" s="4">
        <v>40.0</v>
      </c>
      <c r="G6" s="5">
        <v>50.0</v>
      </c>
      <c r="H6" s="5">
        <f t="shared" si="1"/>
        <v>4000</v>
      </c>
      <c r="I6" s="5">
        <v>60.0</v>
      </c>
      <c r="J6" s="5">
        <f t="shared" si="2"/>
        <v>3600</v>
      </c>
      <c r="K6" s="4" t="s">
        <v>111</v>
      </c>
    </row>
    <row r="7" ht="15.75" customHeight="1">
      <c r="A7" s="4" t="s">
        <v>21</v>
      </c>
      <c r="B7" s="4">
        <v>25.0</v>
      </c>
      <c r="C7" s="4">
        <v>50.0</v>
      </c>
      <c r="D7" s="4">
        <v>75.0</v>
      </c>
      <c r="E7" s="4">
        <v>30.0</v>
      </c>
      <c r="F7" s="4">
        <v>45.0</v>
      </c>
      <c r="G7" s="5">
        <v>18.0</v>
      </c>
      <c r="H7" s="5">
        <f t="shared" si="1"/>
        <v>900</v>
      </c>
      <c r="I7" s="5">
        <v>20.0</v>
      </c>
      <c r="J7" s="5">
        <f t="shared" si="2"/>
        <v>600</v>
      </c>
      <c r="K7" s="4" t="s">
        <v>111</v>
      </c>
    </row>
    <row r="8" ht="15.75" customHeight="1">
      <c r="A8" s="4" t="s">
        <v>22</v>
      </c>
      <c r="B8" s="4">
        <v>15.0</v>
      </c>
      <c r="C8" s="4">
        <v>40.0</v>
      </c>
      <c r="D8" s="4">
        <v>55.0</v>
      </c>
      <c r="E8" s="4">
        <v>25.0</v>
      </c>
      <c r="F8" s="4">
        <v>30.0</v>
      </c>
      <c r="G8" s="5">
        <v>110.0</v>
      </c>
      <c r="H8" s="5">
        <f t="shared" si="1"/>
        <v>4400</v>
      </c>
      <c r="I8" s="5">
        <v>120.0</v>
      </c>
      <c r="J8" s="5">
        <f t="shared" si="2"/>
        <v>3000</v>
      </c>
      <c r="K8" s="4" t="s">
        <v>111</v>
      </c>
    </row>
    <row r="9" ht="15.75" customHeight="1">
      <c r="A9" s="4" t="s">
        <v>23</v>
      </c>
      <c r="B9" s="4">
        <v>60.0</v>
      </c>
      <c r="C9" s="4">
        <v>70.0</v>
      </c>
      <c r="D9" s="4">
        <v>130.0</v>
      </c>
      <c r="E9" s="4">
        <v>50.0</v>
      </c>
      <c r="F9" s="4">
        <v>80.0</v>
      </c>
      <c r="G9" s="5">
        <v>36.0</v>
      </c>
      <c r="H9" s="5">
        <f t="shared" si="1"/>
        <v>2520</v>
      </c>
      <c r="I9" s="5">
        <v>40.0</v>
      </c>
      <c r="J9" s="5">
        <f t="shared" si="2"/>
        <v>2000</v>
      </c>
      <c r="K9" s="4" t="s">
        <v>111</v>
      </c>
      <c r="L9" s="4"/>
    </row>
    <row r="10" ht="15.75" customHeight="1">
      <c r="A10" s="4" t="s">
        <v>24</v>
      </c>
      <c r="B10" s="4">
        <v>10.0</v>
      </c>
      <c r="C10" s="4">
        <v>60.0</v>
      </c>
      <c r="D10" s="4">
        <v>70.0</v>
      </c>
      <c r="E10" s="4">
        <v>20.0</v>
      </c>
      <c r="F10" s="4">
        <v>50.0</v>
      </c>
      <c r="G10" s="5">
        <v>65.0</v>
      </c>
      <c r="H10" s="5">
        <f t="shared" si="1"/>
        <v>3900</v>
      </c>
      <c r="I10" s="5">
        <v>75.0</v>
      </c>
      <c r="J10" s="5">
        <f t="shared" si="2"/>
        <v>1500</v>
      </c>
      <c r="K10" s="4" t="s">
        <v>111</v>
      </c>
    </row>
    <row r="11" ht="15.75" customHeight="1">
      <c r="A11" s="4" t="s">
        <v>25</v>
      </c>
      <c r="B11" s="4">
        <v>25.0</v>
      </c>
      <c r="C11" s="4">
        <v>30.0</v>
      </c>
      <c r="D11" s="4">
        <v>55.0</v>
      </c>
      <c r="E11" s="4">
        <v>25.0</v>
      </c>
      <c r="F11" s="4">
        <v>30.0</v>
      </c>
      <c r="G11" s="5">
        <v>20.0</v>
      </c>
      <c r="H11" s="5">
        <f t="shared" si="1"/>
        <v>600</v>
      </c>
      <c r="I11" s="5">
        <v>24.0</v>
      </c>
      <c r="J11" s="5">
        <f t="shared" si="2"/>
        <v>600</v>
      </c>
      <c r="K11" s="4" t="s">
        <v>111</v>
      </c>
    </row>
    <row r="12" ht="15.75" customHeight="1">
      <c r="A12" s="4" t="s">
        <v>26</v>
      </c>
      <c r="B12" s="4">
        <v>40.0</v>
      </c>
      <c r="C12" s="4">
        <v>20.0</v>
      </c>
      <c r="D12" s="4">
        <v>60.0</v>
      </c>
      <c r="E12" s="4">
        <v>15.0</v>
      </c>
      <c r="F12" s="4">
        <v>45.0</v>
      </c>
      <c r="G12" s="5">
        <v>20.0</v>
      </c>
      <c r="H12" s="5">
        <f t="shared" si="1"/>
        <v>400</v>
      </c>
      <c r="I12" s="5">
        <v>24.0</v>
      </c>
      <c r="J12" s="5">
        <f t="shared" si="2"/>
        <v>360</v>
      </c>
      <c r="K12" s="4" t="s">
        <v>111</v>
      </c>
    </row>
    <row r="13" ht="15.75" customHeight="1">
      <c r="A13" s="4" t="s">
        <v>27</v>
      </c>
      <c r="B13" s="4">
        <v>35.0</v>
      </c>
      <c r="C13" s="4">
        <v>25.0</v>
      </c>
      <c r="D13" s="4">
        <v>60.0</v>
      </c>
      <c r="E13" s="4">
        <v>20.0</v>
      </c>
      <c r="F13" s="4">
        <v>40.0</v>
      </c>
      <c r="G13" s="5">
        <v>100.0</v>
      </c>
      <c r="H13" s="5">
        <f t="shared" si="1"/>
        <v>2500</v>
      </c>
      <c r="I13" s="5">
        <v>110.0</v>
      </c>
      <c r="J13" s="5">
        <f t="shared" si="2"/>
        <v>2200</v>
      </c>
      <c r="K13" s="4" t="s">
        <v>111</v>
      </c>
    </row>
    <row r="14" ht="15.75" customHeight="1">
      <c r="A14" s="4" t="s">
        <v>28</v>
      </c>
      <c r="B14" s="4">
        <v>45.0</v>
      </c>
      <c r="C14" s="4">
        <v>30.0</v>
      </c>
      <c r="D14" s="4">
        <v>75.0</v>
      </c>
      <c r="E14" s="4">
        <v>20.0</v>
      </c>
      <c r="F14" s="4">
        <v>55.0</v>
      </c>
      <c r="G14" s="5">
        <v>130.0</v>
      </c>
      <c r="H14" s="5">
        <f t="shared" si="1"/>
        <v>3900</v>
      </c>
      <c r="I14" s="5">
        <v>140.0</v>
      </c>
      <c r="J14" s="5">
        <f t="shared" si="2"/>
        <v>2800</v>
      </c>
      <c r="K14" s="4" t="s">
        <v>111</v>
      </c>
    </row>
    <row r="15" ht="15.75" customHeight="1">
      <c r="A15" s="4" t="s">
        <v>29</v>
      </c>
      <c r="B15" s="4">
        <v>10.0</v>
      </c>
      <c r="C15" s="4">
        <v>20.0</v>
      </c>
      <c r="D15" s="4">
        <v>30.0</v>
      </c>
      <c r="E15" s="4">
        <v>15.0</v>
      </c>
      <c r="F15" s="4">
        <v>15.0</v>
      </c>
      <c r="G15" s="5">
        <v>38.0</v>
      </c>
      <c r="H15" s="5">
        <f t="shared" si="1"/>
        <v>760</v>
      </c>
      <c r="I15" s="5">
        <v>40.0</v>
      </c>
      <c r="J15" s="5">
        <f t="shared" si="2"/>
        <v>600</v>
      </c>
      <c r="K15" s="4" t="s">
        <v>111</v>
      </c>
    </row>
    <row r="16" ht="15.75" customHeight="1">
      <c r="A16" s="4" t="s">
        <v>30</v>
      </c>
      <c r="B16" s="4">
        <v>20.0</v>
      </c>
      <c r="C16" s="4">
        <v>15.0</v>
      </c>
      <c r="D16" s="4">
        <v>35.0</v>
      </c>
      <c r="E16" s="4">
        <v>10.0</v>
      </c>
      <c r="F16" s="4">
        <v>25.0</v>
      </c>
      <c r="G16" s="5">
        <v>8.0</v>
      </c>
      <c r="H16" s="5">
        <f t="shared" si="1"/>
        <v>120</v>
      </c>
      <c r="I16" s="5">
        <v>10.0</v>
      </c>
      <c r="J16" s="5">
        <f t="shared" si="2"/>
        <v>100</v>
      </c>
      <c r="K16" s="4" t="s">
        <v>111</v>
      </c>
    </row>
    <row r="17" ht="15.75" customHeight="1">
      <c r="A17" s="4" t="s">
        <v>31</v>
      </c>
      <c r="B17" s="4">
        <v>30.0</v>
      </c>
      <c r="C17" s="4">
        <v>25.0</v>
      </c>
      <c r="D17" s="4">
        <v>55.0</v>
      </c>
      <c r="E17" s="4">
        <v>20.0</v>
      </c>
      <c r="F17" s="4">
        <v>35.0</v>
      </c>
      <c r="G17" s="5">
        <v>85.0</v>
      </c>
      <c r="H17" s="5">
        <f t="shared" si="1"/>
        <v>2125</v>
      </c>
      <c r="I17" s="5">
        <v>95.0</v>
      </c>
      <c r="J17" s="5">
        <f t="shared" si="2"/>
        <v>1900</v>
      </c>
      <c r="K17" s="4" t="s">
        <v>111</v>
      </c>
    </row>
    <row r="18" ht="15.75" customHeight="1">
      <c r="A18" s="4" t="s">
        <v>32</v>
      </c>
      <c r="B18" s="4">
        <v>15.0</v>
      </c>
      <c r="C18" s="4">
        <v>30.0</v>
      </c>
      <c r="D18" s="4">
        <v>45.0</v>
      </c>
      <c r="E18" s="4">
        <v>20.0</v>
      </c>
      <c r="F18" s="4">
        <v>25.0</v>
      </c>
      <c r="G18" s="5">
        <v>12.0</v>
      </c>
      <c r="H18" s="5">
        <f t="shared" si="1"/>
        <v>360</v>
      </c>
      <c r="I18" s="5">
        <v>14.0</v>
      </c>
      <c r="J18" s="5">
        <f t="shared" si="2"/>
        <v>280</v>
      </c>
      <c r="K18" s="4" t="s">
        <v>111</v>
      </c>
    </row>
    <row r="19" ht="15.75" customHeight="1">
      <c r="A19" s="4" t="s">
        <v>33</v>
      </c>
      <c r="B19" s="4">
        <v>50.0</v>
      </c>
      <c r="C19" s="4">
        <v>10.0</v>
      </c>
      <c r="D19" s="4">
        <v>60.0</v>
      </c>
      <c r="E19" s="4">
        <v>5.0</v>
      </c>
      <c r="F19" s="4">
        <v>55.0</v>
      </c>
      <c r="G19" s="5">
        <v>36.0</v>
      </c>
      <c r="H19" s="5">
        <f t="shared" si="1"/>
        <v>360</v>
      </c>
      <c r="I19" s="5">
        <v>40.0</v>
      </c>
      <c r="J19" s="5">
        <f t="shared" si="2"/>
        <v>200</v>
      </c>
      <c r="K19" s="4" t="s">
        <v>111</v>
      </c>
    </row>
    <row r="20" ht="15.75" customHeight="1">
      <c r="A20" s="4" t="s">
        <v>34</v>
      </c>
      <c r="B20" s="4">
        <v>25.0</v>
      </c>
      <c r="C20" s="4">
        <v>15.0</v>
      </c>
      <c r="D20" s="4">
        <v>40.0</v>
      </c>
      <c r="E20" s="4">
        <v>10.0</v>
      </c>
      <c r="F20" s="4">
        <v>30.0</v>
      </c>
      <c r="G20" s="5">
        <v>85.0</v>
      </c>
      <c r="H20" s="5">
        <f t="shared" si="1"/>
        <v>1275</v>
      </c>
      <c r="I20" s="5">
        <v>90.0</v>
      </c>
      <c r="J20" s="5">
        <f t="shared" si="2"/>
        <v>900</v>
      </c>
      <c r="K20" s="4" t="s">
        <v>111</v>
      </c>
    </row>
    <row r="21" ht="15.75" customHeight="1">
      <c r="A21" s="4" t="s">
        <v>35</v>
      </c>
      <c r="B21" s="4">
        <v>20.0</v>
      </c>
      <c r="C21" s="4">
        <v>10.0</v>
      </c>
      <c r="D21" s="4">
        <v>30.0</v>
      </c>
      <c r="E21" s="4">
        <v>5.0</v>
      </c>
      <c r="F21" s="4">
        <v>25.0</v>
      </c>
      <c r="G21" s="5">
        <v>42.0</v>
      </c>
      <c r="H21" s="5">
        <f t="shared" si="1"/>
        <v>420</v>
      </c>
      <c r="I21" s="5">
        <v>48.0</v>
      </c>
      <c r="J21" s="5">
        <f t="shared" si="2"/>
        <v>240</v>
      </c>
      <c r="K21" s="4" t="s">
        <v>111</v>
      </c>
    </row>
    <row r="22" ht="15.75" customHeight="1">
      <c r="A22" s="4" t="s">
        <v>36</v>
      </c>
      <c r="B22" s="4">
        <v>10.0</v>
      </c>
      <c r="C22" s="4">
        <v>5.0</v>
      </c>
      <c r="D22" s="4">
        <v>15.0</v>
      </c>
      <c r="E22" s="4">
        <v>2.0</v>
      </c>
      <c r="F22" s="4">
        <v>13.0</v>
      </c>
      <c r="G22" s="5">
        <v>450.0</v>
      </c>
      <c r="H22" s="5">
        <f t="shared" si="1"/>
        <v>2250</v>
      </c>
      <c r="I22" s="5">
        <v>475.0</v>
      </c>
      <c r="J22" s="5">
        <f t="shared" si="2"/>
        <v>950</v>
      </c>
      <c r="K22" s="4" t="s">
        <v>111</v>
      </c>
    </row>
    <row r="23" ht="15.75" customHeight="1">
      <c r="A23" s="4" t="s">
        <v>37</v>
      </c>
      <c r="B23" s="4">
        <v>30.0</v>
      </c>
      <c r="C23" s="4">
        <v>25.0</v>
      </c>
      <c r="D23" s="4">
        <v>55.0</v>
      </c>
      <c r="E23" s="4">
        <v>15.0</v>
      </c>
      <c r="F23" s="4">
        <v>40.0</v>
      </c>
      <c r="G23" s="5">
        <v>50.0</v>
      </c>
      <c r="H23" s="5">
        <f t="shared" si="1"/>
        <v>1250</v>
      </c>
      <c r="I23" s="5">
        <v>60.0</v>
      </c>
      <c r="J23" s="5">
        <f t="shared" si="2"/>
        <v>900</v>
      </c>
      <c r="K23" s="4" t="s">
        <v>111</v>
      </c>
    </row>
    <row r="24" ht="15.75" customHeight="1">
      <c r="A24" s="4" t="s">
        <v>38</v>
      </c>
      <c r="B24" s="4">
        <v>20.0</v>
      </c>
      <c r="C24" s="4">
        <v>15.0</v>
      </c>
      <c r="D24" s="4">
        <v>35.0</v>
      </c>
      <c r="E24" s="4">
        <v>10.0</v>
      </c>
      <c r="F24" s="4">
        <v>25.0</v>
      </c>
      <c r="G24" s="5">
        <v>38.0</v>
      </c>
      <c r="H24" s="5">
        <f t="shared" si="1"/>
        <v>570</v>
      </c>
      <c r="I24" s="5">
        <v>40.0</v>
      </c>
      <c r="J24" s="5">
        <f t="shared" si="2"/>
        <v>400</v>
      </c>
      <c r="K24" s="4" t="s">
        <v>111</v>
      </c>
    </row>
    <row r="25" ht="15.75" customHeight="1">
      <c r="A25" s="4" t="s">
        <v>39</v>
      </c>
      <c r="B25" s="4">
        <v>15.0</v>
      </c>
      <c r="C25" s="4">
        <v>20.0</v>
      </c>
      <c r="D25" s="4">
        <v>35.0</v>
      </c>
      <c r="E25" s="4">
        <v>15.0</v>
      </c>
      <c r="F25" s="4">
        <v>20.0</v>
      </c>
      <c r="G25" s="5">
        <v>40.0</v>
      </c>
      <c r="H25" s="5">
        <f t="shared" si="1"/>
        <v>800</v>
      </c>
      <c r="I25" s="5">
        <v>50.0</v>
      </c>
      <c r="J25" s="5">
        <f t="shared" si="2"/>
        <v>750</v>
      </c>
      <c r="K25" s="4" t="s">
        <v>111</v>
      </c>
    </row>
    <row r="26" ht="15.75" customHeight="1">
      <c r="A26" s="4" t="s">
        <v>40</v>
      </c>
      <c r="B26" s="4">
        <v>25.0</v>
      </c>
      <c r="C26" s="4">
        <v>20.0</v>
      </c>
      <c r="D26" s="4">
        <v>45.0</v>
      </c>
      <c r="E26" s="4">
        <v>25.0</v>
      </c>
      <c r="F26" s="4">
        <v>20.0</v>
      </c>
      <c r="G26" s="5">
        <v>38.0</v>
      </c>
      <c r="H26" s="5">
        <f t="shared" si="1"/>
        <v>760</v>
      </c>
      <c r="I26" s="5">
        <v>40.0</v>
      </c>
      <c r="J26" s="5">
        <f t="shared" si="2"/>
        <v>1000</v>
      </c>
      <c r="K26" s="4" t="s">
        <v>111</v>
      </c>
    </row>
    <row r="27" ht="15.75" customHeight="1">
      <c r="A27" s="4" t="s">
        <v>41</v>
      </c>
      <c r="B27" s="4">
        <v>10.0</v>
      </c>
      <c r="C27" s="4">
        <v>10.0</v>
      </c>
      <c r="D27" s="4">
        <v>20.0</v>
      </c>
      <c r="E27" s="4">
        <v>10.0</v>
      </c>
      <c r="F27" s="4">
        <v>10.0</v>
      </c>
      <c r="G27" s="5">
        <v>42.0</v>
      </c>
      <c r="H27" s="5">
        <f t="shared" si="1"/>
        <v>420</v>
      </c>
      <c r="I27" s="5">
        <v>45.0</v>
      </c>
      <c r="J27" s="5">
        <f t="shared" si="2"/>
        <v>450</v>
      </c>
      <c r="K27" s="4" t="s">
        <v>111</v>
      </c>
    </row>
    <row r="28" ht="15.75" customHeight="1">
      <c r="A28" s="4" t="s">
        <v>42</v>
      </c>
      <c r="B28" s="4">
        <v>30.0</v>
      </c>
      <c r="C28" s="4">
        <v>15.0</v>
      </c>
      <c r="D28" s="4">
        <v>45.0</v>
      </c>
      <c r="E28" s="4">
        <v>10.0</v>
      </c>
      <c r="F28" s="4">
        <v>35.0</v>
      </c>
      <c r="G28" s="5">
        <v>95.0</v>
      </c>
      <c r="H28" s="5">
        <f t="shared" si="1"/>
        <v>1425</v>
      </c>
      <c r="I28" s="5">
        <v>100.0</v>
      </c>
      <c r="J28" s="5">
        <f t="shared" si="2"/>
        <v>1000</v>
      </c>
      <c r="K28" s="4" t="s">
        <v>111</v>
      </c>
    </row>
    <row r="29" ht="15.75" customHeight="1">
      <c r="H29" s="5"/>
      <c r="I29" s="5"/>
      <c r="J29" s="5"/>
    </row>
    <row r="30" ht="15.75" customHeight="1">
      <c r="H30" s="5"/>
      <c r="I30" s="5"/>
      <c r="J30" s="5"/>
    </row>
    <row r="31" ht="15.75" customHeight="1">
      <c r="G31" s="4" t="s">
        <v>112</v>
      </c>
      <c r="H31" s="5">
        <f>SUM(H2:H28)</f>
        <v>56655</v>
      </c>
      <c r="I31" s="5"/>
      <c r="J31" s="5"/>
    </row>
    <row r="32" ht="15.75" customHeight="1">
      <c r="G32" s="4" t="s">
        <v>113</v>
      </c>
      <c r="H32" s="5">
        <f>SUM(J2:J28)</f>
        <v>40210</v>
      </c>
      <c r="I32" s="5"/>
      <c r="J32" s="5"/>
    </row>
    <row r="33" ht="15.75" customHeight="1">
      <c r="H33" s="5"/>
      <c r="I33" s="5"/>
      <c r="J33" s="5"/>
    </row>
    <row r="34" ht="15.75" customHeight="1">
      <c r="H34" s="5"/>
      <c r="I34" s="5"/>
      <c r="J34" s="5"/>
    </row>
    <row r="35" ht="15.75" customHeight="1">
      <c r="H35" s="5"/>
      <c r="I35" s="5"/>
      <c r="J35" s="5"/>
    </row>
    <row r="36" ht="15.75" customHeight="1">
      <c r="H36" s="5"/>
      <c r="I36" s="5"/>
      <c r="J36" s="5"/>
    </row>
    <row r="37" ht="15.75" customHeight="1">
      <c r="H37" s="5"/>
      <c r="I37" s="5"/>
      <c r="J37" s="5"/>
    </row>
    <row r="38" ht="15.75" customHeight="1">
      <c r="H38" s="5"/>
      <c r="I38" s="5"/>
      <c r="J38" s="5"/>
    </row>
    <row r="39" ht="15.75" customHeight="1">
      <c r="H39" s="5"/>
      <c r="I39" s="5"/>
      <c r="J39" s="5"/>
    </row>
    <row r="40" ht="15.75" customHeight="1">
      <c r="H40" s="5"/>
      <c r="I40" s="5"/>
      <c r="J40" s="5"/>
    </row>
    <row r="41" ht="15.75" customHeight="1">
      <c r="H41" s="5"/>
      <c r="I41" s="5"/>
      <c r="J41" s="5"/>
    </row>
    <row r="42" ht="15.75" customHeight="1">
      <c r="H42" s="5"/>
      <c r="I42" s="5"/>
      <c r="J42" s="5"/>
    </row>
    <row r="43" ht="15.75" customHeight="1">
      <c r="H43" s="5"/>
      <c r="I43" s="5"/>
      <c r="J43" s="5"/>
    </row>
    <row r="44" ht="15.75" customHeight="1">
      <c r="H44" s="5"/>
      <c r="I44" s="5"/>
      <c r="J44" s="5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ht="23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ht="23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ht="23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ht="23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ht="23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ht="23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ht="15.75" customHeight="1">
      <c r="H53" s="5"/>
      <c r="I53" s="5"/>
      <c r="J53" s="5"/>
    </row>
    <row r="54" ht="15.75" customHeight="1">
      <c r="H54" s="5"/>
      <c r="I54" s="5"/>
      <c r="J54" s="5"/>
    </row>
    <row r="55" ht="15.75" customHeight="1">
      <c r="H55" s="5"/>
      <c r="I55" s="5"/>
      <c r="J55" s="5"/>
    </row>
    <row r="56" ht="15.75" customHeight="1">
      <c r="H56" s="5"/>
      <c r="I56" s="5"/>
      <c r="J56" s="5"/>
    </row>
    <row r="57" ht="15.75" customHeight="1">
      <c r="H57" s="5"/>
      <c r="I57" s="5"/>
      <c r="J57" s="5"/>
    </row>
    <row r="58" ht="15.75" customHeight="1">
      <c r="H58" s="5"/>
      <c r="I58" s="5"/>
      <c r="J58" s="5"/>
    </row>
    <row r="59" ht="15.75" customHeight="1">
      <c r="H59" s="5"/>
      <c r="I59" s="5"/>
      <c r="J59" s="5"/>
    </row>
    <row r="60" ht="15.75" customHeight="1">
      <c r="H60" s="5"/>
      <c r="I60" s="5"/>
      <c r="J60" s="5"/>
    </row>
    <row r="61" ht="15.75" customHeight="1">
      <c r="H61" s="5"/>
      <c r="I61" s="5"/>
      <c r="J61" s="5"/>
    </row>
    <row r="62" ht="15.75" customHeight="1">
      <c r="H62" s="5"/>
      <c r="I62" s="5"/>
      <c r="J62" s="5"/>
    </row>
    <row r="63" ht="15.75" customHeight="1">
      <c r="H63" s="5"/>
      <c r="I63" s="5"/>
      <c r="J63" s="5"/>
    </row>
    <row r="64" ht="15.75" customHeight="1">
      <c r="H64" s="5"/>
      <c r="I64" s="5"/>
      <c r="J64" s="5"/>
    </row>
    <row r="65" ht="15.75" customHeight="1">
      <c r="H65" s="5"/>
      <c r="I65" s="5"/>
      <c r="J65" s="5"/>
    </row>
    <row r="66" ht="15.75" customHeight="1">
      <c r="H66" s="5"/>
      <c r="I66" s="5"/>
      <c r="J66" s="5"/>
    </row>
    <row r="67" ht="15.75" customHeight="1">
      <c r="H67" s="5"/>
      <c r="I67" s="5"/>
      <c r="J67" s="5"/>
    </row>
    <row r="68" ht="15.75" customHeight="1">
      <c r="H68" s="5"/>
      <c r="I68" s="5"/>
      <c r="J68" s="5"/>
    </row>
    <row r="69" ht="15.75" customHeight="1">
      <c r="H69" s="5"/>
      <c r="I69" s="5"/>
      <c r="J69" s="5"/>
    </row>
    <row r="70" ht="15.75" customHeight="1">
      <c r="H70" s="5"/>
      <c r="I70" s="5"/>
      <c r="J70" s="5"/>
    </row>
    <row r="71" ht="15.75" customHeight="1">
      <c r="H71" s="5"/>
      <c r="I71" s="5"/>
      <c r="J71" s="5"/>
    </row>
    <row r="72" ht="15.75" customHeight="1">
      <c r="H72" s="5"/>
      <c r="I72" s="5"/>
      <c r="J72" s="5"/>
    </row>
    <row r="73" ht="15.75" customHeight="1">
      <c r="H73" s="5"/>
      <c r="I73" s="5"/>
      <c r="J73" s="5"/>
    </row>
    <row r="74" ht="15.75" customHeight="1">
      <c r="H74" s="5"/>
      <c r="I74" s="5"/>
      <c r="J74" s="5"/>
    </row>
    <row r="75" ht="15.75" customHeight="1">
      <c r="H75" s="5"/>
      <c r="I75" s="5"/>
      <c r="J75" s="5"/>
    </row>
    <row r="76" ht="15.75" customHeight="1">
      <c r="H76" s="5"/>
      <c r="I76" s="5"/>
      <c r="J76" s="5"/>
    </row>
    <row r="77" ht="15.75" customHeight="1">
      <c r="H77" s="5"/>
      <c r="I77" s="5"/>
      <c r="J77" s="5"/>
    </row>
    <row r="78" ht="15.75" customHeight="1">
      <c r="H78" s="5"/>
      <c r="I78" s="5"/>
      <c r="J78" s="5"/>
    </row>
    <row r="79" ht="15.75" customHeight="1">
      <c r="H79" s="5"/>
      <c r="I79" s="5"/>
      <c r="J79" s="5"/>
    </row>
    <row r="80" ht="15.75" customHeight="1">
      <c r="H80" s="5"/>
      <c r="I80" s="5"/>
      <c r="J80" s="5"/>
    </row>
    <row r="81" ht="15.75" customHeight="1">
      <c r="H81" s="5"/>
      <c r="I81" s="5"/>
      <c r="J81" s="5"/>
    </row>
    <row r="82" ht="15.75" customHeight="1">
      <c r="H82" s="5"/>
      <c r="I82" s="5"/>
      <c r="J82" s="5"/>
    </row>
    <row r="83" ht="15.75" customHeight="1">
      <c r="H83" s="5"/>
      <c r="I83" s="5"/>
      <c r="J83" s="5"/>
    </row>
    <row r="84" ht="15.75" customHeight="1">
      <c r="H84" s="5"/>
      <c r="I84" s="5"/>
      <c r="J84" s="5"/>
    </row>
    <row r="85" ht="15.75" customHeight="1">
      <c r="H85" s="5"/>
      <c r="I85" s="5"/>
      <c r="J85" s="5"/>
    </row>
    <row r="86" ht="15.75" customHeight="1">
      <c r="H86" s="5"/>
      <c r="I86" s="5"/>
      <c r="J86" s="5"/>
    </row>
    <row r="87" ht="15.75" customHeight="1">
      <c r="H87" s="5"/>
      <c r="I87" s="5"/>
      <c r="J87" s="5"/>
    </row>
    <row r="88" ht="15.75" customHeight="1">
      <c r="H88" s="5"/>
      <c r="I88" s="5"/>
      <c r="J88" s="5"/>
    </row>
    <row r="89" ht="15.75" customHeight="1">
      <c r="H89" s="5"/>
      <c r="I89" s="5"/>
      <c r="J89" s="5"/>
    </row>
    <row r="90" ht="15.75" customHeight="1">
      <c r="H90" s="5"/>
      <c r="I90" s="5"/>
      <c r="J90" s="5"/>
    </row>
    <row r="91" ht="15.75" customHeight="1">
      <c r="H91" s="5"/>
      <c r="I91" s="5"/>
      <c r="J91" s="5"/>
    </row>
    <row r="92" ht="15.75" customHeight="1">
      <c r="H92" s="5"/>
      <c r="I92" s="5"/>
      <c r="J92" s="5"/>
    </row>
    <row r="93" ht="15.75" customHeight="1">
      <c r="H93" s="5"/>
      <c r="I93" s="5"/>
      <c r="J93" s="5"/>
    </row>
    <row r="94" ht="15.75" customHeight="1">
      <c r="H94" s="5"/>
      <c r="I94" s="5"/>
      <c r="J94" s="5"/>
    </row>
    <row r="95" ht="15.75" customHeight="1">
      <c r="H95" s="5"/>
      <c r="I95" s="5"/>
      <c r="J95" s="5"/>
    </row>
    <row r="96" ht="15.75" customHeight="1">
      <c r="H96" s="5"/>
      <c r="I96" s="5"/>
      <c r="J96" s="5"/>
    </row>
    <row r="97" ht="15.75" customHeight="1">
      <c r="H97" s="5"/>
      <c r="I97" s="5"/>
      <c r="J97" s="5"/>
    </row>
    <row r="98" ht="15.75" customHeight="1">
      <c r="H98" s="5"/>
      <c r="I98" s="5"/>
      <c r="J98" s="5"/>
    </row>
    <row r="99" ht="15.75" customHeight="1">
      <c r="H99" s="5"/>
      <c r="I99" s="5"/>
      <c r="J99" s="5"/>
    </row>
    <row r="100" ht="15.75" customHeight="1">
      <c r="H100" s="5"/>
      <c r="I100" s="5"/>
      <c r="J100" s="5"/>
    </row>
    <row r="101" ht="15.75" customHeight="1">
      <c r="H101" s="5"/>
      <c r="I101" s="5"/>
      <c r="J101" s="5"/>
    </row>
    <row r="102" ht="15.75" customHeight="1">
      <c r="H102" s="5"/>
      <c r="I102" s="5"/>
      <c r="J102" s="5"/>
    </row>
    <row r="103" ht="15.75" customHeight="1">
      <c r="H103" s="5"/>
      <c r="I103" s="5"/>
      <c r="J103" s="5"/>
    </row>
    <row r="104" ht="15.75" customHeight="1">
      <c r="H104" s="5"/>
      <c r="I104" s="5"/>
      <c r="J104" s="5"/>
    </row>
    <row r="105" ht="15.75" customHeight="1">
      <c r="H105" s="5"/>
      <c r="I105" s="5"/>
      <c r="J105" s="5"/>
    </row>
    <row r="106" ht="15.75" customHeight="1">
      <c r="H106" s="5"/>
      <c r="I106" s="5"/>
      <c r="J106" s="5"/>
    </row>
    <row r="107" ht="15.75" customHeight="1">
      <c r="H107" s="5"/>
      <c r="I107" s="5"/>
      <c r="J107" s="5"/>
    </row>
    <row r="108" ht="15.75" customHeight="1">
      <c r="H108" s="5"/>
      <c r="I108" s="5"/>
      <c r="J108" s="5"/>
    </row>
    <row r="109" ht="15.75" customHeight="1">
      <c r="H109" s="5"/>
      <c r="I109" s="5"/>
      <c r="J109" s="5"/>
    </row>
    <row r="110" ht="15.75" customHeight="1">
      <c r="H110" s="5"/>
      <c r="I110" s="5"/>
      <c r="J110" s="5"/>
    </row>
    <row r="111" ht="15.75" customHeight="1">
      <c r="H111" s="5"/>
      <c r="I111" s="5"/>
      <c r="J111" s="5"/>
    </row>
    <row r="112" ht="15.75" customHeight="1">
      <c r="H112" s="5"/>
      <c r="I112" s="5"/>
      <c r="J112" s="5"/>
    </row>
    <row r="113" ht="15.75" customHeight="1">
      <c r="H113" s="5"/>
      <c r="I113" s="5"/>
      <c r="J113" s="5"/>
    </row>
    <row r="114" ht="15.75" customHeight="1">
      <c r="H114" s="5"/>
      <c r="I114" s="5"/>
      <c r="J114" s="5"/>
    </row>
    <row r="115" ht="15.75" customHeight="1">
      <c r="H115" s="5"/>
      <c r="I115" s="5"/>
      <c r="J115" s="5"/>
    </row>
    <row r="116" ht="15.75" customHeight="1">
      <c r="H116" s="5"/>
      <c r="I116" s="5"/>
      <c r="J116" s="5"/>
    </row>
    <row r="117" ht="15.75" customHeight="1">
      <c r="H117" s="5"/>
      <c r="I117" s="5"/>
      <c r="J117" s="5"/>
    </row>
    <row r="118" ht="15.75" customHeight="1">
      <c r="H118" s="5"/>
      <c r="I118" s="5"/>
      <c r="J118" s="5"/>
    </row>
    <row r="119" ht="15.75" customHeight="1">
      <c r="H119" s="5"/>
      <c r="I119" s="5"/>
      <c r="J119" s="5"/>
    </row>
    <row r="120" ht="15.75" customHeight="1">
      <c r="H120" s="5"/>
      <c r="I120" s="5"/>
      <c r="J120" s="5"/>
    </row>
    <row r="121" ht="15.75" customHeight="1">
      <c r="H121" s="5"/>
      <c r="I121" s="5"/>
      <c r="J121" s="5"/>
    </row>
    <row r="122" ht="15.75" customHeight="1">
      <c r="H122" s="5"/>
      <c r="I122" s="5"/>
      <c r="J122" s="5"/>
    </row>
    <row r="123" ht="15.75" customHeight="1">
      <c r="H123" s="5"/>
      <c r="I123" s="5"/>
      <c r="J123" s="5"/>
    </row>
    <row r="124" ht="15.75" customHeight="1">
      <c r="H124" s="5"/>
      <c r="I124" s="5"/>
      <c r="J124" s="5"/>
    </row>
    <row r="125" ht="15.75" customHeight="1">
      <c r="H125" s="5"/>
      <c r="I125" s="5"/>
      <c r="J125" s="5"/>
    </row>
    <row r="126" ht="15.75" customHeight="1">
      <c r="H126" s="5"/>
      <c r="I126" s="5"/>
      <c r="J126" s="5"/>
    </row>
    <row r="127" ht="15.75" customHeight="1">
      <c r="H127" s="5"/>
      <c r="I127" s="5"/>
      <c r="J127" s="5"/>
    </row>
    <row r="128" ht="15.75" customHeight="1">
      <c r="H128" s="5"/>
      <c r="I128" s="5"/>
      <c r="J128" s="5"/>
    </row>
    <row r="129" ht="15.75" customHeight="1">
      <c r="H129" s="5"/>
      <c r="I129" s="5"/>
      <c r="J129" s="5"/>
    </row>
    <row r="130" ht="15.75" customHeight="1">
      <c r="H130" s="5"/>
      <c r="I130" s="5"/>
      <c r="J130" s="5"/>
    </row>
    <row r="131" ht="15.75" customHeight="1">
      <c r="H131" s="5"/>
      <c r="I131" s="5"/>
      <c r="J131" s="5"/>
    </row>
    <row r="132" ht="15.75" customHeight="1">
      <c r="H132" s="5"/>
      <c r="I132" s="5"/>
      <c r="J132" s="5"/>
    </row>
    <row r="133" ht="15.75" customHeight="1">
      <c r="H133" s="5"/>
      <c r="I133" s="5"/>
      <c r="J133" s="5"/>
    </row>
    <row r="134" ht="15.75" customHeight="1">
      <c r="H134" s="5"/>
      <c r="I134" s="5"/>
      <c r="J134" s="5"/>
    </row>
    <row r="135" ht="15.75" customHeight="1">
      <c r="H135" s="5"/>
      <c r="I135" s="5"/>
      <c r="J135" s="5"/>
    </row>
    <row r="136" ht="15.75" customHeight="1">
      <c r="H136" s="5"/>
      <c r="I136" s="5"/>
      <c r="J136" s="5"/>
    </row>
    <row r="137" ht="15.75" customHeight="1">
      <c r="H137" s="5"/>
      <c r="I137" s="5"/>
      <c r="J137" s="5"/>
    </row>
    <row r="138" ht="15.75" customHeight="1">
      <c r="H138" s="5"/>
      <c r="I138" s="5"/>
      <c r="J138" s="5"/>
    </row>
    <row r="139" ht="15.75" customHeight="1">
      <c r="H139" s="5"/>
      <c r="I139" s="5"/>
      <c r="J139" s="5"/>
    </row>
    <row r="140" ht="15.75" customHeight="1">
      <c r="H140" s="5"/>
      <c r="I140" s="5"/>
      <c r="J140" s="5"/>
    </row>
    <row r="141" ht="15.75" customHeight="1">
      <c r="H141" s="5"/>
      <c r="I141" s="5"/>
      <c r="J141" s="5"/>
    </row>
    <row r="142" ht="15.75" customHeight="1">
      <c r="H142" s="5"/>
      <c r="I142" s="5"/>
      <c r="J142" s="5"/>
    </row>
    <row r="143" ht="15.75" customHeight="1">
      <c r="H143" s="5"/>
      <c r="I143" s="5"/>
      <c r="J143" s="5"/>
    </row>
    <row r="144" ht="15.75" customHeight="1">
      <c r="H144" s="5"/>
      <c r="I144" s="5"/>
      <c r="J144" s="5"/>
    </row>
    <row r="145" ht="15.75" customHeight="1">
      <c r="H145" s="5"/>
      <c r="I145" s="5"/>
      <c r="J145" s="5"/>
    </row>
    <row r="146" ht="15.75" customHeight="1">
      <c r="H146" s="5"/>
      <c r="I146" s="5"/>
      <c r="J146" s="5"/>
    </row>
    <row r="147" ht="15.75" customHeight="1">
      <c r="H147" s="5"/>
      <c r="I147" s="5"/>
      <c r="J147" s="5"/>
    </row>
    <row r="148" ht="15.75" customHeight="1">
      <c r="H148" s="5"/>
      <c r="I148" s="5"/>
      <c r="J148" s="5"/>
    </row>
    <row r="149" ht="15.75" customHeight="1">
      <c r="H149" s="5"/>
      <c r="I149" s="5"/>
      <c r="J149" s="5"/>
    </row>
    <row r="150" ht="15.75" customHeight="1">
      <c r="H150" s="5"/>
      <c r="I150" s="5"/>
      <c r="J150" s="5"/>
    </row>
    <row r="151" ht="15.75" customHeight="1">
      <c r="H151" s="5"/>
      <c r="I151" s="5"/>
      <c r="J151" s="5"/>
    </row>
    <row r="152" ht="15.75" customHeight="1">
      <c r="H152" s="5"/>
      <c r="I152" s="5"/>
      <c r="J152" s="5"/>
    </row>
    <row r="153" ht="15.75" customHeight="1">
      <c r="H153" s="5"/>
      <c r="I153" s="5"/>
      <c r="J153" s="5"/>
    </row>
    <row r="154" ht="15.75" customHeight="1">
      <c r="H154" s="5"/>
      <c r="I154" s="5"/>
      <c r="J154" s="5"/>
    </row>
    <row r="155" ht="15.75" customHeight="1">
      <c r="H155" s="5"/>
      <c r="I155" s="5"/>
      <c r="J155" s="5"/>
    </row>
    <row r="156" ht="15.75" customHeight="1">
      <c r="H156" s="5"/>
      <c r="I156" s="5"/>
      <c r="J156" s="5"/>
    </row>
    <row r="157" ht="15.75" customHeight="1">
      <c r="H157" s="5"/>
      <c r="I157" s="5"/>
      <c r="J157" s="5"/>
    </row>
    <row r="158" ht="15.75" customHeight="1">
      <c r="H158" s="5"/>
      <c r="I158" s="5"/>
      <c r="J158" s="5"/>
    </row>
    <row r="159" ht="15.75" customHeight="1">
      <c r="H159" s="5"/>
      <c r="I159" s="5"/>
      <c r="J159" s="5"/>
    </row>
    <row r="160" ht="15.75" customHeight="1">
      <c r="H160" s="5"/>
      <c r="I160" s="5"/>
      <c r="J160" s="5"/>
    </row>
    <row r="161" ht="15.75" customHeight="1">
      <c r="H161" s="5"/>
      <c r="I161" s="5"/>
      <c r="J161" s="5"/>
    </row>
    <row r="162" ht="15.75" customHeight="1">
      <c r="H162" s="5"/>
      <c r="I162" s="5"/>
      <c r="J162" s="5"/>
    </row>
    <row r="163" ht="15.75" customHeight="1">
      <c r="H163" s="5"/>
      <c r="I163" s="5"/>
      <c r="J163" s="5"/>
    </row>
    <row r="164" ht="15.75" customHeight="1">
      <c r="H164" s="5"/>
      <c r="I164" s="5"/>
      <c r="J164" s="5"/>
    </row>
    <row r="165" ht="15.75" customHeight="1">
      <c r="H165" s="5"/>
      <c r="I165" s="5"/>
      <c r="J165" s="5"/>
    </row>
    <row r="166" ht="15.75" customHeight="1">
      <c r="H166" s="5"/>
      <c r="I166" s="5"/>
      <c r="J166" s="5"/>
    </row>
    <row r="167" ht="15.75" customHeight="1">
      <c r="H167" s="5"/>
      <c r="I167" s="5"/>
      <c r="J167" s="5"/>
    </row>
    <row r="168" ht="15.75" customHeight="1">
      <c r="H168" s="5"/>
      <c r="I168" s="5"/>
      <c r="J168" s="5"/>
    </row>
    <row r="169" ht="15.75" customHeight="1">
      <c r="H169" s="5"/>
      <c r="I169" s="5"/>
      <c r="J169" s="5"/>
    </row>
    <row r="170" ht="15.75" customHeight="1">
      <c r="H170" s="5"/>
      <c r="I170" s="5"/>
      <c r="J170" s="5"/>
    </row>
    <row r="171" ht="15.75" customHeight="1">
      <c r="H171" s="5"/>
      <c r="I171" s="5"/>
      <c r="J171" s="5"/>
    </row>
    <row r="172" ht="15.75" customHeight="1">
      <c r="H172" s="5"/>
      <c r="I172" s="5"/>
      <c r="J172" s="5"/>
    </row>
    <row r="173" ht="15.75" customHeight="1">
      <c r="H173" s="5"/>
      <c r="I173" s="5"/>
      <c r="J173" s="5"/>
    </row>
    <row r="174" ht="15.75" customHeight="1">
      <c r="H174" s="5"/>
      <c r="I174" s="5"/>
      <c r="J174" s="5"/>
    </row>
    <row r="175" ht="15.75" customHeight="1">
      <c r="H175" s="5"/>
      <c r="I175" s="5"/>
      <c r="J175" s="5"/>
    </row>
    <row r="176" ht="15.75" customHeight="1">
      <c r="H176" s="5"/>
      <c r="I176" s="5"/>
      <c r="J176" s="5"/>
    </row>
    <row r="177" ht="15.75" customHeight="1">
      <c r="H177" s="5"/>
      <c r="I177" s="5"/>
      <c r="J177" s="5"/>
    </row>
    <row r="178" ht="15.75" customHeight="1">
      <c r="H178" s="5"/>
      <c r="I178" s="5"/>
      <c r="J178" s="5"/>
    </row>
    <row r="179" ht="15.75" customHeight="1">
      <c r="H179" s="5"/>
      <c r="I179" s="5"/>
      <c r="J179" s="5"/>
    </row>
    <row r="180" ht="15.75" customHeight="1">
      <c r="H180" s="5"/>
      <c r="I180" s="5"/>
      <c r="J180" s="5"/>
    </row>
    <row r="181" ht="15.75" customHeight="1">
      <c r="H181" s="5"/>
      <c r="I181" s="5"/>
      <c r="J181" s="5"/>
    </row>
    <row r="182" ht="15.75" customHeight="1">
      <c r="H182" s="5"/>
      <c r="I182" s="5"/>
      <c r="J182" s="5"/>
    </row>
    <row r="183" ht="15.75" customHeight="1">
      <c r="H183" s="5"/>
      <c r="I183" s="5"/>
      <c r="J183" s="5"/>
    </row>
    <row r="184" ht="15.75" customHeight="1">
      <c r="H184" s="5"/>
      <c r="I184" s="5"/>
      <c r="J184" s="5"/>
    </row>
    <row r="185" ht="15.75" customHeight="1">
      <c r="H185" s="5"/>
      <c r="I185" s="5"/>
      <c r="J185" s="5"/>
    </row>
    <row r="186" ht="15.75" customHeight="1">
      <c r="H186" s="5"/>
      <c r="I186" s="5"/>
      <c r="J186" s="5"/>
    </row>
    <row r="187" ht="15.75" customHeight="1">
      <c r="H187" s="5"/>
      <c r="I187" s="5"/>
      <c r="J187" s="5"/>
    </row>
    <row r="188" ht="15.75" customHeight="1">
      <c r="H188" s="5"/>
      <c r="I188" s="5"/>
      <c r="J188" s="5"/>
    </row>
    <row r="189" ht="15.75" customHeight="1">
      <c r="H189" s="5"/>
      <c r="I189" s="5"/>
      <c r="J189" s="5"/>
    </row>
    <row r="190" ht="15.75" customHeight="1">
      <c r="H190" s="5"/>
      <c r="I190" s="5"/>
      <c r="J190" s="5"/>
    </row>
    <row r="191" ht="15.75" customHeight="1">
      <c r="H191" s="5"/>
      <c r="I191" s="5"/>
      <c r="J191" s="5"/>
    </row>
    <row r="192" ht="15.75" customHeight="1">
      <c r="H192" s="5"/>
      <c r="I192" s="5"/>
      <c r="J192" s="5"/>
    </row>
    <row r="193" ht="15.75" customHeight="1">
      <c r="H193" s="5"/>
      <c r="I193" s="5"/>
      <c r="J193" s="5"/>
    </row>
    <row r="194" ht="15.75" customHeight="1">
      <c r="H194" s="5"/>
      <c r="I194" s="5"/>
      <c r="J194" s="5"/>
    </row>
    <row r="195" ht="15.75" customHeight="1">
      <c r="H195" s="5"/>
      <c r="I195" s="5"/>
      <c r="J195" s="5"/>
    </row>
    <row r="196" ht="15.75" customHeight="1">
      <c r="H196" s="5"/>
      <c r="I196" s="5"/>
      <c r="J196" s="5"/>
    </row>
    <row r="197" ht="15.75" customHeight="1">
      <c r="H197" s="5"/>
      <c r="I197" s="5"/>
      <c r="J197" s="5"/>
    </row>
    <row r="198" ht="15.75" customHeight="1">
      <c r="H198" s="5"/>
      <c r="I198" s="5"/>
      <c r="J198" s="5"/>
    </row>
    <row r="199" ht="15.75" customHeight="1">
      <c r="H199" s="5"/>
      <c r="I199" s="5"/>
      <c r="J199" s="5"/>
    </row>
    <row r="200" ht="15.75" customHeight="1">
      <c r="H200" s="5"/>
      <c r="I200" s="5"/>
      <c r="J200" s="5"/>
    </row>
    <row r="201" ht="15.75" customHeight="1">
      <c r="H201" s="5"/>
      <c r="I201" s="5"/>
      <c r="J201" s="5"/>
    </row>
    <row r="202" ht="15.75" customHeight="1">
      <c r="H202" s="5"/>
      <c r="I202" s="5"/>
      <c r="J202" s="5"/>
    </row>
    <row r="203" ht="15.75" customHeight="1">
      <c r="H203" s="5"/>
      <c r="I203" s="5"/>
      <c r="J203" s="5"/>
    </row>
    <row r="204" ht="15.75" customHeight="1">
      <c r="H204" s="5"/>
      <c r="I204" s="5"/>
      <c r="J204" s="5"/>
    </row>
    <row r="205" ht="15.75" customHeight="1">
      <c r="H205" s="5"/>
      <c r="I205" s="5"/>
      <c r="J205" s="5"/>
    </row>
    <row r="206" ht="15.75" customHeight="1">
      <c r="H206" s="5"/>
      <c r="I206" s="5"/>
      <c r="J206" s="5"/>
    </row>
    <row r="207" ht="15.75" customHeight="1">
      <c r="H207" s="5"/>
      <c r="I207" s="5"/>
      <c r="J207" s="5"/>
    </row>
    <row r="208" ht="15.75" customHeight="1">
      <c r="H208" s="5"/>
      <c r="I208" s="5"/>
      <c r="J208" s="5"/>
    </row>
    <row r="209" ht="15.75" customHeight="1">
      <c r="H209" s="5"/>
      <c r="I209" s="5"/>
      <c r="J209" s="5"/>
    </row>
    <row r="210" ht="15.75" customHeight="1">
      <c r="H210" s="5"/>
      <c r="I210" s="5"/>
      <c r="J210" s="5"/>
    </row>
    <row r="211" ht="15.75" customHeight="1">
      <c r="H211" s="5"/>
      <c r="I211" s="5"/>
      <c r="J211" s="5"/>
    </row>
    <row r="212" ht="15.75" customHeight="1">
      <c r="H212" s="5"/>
      <c r="I212" s="5"/>
      <c r="J212" s="5"/>
    </row>
    <row r="213" ht="15.75" customHeight="1">
      <c r="H213" s="5"/>
      <c r="I213" s="5"/>
      <c r="J213" s="5"/>
    </row>
    <row r="214" ht="15.75" customHeight="1">
      <c r="H214" s="5"/>
      <c r="I214" s="5"/>
      <c r="J214" s="5"/>
    </row>
    <row r="215" ht="15.75" customHeight="1">
      <c r="H215" s="5"/>
      <c r="I215" s="5"/>
      <c r="J215" s="5"/>
    </row>
    <row r="216" ht="15.75" customHeight="1">
      <c r="H216" s="5"/>
      <c r="I216" s="5"/>
      <c r="J216" s="5"/>
    </row>
    <row r="217" ht="15.75" customHeight="1">
      <c r="H217" s="5"/>
      <c r="I217" s="5"/>
      <c r="J217" s="5"/>
    </row>
    <row r="218" ht="15.75" customHeight="1">
      <c r="H218" s="5"/>
      <c r="I218" s="5"/>
      <c r="J218" s="5"/>
    </row>
    <row r="219" ht="15.75" customHeight="1">
      <c r="H219" s="5"/>
      <c r="I219" s="5"/>
      <c r="J219" s="5"/>
    </row>
    <row r="220" ht="15.75" customHeight="1">
      <c r="H220" s="5"/>
      <c r="I220" s="5"/>
      <c r="J220" s="5"/>
    </row>
    <row r="221" ht="15.75" customHeight="1">
      <c r="H221" s="5"/>
      <c r="I221" s="5"/>
      <c r="J221" s="5"/>
    </row>
    <row r="222" ht="15.75" customHeight="1">
      <c r="H222" s="5"/>
      <c r="I222" s="5"/>
      <c r="J222" s="5"/>
    </row>
    <row r="223" ht="15.75" customHeight="1">
      <c r="H223" s="5"/>
      <c r="I223" s="5"/>
      <c r="J223" s="5"/>
    </row>
    <row r="224" ht="15.75" customHeight="1">
      <c r="H224" s="5"/>
      <c r="I224" s="5"/>
      <c r="J224" s="5"/>
    </row>
    <row r="225" ht="15.75" customHeight="1">
      <c r="H225" s="5"/>
      <c r="I225" s="5"/>
      <c r="J225" s="5"/>
    </row>
    <row r="226" ht="15.75" customHeight="1">
      <c r="H226" s="5"/>
      <c r="I226" s="5"/>
      <c r="J226" s="5"/>
    </row>
    <row r="227" ht="15.75" customHeight="1">
      <c r="H227" s="5"/>
      <c r="I227" s="5"/>
      <c r="J227" s="5"/>
    </row>
    <row r="228" ht="15.75" customHeight="1">
      <c r="H228" s="5"/>
      <c r="I228" s="5"/>
      <c r="J228" s="5"/>
    </row>
    <row r="229" ht="15.75" customHeight="1">
      <c r="H229" s="5"/>
      <c r="I229" s="5"/>
      <c r="J229" s="5"/>
    </row>
    <row r="230" ht="15.75" customHeight="1">
      <c r="H230" s="5"/>
      <c r="I230" s="5"/>
      <c r="J230" s="5"/>
    </row>
    <row r="231" ht="15.75" customHeight="1">
      <c r="H231" s="5"/>
      <c r="I231" s="5"/>
      <c r="J231" s="5"/>
    </row>
    <row r="232" ht="15.75" customHeight="1">
      <c r="H232" s="5"/>
      <c r="I232" s="5"/>
      <c r="J232" s="5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1" width="12.63"/>
    <col customWidth="1" min="12" max="26" width="14.38"/>
  </cols>
  <sheetData>
    <row r="1" ht="15.75" customHeight="1">
      <c r="A1" s="1" t="s">
        <v>0</v>
      </c>
      <c r="B1" s="1" t="s">
        <v>108</v>
      </c>
      <c r="C1" s="1" t="s">
        <v>1</v>
      </c>
      <c r="D1" s="1" t="s">
        <v>2</v>
      </c>
      <c r="E1" s="1" t="s">
        <v>3</v>
      </c>
      <c r="F1" s="1" t="s">
        <v>109</v>
      </c>
      <c r="G1" s="1" t="s">
        <v>4</v>
      </c>
      <c r="H1" s="1" t="s">
        <v>5</v>
      </c>
      <c r="I1" s="2" t="s">
        <v>6</v>
      </c>
      <c r="J1" s="1" t="s">
        <v>7</v>
      </c>
      <c r="K1" s="1" t="s">
        <v>110</v>
      </c>
    </row>
    <row r="2" ht="15.75" customHeight="1">
      <c r="A2" s="4" t="s">
        <v>16</v>
      </c>
      <c r="B2" s="4">
        <v>100.0</v>
      </c>
      <c r="C2" s="4">
        <v>80.0</v>
      </c>
      <c r="D2" s="4">
        <v>180.0</v>
      </c>
      <c r="E2" s="4">
        <v>60.0</v>
      </c>
      <c r="F2" s="4">
        <v>120.0</v>
      </c>
      <c r="G2" s="5">
        <v>9.4</v>
      </c>
      <c r="H2" s="5">
        <f t="shared" ref="H2:H28" si="1">C2*G2</f>
        <v>752</v>
      </c>
      <c r="I2" s="5">
        <v>10.0</v>
      </c>
      <c r="J2" s="5">
        <f t="shared" ref="J2:J28" si="2">E2*I2</f>
        <v>600</v>
      </c>
      <c r="K2" s="4" t="s">
        <v>111</v>
      </c>
    </row>
    <row r="3" ht="15.75" customHeight="1">
      <c r="A3" s="4" t="s">
        <v>17</v>
      </c>
      <c r="B3" s="4">
        <v>160.0</v>
      </c>
      <c r="C3" s="4">
        <v>150.0</v>
      </c>
      <c r="D3" s="4">
        <v>310.0</v>
      </c>
      <c r="E3" s="4">
        <v>130.0</v>
      </c>
      <c r="F3" s="4">
        <v>180.0</v>
      </c>
      <c r="G3" s="5">
        <v>40.0</v>
      </c>
      <c r="H3" s="5">
        <f t="shared" si="1"/>
        <v>6000</v>
      </c>
      <c r="I3" s="5">
        <v>44.0</v>
      </c>
      <c r="J3" s="5">
        <f t="shared" si="2"/>
        <v>5720</v>
      </c>
      <c r="K3" s="4" t="s">
        <v>111</v>
      </c>
    </row>
    <row r="4" ht="15.75" customHeight="1">
      <c r="A4" s="4" t="s">
        <v>18</v>
      </c>
      <c r="B4" s="4">
        <v>70.0</v>
      </c>
      <c r="C4" s="4">
        <v>30.0</v>
      </c>
      <c r="D4" s="4">
        <v>100.0</v>
      </c>
      <c r="E4" s="4">
        <v>20.0</v>
      </c>
      <c r="F4" s="4">
        <v>80.0</v>
      </c>
      <c r="G4" s="5">
        <v>9.0</v>
      </c>
      <c r="H4" s="5">
        <f t="shared" si="1"/>
        <v>270</v>
      </c>
      <c r="I4" s="5">
        <v>10.0</v>
      </c>
      <c r="J4" s="5">
        <f t="shared" si="2"/>
        <v>200</v>
      </c>
      <c r="K4" s="4" t="s">
        <v>111</v>
      </c>
    </row>
    <row r="5" ht="15.75" customHeight="1">
      <c r="A5" s="4" t="s">
        <v>19</v>
      </c>
      <c r="B5" s="4">
        <v>110.0</v>
      </c>
      <c r="C5" s="4">
        <v>100.0</v>
      </c>
      <c r="D5" s="4">
        <v>210.0</v>
      </c>
      <c r="E5" s="4">
        <v>90.0</v>
      </c>
      <c r="F5" s="4">
        <v>120.0</v>
      </c>
      <c r="G5" s="5">
        <v>75.0</v>
      </c>
      <c r="H5" s="5">
        <f t="shared" si="1"/>
        <v>7500</v>
      </c>
      <c r="I5" s="5">
        <v>80.0</v>
      </c>
      <c r="J5" s="5">
        <f t="shared" si="2"/>
        <v>7200</v>
      </c>
      <c r="K5" s="4" t="s">
        <v>111</v>
      </c>
    </row>
    <row r="6" ht="15.75" customHeight="1">
      <c r="A6" s="4" t="s">
        <v>20</v>
      </c>
      <c r="B6" s="4">
        <v>40.0</v>
      </c>
      <c r="C6" s="4">
        <v>70.0</v>
      </c>
      <c r="D6" s="4">
        <v>110.0</v>
      </c>
      <c r="E6" s="4">
        <v>50.0</v>
      </c>
      <c r="F6" s="4">
        <v>60.0</v>
      </c>
      <c r="G6" s="5">
        <v>50.0</v>
      </c>
      <c r="H6" s="5">
        <f t="shared" si="1"/>
        <v>3500</v>
      </c>
      <c r="I6" s="5">
        <v>60.0</v>
      </c>
      <c r="J6" s="5">
        <f t="shared" si="2"/>
        <v>3000</v>
      </c>
      <c r="K6" s="4" t="s">
        <v>111</v>
      </c>
    </row>
    <row r="7" ht="15.75" customHeight="1">
      <c r="A7" s="4" t="s">
        <v>21</v>
      </c>
      <c r="B7" s="4">
        <v>45.0</v>
      </c>
      <c r="C7" s="4">
        <v>30.0</v>
      </c>
      <c r="D7" s="4">
        <v>75.0</v>
      </c>
      <c r="E7" s="4">
        <v>35.0</v>
      </c>
      <c r="F7" s="4">
        <v>40.0</v>
      </c>
      <c r="G7" s="5">
        <v>18.0</v>
      </c>
      <c r="H7" s="5">
        <f t="shared" si="1"/>
        <v>540</v>
      </c>
      <c r="I7" s="5">
        <v>20.0</v>
      </c>
      <c r="J7" s="5">
        <f t="shared" si="2"/>
        <v>700</v>
      </c>
      <c r="K7" s="4" t="s">
        <v>111</v>
      </c>
    </row>
    <row r="8" ht="15.75" customHeight="1">
      <c r="A8" s="4" t="s">
        <v>22</v>
      </c>
      <c r="B8" s="4">
        <v>30.0</v>
      </c>
      <c r="C8" s="4">
        <v>30.0</v>
      </c>
      <c r="D8" s="4">
        <v>60.0</v>
      </c>
      <c r="E8" s="4">
        <v>20.0</v>
      </c>
      <c r="F8" s="4">
        <v>40.0</v>
      </c>
      <c r="G8" s="5">
        <v>110.0</v>
      </c>
      <c r="H8" s="5">
        <f t="shared" si="1"/>
        <v>3300</v>
      </c>
      <c r="I8" s="5">
        <v>120.0</v>
      </c>
      <c r="J8" s="5">
        <f t="shared" si="2"/>
        <v>2400</v>
      </c>
      <c r="K8" s="4" t="s">
        <v>111</v>
      </c>
    </row>
    <row r="9" ht="15.75" customHeight="1">
      <c r="A9" s="4" t="s">
        <v>23</v>
      </c>
      <c r="B9" s="4">
        <v>80.0</v>
      </c>
      <c r="C9" s="4">
        <v>50.0</v>
      </c>
      <c r="D9" s="4">
        <v>130.0</v>
      </c>
      <c r="E9" s="4">
        <v>60.0</v>
      </c>
      <c r="F9" s="4">
        <v>70.0</v>
      </c>
      <c r="G9" s="5">
        <v>36.0</v>
      </c>
      <c r="H9" s="5">
        <f t="shared" si="1"/>
        <v>1800</v>
      </c>
      <c r="I9" s="5">
        <v>40.0</v>
      </c>
      <c r="J9" s="5">
        <f t="shared" si="2"/>
        <v>2400</v>
      </c>
      <c r="K9" s="4" t="s">
        <v>111</v>
      </c>
    </row>
    <row r="10" ht="15.75" customHeight="1">
      <c r="A10" s="4" t="s">
        <v>24</v>
      </c>
      <c r="B10" s="4">
        <v>50.0</v>
      </c>
      <c r="C10" s="4">
        <v>30.0</v>
      </c>
      <c r="D10" s="4">
        <v>80.0</v>
      </c>
      <c r="E10" s="4">
        <v>25.0</v>
      </c>
      <c r="F10" s="4">
        <v>55.0</v>
      </c>
      <c r="G10" s="5">
        <v>65.0</v>
      </c>
      <c r="H10" s="5">
        <f t="shared" si="1"/>
        <v>1950</v>
      </c>
      <c r="I10" s="5">
        <v>75.0</v>
      </c>
      <c r="J10" s="5">
        <f t="shared" si="2"/>
        <v>1875</v>
      </c>
      <c r="K10" s="4" t="s">
        <v>111</v>
      </c>
    </row>
    <row r="11" ht="15.75" customHeight="1">
      <c r="A11" s="4" t="s">
        <v>25</v>
      </c>
      <c r="B11" s="4">
        <v>30.0</v>
      </c>
      <c r="C11" s="4">
        <v>25.0</v>
      </c>
      <c r="D11" s="4">
        <v>55.0</v>
      </c>
      <c r="E11" s="4">
        <v>20.0</v>
      </c>
      <c r="F11" s="4">
        <v>35.0</v>
      </c>
      <c r="G11" s="5">
        <v>20.0</v>
      </c>
      <c r="H11" s="5">
        <f t="shared" si="1"/>
        <v>500</v>
      </c>
      <c r="I11" s="5">
        <v>24.0</v>
      </c>
      <c r="J11" s="5">
        <f t="shared" si="2"/>
        <v>480</v>
      </c>
      <c r="K11" s="4" t="s">
        <v>111</v>
      </c>
    </row>
    <row r="12" ht="15.75" customHeight="1">
      <c r="A12" s="4" t="s">
        <v>26</v>
      </c>
      <c r="B12" s="4">
        <v>45.0</v>
      </c>
      <c r="C12" s="4">
        <v>15.0</v>
      </c>
      <c r="D12" s="4">
        <v>60.0</v>
      </c>
      <c r="E12" s="4">
        <v>20.0</v>
      </c>
      <c r="F12" s="4">
        <v>40.0</v>
      </c>
      <c r="G12" s="5">
        <v>20.0</v>
      </c>
      <c r="H12" s="5">
        <f t="shared" si="1"/>
        <v>300</v>
      </c>
      <c r="I12" s="5">
        <v>24.0</v>
      </c>
      <c r="J12" s="5">
        <f t="shared" si="2"/>
        <v>480</v>
      </c>
      <c r="K12" s="4" t="s">
        <v>111</v>
      </c>
    </row>
    <row r="13" ht="15.75" customHeight="1">
      <c r="A13" s="4" t="s">
        <v>27</v>
      </c>
      <c r="B13" s="4">
        <v>40.0</v>
      </c>
      <c r="C13" s="4">
        <v>20.0</v>
      </c>
      <c r="D13" s="4">
        <v>60.0</v>
      </c>
      <c r="E13" s="4">
        <v>15.0</v>
      </c>
      <c r="F13" s="4">
        <v>45.0</v>
      </c>
      <c r="G13" s="5">
        <v>100.0</v>
      </c>
      <c r="H13" s="5">
        <f t="shared" si="1"/>
        <v>2000</v>
      </c>
      <c r="I13" s="5">
        <v>110.0</v>
      </c>
      <c r="J13" s="5">
        <f t="shared" si="2"/>
        <v>1650</v>
      </c>
      <c r="K13" s="4" t="s">
        <v>111</v>
      </c>
    </row>
    <row r="14" ht="15.75" customHeight="1">
      <c r="A14" s="4" t="s">
        <v>28</v>
      </c>
      <c r="B14" s="4">
        <v>55.0</v>
      </c>
      <c r="C14" s="4">
        <v>20.0</v>
      </c>
      <c r="D14" s="4">
        <v>75.0</v>
      </c>
      <c r="E14" s="4">
        <v>15.0</v>
      </c>
      <c r="F14" s="4">
        <v>60.0</v>
      </c>
      <c r="G14" s="5">
        <v>130.0</v>
      </c>
      <c r="H14" s="5">
        <f t="shared" si="1"/>
        <v>2600</v>
      </c>
      <c r="I14" s="5">
        <v>140.0</v>
      </c>
      <c r="J14" s="5">
        <f t="shared" si="2"/>
        <v>2100</v>
      </c>
      <c r="K14" s="4" t="s">
        <v>111</v>
      </c>
    </row>
    <row r="15" ht="15.75" customHeight="1">
      <c r="A15" s="4" t="s">
        <v>29</v>
      </c>
      <c r="B15" s="4">
        <v>15.0</v>
      </c>
      <c r="C15" s="4">
        <v>25.0</v>
      </c>
      <c r="D15" s="4">
        <v>40.0</v>
      </c>
      <c r="E15" s="4">
        <v>20.0</v>
      </c>
      <c r="F15" s="4">
        <v>20.0</v>
      </c>
      <c r="G15" s="5">
        <v>38.0</v>
      </c>
      <c r="H15" s="5">
        <f t="shared" si="1"/>
        <v>950</v>
      </c>
      <c r="I15" s="5">
        <v>40.0</v>
      </c>
      <c r="J15" s="5">
        <f t="shared" si="2"/>
        <v>800</v>
      </c>
      <c r="K15" s="4" t="s">
        <v>111</v>
      </c>
    </row>
    <row r="16" ht="15.75" customHeight="1">
      <c r="A16" s="4" t="s">
        <v>30</v>
      </c>
      <c r="B16" s="4">
        <v>25.0</v>
      </c>
      <c r="C16" s="4">
        <v>10.0</v>
      </c>
      <c r="D16" s="4">
        <v>35.0</v>
      </c>
      <c r="E16" s="4">
        <v>15.0</v>
      </c>
      <c r="F16" s="4">
        <v>20.0</v>
      </c>
      <c r="G16" s="5">
        <v>8.0</v>
      </c>
      <c r="H16" s="5">
        <f t="shared" si="1"/>
        <v>80</v>
      </c>
      <c r="I16" s="5">
        <v>10.0</v>
      </c>
      <c r="J16" s="5">
        <f t="shared" si="2"/>
        <v>150</v>
      </c>
      <c r="K16" s="4" t="s">
        <v>111</v>
      </c>
    </row>
    <row r="17" ht="15.75" customHeight="1">
      <c r="A17" s="4" t="s">
        <v>31</v>
      </c>
      <c r="B17" s="4">
        <v>35.0</v>
      </c>
      <c r="C17" s="4">
        <v>20.0</v>
      </c>
      <c r="D17" s="4">
        <v>55.0</v>
      </c>
      <c r="E17" s="4">
        <v>15.0</v>
      </c>
      <c r="F17" s="4">
        <v>40.0</v>
      </c>
      <c r="G17" s="5">
        <v>85.0</v>
      </c>
      <c r="H17" s="5">
        <f t="shared" si="1"/>
        <v>1700</v>
      </c>
      <c r="I17" s="5">
        <v>95.0</v>
      </c>
      <c r="J17" s="5">
        <f t="shared" si="2"/>
        <v>1425</v>
      </c>
      <c r="K17" s="4" t="s">
        <v>111</v>
      </c>
    </row>
    <row r="18" ht="15.75" customHeight="1">
      <c r="A18" s="4" t="s">
        <v>32</v>
      </c>
      <c r="B18" s="4">
        <v>25.0</v>
      </c>
      <c r="C18" s="4">
        <v>20.0</v>
      </c>
      <c r="D18" s="4">
        <v>45.0</v>
      </c>
      <c r="E18" s="4">
        <v>25.0</v>
      </c>
      <c r="F18" s="4">
        <v>20.0</v>
      </c>
      <c r="G18" s="5">
        <v>12.0</v>
      </c>
      <c r="H18" s="5">
        <f t="shared" si="1"/>
        <v>240</v>
      </c>
      <c r="I18" s="5">
        <v>14.0</v>
      </c>
      <c r="J18" s="5">
        <f t="shared" si="2"/>
        <v>350</v>
      </c>
      <c r="K18" s="4" t="s">
        <v>111</v>
      </c>
    </row>
    <row r="19" ht="15.75" customHeight="1">
      <c r="A19" s="4" t="s">
        <v>33</v>
      </c>
      <c r="B19" s="4">
        <v>55.0</v>
      </c>
      <c r="C19" s="4">
        <v>10.0</v>
      </c>
      <c r="D19" s="4">
        <v>65.0</v>
      </c>
      <c r="E19" s="4">
        <v>10.0</v>
      </c>
      <c r="F19" s="4">
        <v>55.0</v>
      </c>
      <c r="G19" s="5">
        <v>36.0</v>
      </c>
      <c r="H19" s="5">
        <f t="shared" si="1"/>
        <v>360</v>
      </c>
      <c r="I19" s="5">
        <v>40.0</v>
      </c>
      <c r="J19" s="5">
        <f t="shared" si="2"/>
        <v>400</v>
      </c>
      <c r="K19" s="4" t="s">
        <v>111</v>
      </c>
    </row>
    <row r="20" ht="15.75" customHeight="1">
      <c r="A20" s="4" t="s">
        <v>34</v>
      </c>
      <c r="B20" s="4">
        <v>30.0</v>
      </c>
      <c r="C20" s="4">
        <v>10.0</v>
      </c>
      <c r="D20" s="4">
        <v>40.0</v>
      </c>
      <c r="E20" s="4">
        <v>15.0</v>
      </c>
      <c r="F20" s="4">
        <v>25.0</v>
      </c>
      <c r="G20" s="5">
        <v>85.0</v>
      </c>
      <c r="H20" s="5">
        <f t="shared" si="1"/>
        <v>850</v>
      </c>
      <c r="I20" s="5">
        <v>90.0</v>
      </c>
      <c r="J20" s="5">
        <f t="shared" si="2"/>
        <v>1350</v>
      </c>
      <c r="K20" s="4" t="s">
        <v>111</v>
      </c>
    </row>
    <row r="21" ht="15.75" customHeight="1">
      <c r="A21" s="4" t="s">
        <v>35</v>
      </c>
      <c r="B21" s="4">
        <v>25.0</v>
      </c>
      <c r="C21" s="4">
        <v>10.0</v>
      </c>
      <c r="D21" s="4">
        <v>35.0</v>
      </c>
      <c r="E21" s="4">
        <v>10.0</v>
      </c>
      <c r="F21" s="4">
        <v>25.0</v>
      </c>
      <c r="G21" s="5">
        <v>42.0</v>
      </c>
      <c r="H21" s="5">
        <f t="shared" si="1"/>
        <v>420</v>
      </c>
      <c r="I21" s="5">
        <v>48.0</v>
      </c>
      <c r="J21" s="5">
        <f t="shared" si="2"/>
        <v>480</v>
      </c>
      <c r="K21" s="4" t="s">
        <v>111</v>
      </c>
    </row>
    <row r="22" ht="15.75" customHeight="1">
      <c r="A22" s="4" t="s">
        <v>36</v>
      </c>
      <c r="B22" s="4">
        <v>13.0</v>
      </c>
      <c r="C22" s="4">
        <v>5.0</v>
      </c>
      <c r="D22" s="4">
        <v>18.0</v>
      </c>
      <c r="E22" s="4">
        <v>4.0</v>
      </c>
      <c r="F22" s="4">
        <v>14.0</v>
      </c>
      <c r="G22" s="5">
        <v>450.0</v>
      </c>
      <c r="H22" s="5">
        <f t="shared" si="1"/>
        <v>2250</v>
      </c>
      <c r="I22" s="5">
        <v>475.0</v>
      </c>
      <c r="J22" s="5">
        <f t="shared" si="2"/>
        <v>1900</v>
      </c>
      <c r="K22" s="4" t="s">
        <v>111</v>
      </c>
    </row>
    <row r="23" ht="15.75" customHeight="1">
      <c r="A23" s="4" t="s">
        <v>37</v>
      </c>
      <c r="B23" s="4">
        <v>40.0</v>
      </c>
      <c r="C23" s="4">
        <v>25.0</v>
      </c>
      <c r="D23" s="4">
        <v>65.0</v>
      </c>
      <c r="E23" s="4">
        <v>20.0</v>
      </c>
      <c r="F23" s="4">
        <v>45.0</v>
      </c>
      <c r="G23" s="5">
        <v>50.0</v>
      </c>
      <c r="H23" s="5">
        <f t="shared" si="1"/>
        <v>1250</v>
      </c>
      <c r="I23" s="5">
        <v>60.0</v>
      </c>
      <c r="J23" s="5">
        <f t="shared" si="2"/>
        <v>1200</v>
      </c>
      <c r="K23" s="4" t="s">
        <v>111</v>
      </c>
    </row>
    <row r="24" ht="15.75" customHeight="1">
      <c r="A24" s="4" t="s">
        <v>38</v>
      </c>
      <c r="B24" s="4">
        <v>25.0</v>
      </c>
      <c r="C24" s="4">
        <v>15.0</v>
      </c>
      <c r="D24" s="4">
        <v>40.0</v>
      </c>
      <c r="E24" s="4">
        <v>12.0</v>
      </c>
      <c r="F24" s="4">
        <v>28.0</v>
      </c>
      <c r="G24" s="5">
        <v>38.0</v>
      </c>
      <c r="H24" s="5">
        <f t="shared" si="1"/>
        <v>570</v>
      </c>
      <c r="I24" s="5">
        <v>40.0</v>
      </c>
      <c r="J24" s="5">
        <f t="shared" si="2"/>
        <v>480</v>
      </c>
      <c r="K24" s="4" t="s">
        <v>111</v>
      </c>
    </row>
    <row r="25" ht="15.75" customHeight="1">
      <c r="A25" s="4" t="s">
        <v>39</v>
      </c>
      <c r="B25" s="4">
        <v>20.0</v>
      </c>
      <c r="C25" s="4">
        <v>15.0</v>
      </c>
      <c r="D25" s="4">
        <v>35.0</v>
      </c>
      <c r="E25" s="4">
        <v>20.0</v>
      </c>
      <c r="F25" s="4">
        <v>15.0</v>
      </c>
      <c r="G25" s="5">
        <v>40.0</v>
      </c>
      <c r="H25" s="5">
        <f t="shared" si="1"/>
        <v>600</v>
      </c>
      <c r="I25" s="5">
        <v>50.0</v>
      </c>
      <c r="J25" s="5">
        <f t="shared" si="2"/>
        <v>1000</v>
      </c>
      <c r="K25" s="4" t="s">
        <v>111</v>
      </c>
    </row>
    <row r="26" ht="15.75" customHeight="1">
      <c r="A26" s="4" t="s">
        <v>40</v>
      </c>
      <c r="B26" s="4">
        <v>20.0</v>
      </c>
      <c r="C26" s="4">
        <v>25.0</v>
      </c>
      <c r="D26" s="4">
        <v>45.0</v>
      </c>
      <c r="E26" s="4">
        <v>30.0</v>
      </c>
      <c r="F26" s="4">
        <v>15.0</v>
      </c>
      <c r="G26" s="5">
        <v>38.0</v>
      </c>
      <c r="H26" s="5">
        <f t="shared" si="1"/>
        <v>950</v>
      </c>
      <c r="I26" s="5">
        <v>40.0</v>
      </c>
      <c r="J26" s="5">
        <f t="shared" si="2"/>
        <v>1200</v>
      </c>
      <c r="K26" s="4" t="s">
        <v>111</v>
      </c>
    </row>
    <row r="27" ht="15.75" customHeight="1">
      <c r="A27" s="4" t="s">
        <v>41</v>
      </c>
      <c r="B27" s="4">
        <v>10.0</v>
      </c>
      <c r="C27" s="4">
        <v>5.0</v>
      </c>
      <c r="D27" s="4">
        <v>15.0</v>
      </c>
      <c r="E27" s="4">
        <v>5.0</v>
      </c>
      <c r="F27" s="4">
        <v>10.0</v>
      </c>
      <c r="G27" s="5">
        <v>42.0</v>
      </c>
      <c r="H27" s="5">
        <f t="shared" si="1"/>
        <v>210</v>
      </c>
      <c r="I27" s="5">
        <v>45.0</v>
      </c>
      <c r="J27" s="5">
        <f t="shared" si="2"/>
        <v>225</v>
      </c>
      <c r="K27" s="4" t="s">
        <v>111</v>
      </c>
    </row>
    <row r="28" ht="15.75" customHeight="1">
      <c r="A28" s="4" t="s">
        <v>42</v>
      </c>
      <c r="B28" s="4">
        <v>35.0</v>
      </c>
      <c r="C28" s="4">
        <v>20.0</v>
      </c>
      <c r="D28" s="4">
        <v>55.0</v>
      </c>
      <c r="E28" s="4">
        <v>15.0</v>
      </c>
      <c r="F28" s="4">
        <v>40.0</v>
      </c>
      <c r="G28" s="5">
        <v>95.0</v>
      </c>
      <c r="H28" s="5">
        <f t="shared" si="1"/>
        <v>1900</v>
      </c>
      <c r="I28" s="5">
        <v>100.0</v>
      </c>
      <c r="J28" s="5">
        <f t="shared" si="2"/>
        <v>1500</v>
      </c>
      <c r="K28" s="4" t="s">
        <v>111</v>
      </c>
    </row>
    <row r="29" ht="15.75" customHeight="1">
      <c r="I29" s="5"/>
    </row>
    <row r="30" ht="15.75" customHeight="1">
      <c r="I30" s="5"/>
    </row>
    <row r="31" ht="15.75" customHeight="1">
      <c r="G31" s="4" t="s">
        <v>112</v>
      </c>
      <c r="H31" s="5">
        <f>SUM(H2:H28)</f>
        <v>43342</v>
      </c>
      <c r="I31" s="5"/>
    </row>
    <row r="32" ht="15.75" customHeight="1">
      <c r="G32" s="4" t="s">
        <v>113</v>
      </c>
      <c r="H32" s="5">
        <f>SUM(J2:J28)</f>
        <v>41265</v>
      </c>
      <c r="I32" s="5"/>
    </row>
    <row r="33" ht="15.75" customHeight="1">
      <c r="I33" s="5"/>
    </row>
    <row r="34" ht="15.75" customHeight="1">
      <c r="I34" s="5"/>
    </row>
    <row r="35" ht="15.75" customHeight="1">
      <c r="I35" s="5"/>
    </row>
    <row r="36" ht="15.75" customHeight="1">
      <c r="I36" s="5"/>
    </row>
    <row r="37" ht="15.75" customHeight="1">
      <c r="I37" s="5"/>
    </row>
    <row r="38" ht="15.75" customHeight="1">
      <c r="I38" s="5"/>
    </row>
    <row r="39" ht="15.75" customHeight="1">
      <c r="I39" s="5"/>
    </row>
    <row r="40" ht="15.75" customHeight="1">
      <c r="I40" s="5"/>
    </row>
    <row r="41" ht="15.75" customHeight="1">
      <c r="I41" s="5"/>
    </row>
    <row r="42" ht="15.75" customHeight="1">
      <c r="I42" s="5"/>
    </row>
    <row r="43" ht="15.75" customHeight="1">
      <c r="I43" s="5"/>
    </row>
    <row r="44" ht="15.75" customHeight="1">
      <c r="I44" s="5"/>
    </row>
    <row r="45" ht="15.75" customHeight="1">
      <c r="I45" s="5"/>
    </row>
    <row r="46" ht="15.75" customHeight="1">
      <c r="I46" s="5"/>
    </row>
    <row r="47" ht="15.75" customHeight="1">
      <c r="I47" s="5"/>
    </row>
    <row r="48" ht="15.75" customHeight="1">
      <c r="I48" s="5"/>
    </row>
    <row r="49" ht="15.75" customHeight="1">
      <c r="I49" s="5"/>
    </row>
    <row r="50" ht="15.75" customHeight="1">
      <c r="I50" s="5"/>
    </row>
    <row r="51" ht="15.75" customHeight="1">
      <c r="I51" s="5"/>
    </row>
    <row r="52" ht="15.75" customHeight="1">
      <c r="I52" s="5"/>
    </row>
    <row r="53" ht="15.75" customHeight="1">
      <c r="I53" s="5"/>
    </row>
    <row r="54" ht="15.75" customHeight="1">
      <c r="I54" s="5"/>
    </row>
    <row r="55" ht="15.75" customHeight="1">
      <c r="I55" s="5"/>
    </row>
    <row r="56" ht="15.75" customHeight="1">
      <c r="I56" s="5"/>
    </row>
    <row r="57" ht="15.75" customHeight="1">
      <c r="I57" s="5"/>
    </row>
    <row r="58" ht="15.75" customHeight="1">
      <c r="I58" s="5"/>
    </row>
    <row r="59" ht="15.75" customHeight="1">
      <c r="I59" s="5"/>
    </row>
    <row r="60" ht="15.75" customHeight="1">
      <c r="I60" s="5"/>
    </row>
    <row r="61" ht="15.75" customHeight="1">
      <c r="I61" s="5"/>
    </row>
    <row r="62" ht="15.75" customHeight="1">
      <c r="I62" s="5"/>
    </row>
    <row r="63" ht="15.75" customHeight="1">
      <c r="I63" s="5"/>
    </row>
    <row r="64" ht="15.75" customHeight="1">
      <c r="I64" s="5"/>
    </row>
    <row r="65" ht="15.75" customHeight="1">
      <c r="I65" s="5"/>
    </row>
    <row r="66" ht="15.75" customHeight="1">
      <c r="I66" s="5"/>
    </row>
    <row r="67" ht="15.75" customHeight="1">
      <c r="I67" s="5"/>
    </row>
    <row r="68" ht="15.75" customHeight="1">
      <c r="I68" s="5"/>
    </row>
    <row r="69" ht="15.75" customHeight="1">
      <c r="I69" s="5"/>
    </row>
    <row r="70" ht="15.75" customHeight="1">
      <c r="I70" s="5"/>
    </row>
    <row r="71" ht="15.75" customHeight="1">
      <c r="I71" s="5"/>
    </row>
    <row r="72" ht="15.75" customHeight="1">
      <c r="I72" s="5"/>
    </row>
    <row r="73" ht="15.75" customHeight="1">
      <c r="I73" s="5"/>
    </row>
    <row r="74" ht="15.75" customHeight="1">
      <c r="I74" s="5"/>
    </row>
    <row r="75" ht="15.75" customHeight="1">
      <c r="I75" s="5"/>
    </row>
    <row r="76" ht="15.75" customHeight="1">
      <c r="I76" s="5"/>
    </row>
    <row r="77" ht="15.75" customHeight="1">
      <c r="I77" s="5"/>
    </row>
    <row r="78" ht="15.75" customHeight="1">
      <c r="I78" s="5"/>
    </row>
    <row r="79" ht="15.75" customHeight="1">
      <c r="I79" s="5"/>
    </row>
    <row r="80" ht="15.75" customHeight="1">
      <c r="I80" s="5"/>
    </row>
    <row r="81" ht="15.75" customHeight="1">
      <c r="I81" s="5"/>
    </row>
    <row r="82" ht="15.75" customHeight="1">
      <c r="I82" s="5"/>
    </row>
    <row r="83" ht="15.75" customHeight="1">
      <c r="I83" s="5"/>
    </row>
    <row r="84" ht="15.75" customHeight="1">
      <c r="I84" s="5"/>
    </row>
    <row r="85" ht="15.75" customHeight="1">
      <c r="I85" s="5"/>
    </row>
    <row r="86" ht="15.75" customHeight="1">
      <c r="I86" s="5"/>
    </row>
    <row r="87" ht="15.75" customHeight="1">
      <c r="I87" s="5"/>
    </row>
    <row r="88" ht="15.75" customHeight="1">
      <c r="I88" s="5"/>
    </row>
    <row r="89" ht="15.75" customHeight="1">
      <c r="I89" s="5"/>
    </row>
    <row r="90" ht="15.75" customHeight="1">
      <c r="I90" s="5"/>
    </row>
    <row r="91" ht="15.75" customHeight="1">
      <c r="I91" s="5"/>
    </row>
    <row r="92" ht="15.75" customHeight="1">
      <c r="I92" s="5"/>
    </row>
    <row r="93" ht="15.75" customHeight="1">
      <c r="I93" s="5"/>
    </row>
    <row r="94" ht="15.75" customHeight="1">
      <c r="I94" s="5"/>
    </row>
    <row r="95" ht="15.75" customHeight="1">
      <c r="I95" s="5"/>
    </row>
    <row r="96" ht="15.75" customHeight="1">
      <c r="I96" s="5"/>
    </row>
    <row r="97" ht="15.75" customHeight="1">
      <c r="I97" s="5"/>
    </row>
    <row r="98" ht="15.75" customHeight="1">
      <c r="I98" s="5"/>
    </row>
    <row r="99" ht="15.75" customHeight="1">
      <c r="I99" s="5"/>
    </row>
    <row r="100" ht="15.75" customHeight="1">
      <c r="I100" s="5"/>
    </row>
    <row r="101" ht="15.75" customHeight="1">
      <c r="I101" s="5"/>
    </row>
    <row r="102" ht="15.75" customHeight="1">
      <c r="I102" s="5"/>
    </row>
    <row r="103" ht="15.75" customHeight="1">
      <c r="I103" s="5"/>
    </row>
    <row r="104" ht="15.75" customHeight="1">
      <c r="I104" s="5"/>
    </row>
    <row r="105" ht="15.75" customHeight="1">
      <c r="I105" s="5"/>
    </row>
    <row r="106" ht="15.75" customHeight="1">
      <c r="I106" s="5"/>
    </row>
    <row r="107" ht="15.75" customHeight="1">
      <c r="I107" s="5"/>
    </row>
    <row r="108" ht="15.75" customHeight="1">
      <c r="I108" s="5"/>
    </row>
    <row r="109" ht="15.75" customHeight="1">
      <c r="I109" s="5"/>
    </row>
    <row r="110" ht="15.75" customHeight="1">
      <c r="I110" s="5"/>
    </row>
    <row r="111" ht="15.75" customHeight="1">
      <c r="I111" s="5"/>
    </row>
    <row r="112" ht="15.75" customHeight="1">
      <c r="I112" s="5"/>
    </row>
    <row r="113" ht="15.75" customHeight="1">
      <c r="I113" s="5"/>
    </row>
    <row r="114" ht="15.75" customHeight="1">
      <c r="I114" s="5"/>
    </row>
    <row r="115" ht="15.75" customHeight="1">
      <c r="I115" s="5"/>
    </row>
    <row r="116" ht="15.75" customHeight="1">
      <c r="I116" s="5"/>
    </row>
    <row r="117" ht="15.75" customHeight="1">
      <c r="I117" s="5"/>
    </row>
    <row r="118" ht="15.75" customHeight="1">
      <c r="I118" s="5"/>
    </row>
    <row r="119" ht="15.75" customHeight="1">
      <c r="I119" s="5"/>
    </row>
    <row r="120" ht="15.75" customHeight="1">
      <c r="I120" s="5"/>
    </row>
    <row r="121" ht="15.75" customHeight="1">
      <c r="I121" s="5"/>
    </row>
    <row r="122" ht="15.75" customHeight="1">
      <c r="I122" s="5"/>
    </row>
    <row r="123" ht="15.75" customHeight="1">
      <c r="I123" s="5"/>
    </row>
    <row r="124" ht="15.75" customHeight="1">
      <c r="I124" s="5"/>
    </row>
    <row r="125" ht="15.75" customHeight="1">
      <c r="I125" s="5"/>
    </row>
    <row r="126" ht="15.75" customHeight="1">
      <c r="I126" s="5"/>
    </row>
    <row r="127" ht="15.75" customHeight="1">
      <c r="I127" s="5"/>
    </row>
    <row r="128" ht="15.75" customHeight="1">
      <c r="I128" s="5"/>
    </row>
    <row r="129" ht="15.75" customHeight="1">
      <c r="I129" s="5"/>
    </row>
    <row r="130" ht="15.75" customHeight="1">
      <c r="I130" s="5"/>
    </row>
    <row r="131" ht="15.75" customHeight="1">
      <c r="I131" s="5"/>
    </row>
    <row r="132" ht="15.75" customHeight="1">
      <c r="I132" s="5"/>
    </row>
    <row r="133" ht="15.75" customHeight="1">
      <c r="I133" s="5"/>
    </row>
    <row r="134" ht="15.75" customHeight="1">
      <c r="I134" s="5"/>
    </row>
    <row r="135" ht="15.75" customHeight="1">
      <c r="I135" s="5"/>
    </row>
    <row r="136" ht="15.75" customHeight="1">
      <c r="I136" s="5"/>
    </row>
    <row r="137" ht="15.75" customHeight="1">
      <c r="I137" s="5"/>
    </row>
    <row r="138" ht="15.75" customHeight="1">
      <c r="I138" s="5"/>
    </row>
    <row r="139" ht="15.75" customHeight="1">
      <c r="I139" s="5"/>
    </row>
    <row r="140" ht="15.75" customHeight="1">
      <c r="I140" s="5"/>
    </row>
    <row r="141" ht="15.75" customHeight="1">
      <c r="I141" s="5"/>
    </row>
    <row r="142" ht="15.75" customHeight="1">
      <c r="I142" s="5"/>
    </row>
    <row r="143" ht="15.75" customHeight="1">
      <c r="I143" s="5"/>
    </row>
    <row r="144" ht="15.75" customHeight="1">
      <c r="I144" s="5"/>
    </row>
    <row r="145" ht="15.75" customHeight="1">
      <c r="I145" s="5"/>
    </row>
    <row r="146" ht="15.75" customHeight="1">
      <c r="I146" s="5"/>
    </row>
    <row r="147" ht="15.75" customHeight="1">
      <c r="I147" s="5"/>
    </row>
    <row r="148" ht="15.75" customHeight="1">
      <c r="I148" s="5"/>
    </row>
    <row r="149" ht="15.75" customHeight="1">
      <c r="I149" s="5"/>
    </row>
    <row r="150" ht="15.75" customHeight="1">
      <c r="I150" s="5"/>
    </row>
    <row r="151" ht="15.75" customHeight="1">
      <c r="I151" s="5"/>
    </row>
    <row r="152" ht="15.75" customHeight="1">
      <c r="I152" s="5"/>
    </row>
    <row r="153" ht="15.75" customHeight="1">
      <c r="I153" s="5"/>
    </row>
    <row r="154" ht="15.75" customHeight="1">
      <c r="I154" s="5"/>
    </row>
    <row r="155" ht="15.75" customHeight="1">
      <c r="I155" s="5"/>
    </row>
    <row r="156" ht="15.75" customHeight="1">
      <c r="I156" s="5"/>
    </row>
    <row r="157" ht="15.75" customHeight="1">
      <c r="I157" s="5"/>
    </row>
    <row r="158" ht="15.75" customHeight="1">
      <c r="I158" s="5"/>
    </row>
    <row r="159" ht="15.75" customHeight="1">
      <c r="I159" s="5"/>
    </row>
    <row r="160" ht="15.75" customHeight="1">
      <c r="I160" s="5"/>
    </row>
    <row r="161" ht="15.75" customHeight="1">
      <c r="I161" s="5"/>
    </row>
    <row r="162" ht="15.75" customHeight="1">
      <c r="I162" s="5"/>
    </row>
    <row r="163" ht="15.75" customHeight="1">
      <c r="I163" s="5"/>
    </row>
    <row r="164" ht="15.75" customHeight="1">
      <c r="I164" s="5"/>
    </row>
    <row r="165" ht="15.75" customHeight="1">
      <c r="I165" s="5"/>
    </row>
    <row r="166" ht="15.75" customHeight="1">
      <c r="I166" s="5"/>
    </row>
    <row r="167" ht="15.75" customHeight="1">
      <c r="I167" s="5"/>
    </row>
    <row r="168" ht="15.75" customHeight="1">
      <c r="I168" s="5"/>
    </row>
    <row r="169" ht="15.75" customHeight="1">
      <c r="I169" s="5"/>
    </row>
    <row r="170" ht="15.75" customHeight="1">
      <c r="I170" s="5"/>
    </row>
    <row r="171" ht="15.75" customHeight="1">
      <c r="I171" s="5"/>
    </row>
    <row r="172" ht="15.75" customHeight="1">
      <c r="I172" s="5"/>
    </row>
    <row r="173" ht="15.75" customHeight="1">
      <c r="I173" s="5"/>
    </row>
    <row r="174" ht="15.75" customHeight="1">
      <c r="I174" s="5"/>
    </row>
    <row r="175" ht="15.75" customHeight="1">
      <c r="I175" s="5"/>
    </row>
    <row r="176" ht="15.75" customHeight="1">
      <c r="I176" s="5"/>
    </row>
    <row r="177" ht="15.75" customHeight="1">
      <c r="I177" s="5"/>
    </row>
    <row r="178" ht="15.75" customHeight="1">
      <c r="I178" s="5"/>
    </row>
    <row r="179" ht="15.75" customHeight="1">
      <c r="I179" s="5"/>
    </row>
    <row r="180" ht="15.75" customHeight="1">
      <c r="I180" s="5"/>
    </row>
    <row r="181" ht="15.75" customHeight="1">
      <c r="I181" s="5"/>
    </row>
    <row r="182" ht="15.75" customHeight="1">
      <c r="I182" s="5"/>
    </row>
    <row r="183" ht="15.75" customHeight="1">
      <c r="I183" s="5"/>
    </row>
    <row r="184" ht="15.75" customHeight="1">
      <c r="I184" s="5"/>
    </row>
    <row r="185" ht="15.75" customHeight="1">
      <c r="I185" s="5"/>
    </row>
    <row r="186" ht="15.75" customHeight="1">
      <c r="I186" s="5"/>
    </row>
    <row r="187" ht="15.75" customHeight="1">
      <c r="I187" s="5"/>
    </row>
    <row r="188" ht="15.75" customHeight="1">
      <c r="I188" s="5"/>
    </row>
    <row r="189" ht="15.75" customHeight="1">
      <c r="I189" s="5"/>
    </row>
    <row r="190" ht="15.75" customHeight="1">
      <c r="I190" s="5"/>
    </row>
    <row r="191" ht="15.75" customHeight="1">
      <c r="I191" s="5"/>
    </row>
    <row r="192" ht="15.75" customHeight="1">
      <c r="I192" s="5"/>
    </row>
    <row r="193" ht="15.75" customHeight="1">
      <c r="I193" s="5"/>
    </row>
    <row r="194" ht="15.75" customHeight="1">
      <c r="I194" s="5"/>
    </row>
    <row r="195" ht="15.75" customHeight="1">
      <c r="I195" s="5"/>
    </row>
    <row r="196" ht="15.75" customHeight="1">
      <c r="I196" s="5"/>
    </row>
    <row r="197" ht="15.75" customHeight="1">
      <c r="I197" s="5"/>
    </row>
    <row r="198" ht="15.75" customHeight="1">
      <c r="I198" s="5"/>
    </row>
    <row r="199" ht="15.75" customHeight="1">
      <c r="I199" s="5"/>
    </row>
    <row r="200" ht="15.75" customHeight="1">
      <c r="I200" s="5"/>
    </row>
    <row r="201" ht="15.75" customHeight="1">
      <c r="I201" s="5"/>
    </row>
    <row r="202" ht="15.75" customHeight="1">
      <c r="I202" s="5"/>
    </row>
    <row r="203" ht="15.75" customHeight="1">
      <c r="I203" s="5"/>
    </row>
    <row r="204" ht="15.75" customHeight="1">
      <c r="I204" s="5"/>
    </row>
    <row r="205" ht="15.75" customHeight="1">
      <c r="I205" s="5"/>
    </row>
    <row r="206" ht="15.75" customHeight="1">
      <c r="I206" s="5"/>
    </row>
    <row r="207" ht="15.75" customHeight="1">
      <c r="I207" s="5"/>
    </row>
    <row r="208" ht="15.75" customHeight="1">
      <c r="I208" s="5"/>
    </row>
    <row r="209" ht="15.75" customHeight="1">
      <c r="I209" s="5"/>
    </row>
    <row r="210" ht="15.75" customHeight="1">
      <c r="I210" s="5"/>
    </row>
    <row r="211" ht="15.75" customHeight="1">
      <c r="I211" s="5"/>
    </row>
    <row r="212" ht="15.75" customHeight="1">
      <c r="I212" s="5"/>
    </row>
    <row r="213" ht="15.75" customHeight="1">
      <c r="I213" s="5"/>
    </row>
    <row r="214" ht="15.75" customHeight="1">
      <c r="I214" s="5"/>
    </row>
    <row r="215" ht="15.75" customHeight="1">
      <c r="I215" s="5"/>
    </row>
    <row r="216" ht="15.75" customHeight="1">
      <c r="I216" s="5"/>
    </row>
    <row r="217" ht="15.75" customHeight="1">
      <c r="I217" s="5"/>
    </row>
    <row r="218" ht="15.75" customHeight="1">
      <c r="I218" s="5"/>
    </row>
    <row r="219" ht="15.75" customHeight="1">
      <c r="I219" s="5"/>
    </row>
    <row r="220" ht="15.75" customHeight="1">
      <c r="I220" s="5"/>
    </row>
    <row r="221" ht="15.75" customHeight="1">
      <c r="I221" s="5"/>
    </row>
    <row r="222" ht="15.75" customHeight="1">
      <c r="I222" s="5"/>
    </row>
    <row r="223" ht="15.75" customHeight="1">
      <c r="I223" s="5"/>
    </row>
    <row r="224" ht="15.75" customHeight="1">
      <c r="I224" s="5"/>
    </row>
    <row r="225" ht="15.75" customHeight="1">
      <c r="I225" s="5"/>
    </row>
    <row r="226" ht="15.75" customHeight="1">
      <c r="I226" s="5"/>
    </row>
    <row r="227" ht="15.75" customHeight="1">
      <c r="I227" s="5"/>
    </row>
    <row r="228" ht="15.75" customHeight="1">
      <c r="I228" s="5"/>
    </row>
    <row r="229" ht="15.75" customHeight="1">
      <c r="I229" s="5"/>
    </row>
    <row r="230" ht="15.75" customHeight="1">
      <c r="I230" s="5"/>
    </row>
    <row r="231" ht="15.75" customHeight="1">
      <c r="I231" s="5"/>
    </row>
    <row r="232" ht="15.75" customHeight="1">
      <c r="I232" s="5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1" width="12.63"/>
    <col customWidth="1" min="12" max="26" width="14.38"/>
  </cols>
  <sheetData>
    <row r="1" ht="15.75" customHeight="1">
      <c r="A1" s="1" t="s">
        <v>0</v>
      </c>
      <c r="B1" s="1" t="s">
        <v>108</v>
      </c>
      <c r="C1" s="1" t="s">
        <v>1</v>
      </c>
      <c r="D1" s="1" t="s">
        <v>2</v>
      </c>
      <c r="E1" s="1" t="s">
        <v>3</v>
      </c>
      <c r="F1" s="1" t="s">
        <v>109</v>
      </c>
      <c r="G1" s="1" t="s">
        <v>4</v>
      </c>
      <c r="H1" s="1" t="s">
        <v>5</v>
      </c>
      <c r="I1" s="2" t="s">
        <v>6</v>
      </c>
      <c r="J1" s="1" t="s">
        <v>7</v>
      </c>
      <c r="K1" s="1" t="s">
        <v>110</v>
      </c>
    </row>
    <row r="2" ht="15.75" customHeight="1">
      <c r="A2" s="4" t="s">
        <v>16</v>
      </c>
      <c r="B2" s="4">
        <v>120.0</v>
      </c>
      <c r="C2" s="4">
        <v>90.0</v>
      </c>
      <c r="D2" s="4">
        <v>210.0</v>
      </c>
      <c r="E2" s="4">
        <v>70.0</v>
      </c>
      <c r="F2" s="4">
        <v>140.0</v>
      </c>
      <c r="G2" s="5">
        <v>9.4</v>
      </c>
      <c r="H2" s="5">
        <f t="shared" ref="H2:H28" si="1">C2*G2</f>
        <v>846</v>
      </c>
      <c r="I2" s="5">
        <v>10.0</v>
      </c>
      <c r="J2" s="5">
        <f t="shared" ref="J2:J28" si="2">E2*I2</f>
        <v>700</v>
      </c>
      <c r="K2" s="4" t="s">
        <v>111</v>
      </c>
    </row>
    <row r="3" ht="15.75" customHeight="1">
      <c r="A3" s="4" t="s">
        <v>17</v>
      </c>
      <c r="B3" s="4">
        <v>180.0</v>
      </c>
      <c r="C3" s="4">
        <v>100.0</v>
      </c>
      <c r="D3" s="4">
        <v>280.0</v>
      </c>
      <c r="E3" s="4">
        <v>150.0</v>
      </c>
      <c r="F3" s="4">
        <v>130.0</v>
      </c>
      <c r="G3" s="5">
        <v>40.0</v>
      </c>
      <c r="H3" s="5">
        <f t="shared" si="1"/>
        <v>4000</v>
      </c>
      <c r="I3" s="5">
        <v>44.0</v>
      </c>
      <c r="J3" s="5">
        <f t="shared" si="2"/>
        <v>6600</v>
      </c>
      <c r="K3" s="4" t="s">
        <v>111</v>
      </c>
    </row>
    <row r="4" ht="15.75" customHeight="1">
      <c r="A4" s="4" t="s">
        <v>18</v>
      </c>
      <c r="B4" s="4">
        <v>80.0</v>
      </c>
      <c r="C4" s="4">
        <v>20.0</v>
      </c>
      <c r="D4" s="4">
        <v>100.0</v>
      </c>
      <c r="E4" s="4">
        <v>25.0</v>
      </c>
      <c r="F4" s="4">
        <v>75.0</v>
      </c>
      <c r="G4" s="5">
        <v>9.0</v>
      </c>
      <c r="H4" s="5">
        <f t="shared" si="1"/>
        <v>180</v>
      </c>
      <c r="I4" s="5">
        <v>10.0</v>
      </c>
      <c r="J4" s="5">
        <f t="shared" si="2"/>
        <v>250</v>
      </c>
      <c r="K4" s="4" t="s">
        <v>111</v>
      </c>
    </row>
    <row r="5" ht="15.75" customHeight="1">
      <c r="A5" s="4" t="s">
        <v>19</v>
      </c>
      <c r="B5" s="4">
        <v>120.0</v>
      </c>
      <c r="C5" s="4">
        <v>80.0</v>
      </c>
      <c r="D5" s="4">
        <v>200.0</v>
      </c>
      <c r="E5" s="4">
        <v>70.0</v>
      </c>
      <c r="F5" s="4">
        <v>130.0</v>
      </c>
      <c r="G5" s="5">
        <v>75.0</v>
      </c>
      <c r="H5" s="5">
        <f t="shared" si="1"/>
        <v>6000</v>
      </c>
      <c r="I5" s="5">
        <v>80.0</v>
      </c>
      <c r="J5" s="5">
        <f t="shared" si="2"/>
        <v>5600</v>
      </c>
      <c r="K5" s="4" t="s">
        <v>111</v>
      </c>
    </row>
    <row r="6" ht="15.75" customHeight="1">
      <c r="A6" s="4" t="s">
        <v>20</v>
      </c>
      <c r="B6" s="4">
        <v>60.0</v>
      </c>
      <c r="C6" s="4">
        <v>60.0</v>
      </c>
      <c r="D6" s="4">
        <v>120.0</v>
      </c>
      <c r="E6" s="4">
        <v>40.0</v>
      </c>
      <c r="F6" s="4">
        <v>80.0</v>
      </c>
      <c r="G6" s="5">
        <v>50.0</v>
      </c>
      <c r="H6" s="5">
        <f t="shared" si="1"/>
        <v>3000</v>
      </c>
      <c r="I6" s="5">
        <v>60.0</v>
      </c>
      <c r="J6" s="5">
        <f t="shared" si="2"/>
        <v>2400</v>
      </c>
      <c r="K6" s="4" t="s">
        <v>111</v>
      </c>
    </row>
    <row r="7" ht="15.75" customHeight="1">
      <c r="A7" s="4" t="s">
        <v>21</v>
      </c>
      <c r="B7" s="4">
        <v>40.0</v>
      </c>
      <c r="C7" s="4">
        <v>40.0</v>
      </c>
      <c r="D7" s="4">
        <v>80.0</v>
      </c>
      <c r="E7" s="4">
        <v>30.0</v>
      </c>
      <c r="F7" s="4">
        <v>50.0</v>
      </c>
      <c r="G7" s="5">
        <v>18.0</v>
      </c>
      <c r="H7" s="5">
        <f t="shared" si="1"/>
        <v>720</v>
      </c>
      <c r="I7" s="5">
        <v>20.0</v>
      </c>
      <c r="J7" s="5">
        <f t="shared" si="2"/>
        <v>600</v>
      </c>
      <c r="K7" s="4" t="s">
        <v>111</v>
      </c>
    </row>
    <row r="8" ht="15.75" customHeight="1">
      <c r="A8" s="4" t="s">
        <v>22</v>
      </c>
      <c r="B8" s="4">
        <v>40.0</v>
      </c>
      <c r="C8" s="4">
        <v>20.0</v>
      </c>
      <c r="D8" s="4">
        <v>60.0</v>
      </c>
      <c r="E8" s="4">
        <v>15.0</v>
      </c>
      <c r="F8" s="4">
        <v>45.0</v>
      </c>
      <c r="G8" s="5">
        <v>110.0</v>
      </c>
      <c r="H8" s="5">
        <f t="shared" si="1"/>
        <v>2200</v>
      </c>
      <c r="I8" s="5">
        <v>120.0</v>
      </c>
      <c r="J8" s="5">
        <f t="shared" si="2"/>
        <v>1800</v>
      </c>
      <c r="K8" s="4" t="s">
        <v>111</v>
      </c>
    </row>
    <row r="9" ht="15.75" customHeight="1">
      <c r="A9" s="4" t="s">
        <v>23</v>
      </c>
      <c r="B9" s="4">
        <v>70.0</v>
      </c>
      <c r="C9" s="4">
        <v>60.0</v>
      </c>
      <c r="D9" s="4">
        <v>130.0</v>
      </c>
      <c r="E9" s="4">
        <v>50.0</v>
      </c>
      <c r="F9" s="4">
        <v>80.0</v>
      </c>
      <c r="G9" s="5">
        <v>36.0</v>
      </c>
      <c r="H9" s="5">
        <f t="shared" si="1"/>
        <v>2160</v>
      </c>
      <c r="I9" s="5">
        <v>40.0</v>
      </c>
      <c r="J9" s="5">
        <f t="shared" si="2"/>
        <v>2000</v>
      </c>
      <c r="K9" s="4" t="s">
        <v>111</v>
      </c>
    </row>
    <row r="10" ht="15.75" customHeight="1">
      <c r="A10" s="4" t="s">
        <v>24</v>
      </c>
      <c r="B10" s="4">
        <v>55.0</v>
      </c>
      <c r="C10" s="4">
        <v>25.0</v>
      </c>
      <c r="D10" s="4">
        <v>80.0</v>
      </c>
      <c r="E10" s="4">
        <v>30.0</v>
      </c>
      <c r="F10" s="4">
        <v>50.0</v>
      </c>
      <c r="G10" s="5">
        <v>65.0</v>
      </c>
      <c r="H10" s="5">
        <f t="shared" si="1"/>
        <v>1625</v>
      </c>
      <c r="I10" s="5">
        <v>75.0</v>
      </c>
      <c r="J10" s="5">
        <f t="shared" si="2"/>
        <v>2250</v>
      </c>
      <c r="K10" s="4" t="s">
        <v>111</v>
      </c>
    </row>
    <row r="11" ht="15.75" customHeight="1">
      <c r="A11" s="4" t="s">
        <v>25</v>
      </c>
      <c r="B11" s="4">
        <v>35.0</v>
      </c>
      <c r="C11" s="4">
        <v>20.0</v>
      </c>
      <c r="D11" s="4">
        <v>55.0</v>
      </c>
      <c r="E11" s="4">
        <v>15.0</v>
      </c>
      <c r="F11" s="4">
        <v>40.0</v>
      </c>
      <c r="G11" s="5">
        <v>20.0</v>
      </c>
      <c r="H11" s="5">
        <f t="shared" si="1"/>
        <v>400</v>
      </c>
      <c r="I11" s="5">
        <v>24.0</v>
      </c>
      <c r="J11" s="5">
        <f t="shared" si="2"/>
        <v>360</v>
      </c>
      <c r="K11" s="4" t="s">
        <v>111</v>
      </c>
    </row>
    <row r="12" ht="15.75" customHeight="1">
      <c r="A12" s="4" t="s">
        <v>26</v>
      </c>
      <c r="B12" s="4">
        <v>40.0</v>
      </c>
      <c r="C12" s="4">
        <v>20.0</v>
      </c>
      <c r="D12" s="4">
        <v>60.0</v>
      </c>
      <c r="E12" s="4">
        <v>25.0</v>
      </c>
      <c r="F12" s="4">
        <v>35.0</v>
      </c>
      <c r="G12" s="5">
        <v>20.0</v>
      </c>
      <c r="H12" s="5">
        <f t="shared" si="1"/>
        <v>400</v>
      </c>
      <c r="I12" s="5">
        <v>24.0</v>
      </c>
      <c r="J12" s="5">
        <f t="shared" si="2"/>
        <v>600</v>
      </c>
      <c r="K12" s="4" t="s">
        <v>111</v>
      </c>
    </row>
    <row r="13" ht="15.75" customHeight="1">
      <c r="A13" s="4" t="s">
        <v>27</v>
      </c>
      <c r="B13" s="4">
        <v>45.0</v>
      </c>
      <c r="C13" s="4">
        <v>15.0</v>
      </c>
      <c r="D13" s="4">
        <v>60.0</v>
      </c>
      <c r="E13" s="4">
        <v>20.0</v>
      </c>
      <c r="F13" s="4">
        <v>40.0</v>
      </c>
      <c r="G13" s="5">
        <v>100.0</v>
      </c>
      <c r="H13" s="5">
        <f t="shared" si="1"/>
        <v>1500</v>
      </c>
      <c r="I13" s="5">
        <v>110.0</v>
      </c>
      <c r="J13" s="5">
        <f t="shared" si="2"/>
        <v>2200</v>
      </c>
      <c r="K13" s="4" t="s">
        <v>111</v>
      </c>
    </row>
    <row r="14" ht="15.75" customHeight="1">
      <c r="A14" s="4" t="s">
        <v>28</v>
      </c>
      <c r="B14" s="4">
        <v>60.0</v>
      </c>
      <c r="C14" s="4">
        <v>15.0</v>
      </c>
      <c r="D14" s="4">
        <v>75.0</v>
      </c>
      <c r="E14" s="4">
        <v>25.0</v>
      </c>
      <c r="F14" s="4">
        <v>50.0</v>
      </c>
      <c r="G14" s="5">
        <v>130.0</v>
      </c>
      <c r="H14" s="5">
        <f t="shared" si="1"/>
        <v>1950</v>
      </c>
      <c r="I14" s="5">
        <v>140.0</v>
      </c>
      <c r="J14" s="5">
        <f t="shared" si="2"/>
        <v>3500</v>
      </c>
      <c r="K14" s="4" t="s">
        <v>111</v>
      </c>
    </row>
    <row r="15" ht="15.75" customHeight="1">
      <c r="A15" s="4" t="s">
        <v>29</v>
      </c>
      <c r="B15" s="4">
        <v>20.0</v>
      </c>
      <c r="C15" s="4">
        <v>20.0</v>
      </c>
      <c r="D15" s="4">
        <v>40.0</v>
      </c>
      <c r="E15" s="4">
        <v>25.0</v>
      </c>
      <c r="F15" s="4">
        <v>15.0</v>
      </c>
      <c r="G15" s="5">
        <v>38.0</v>
      </c>
      <c r="H15" s="5">
        <f t="shared" si="1"/>
        <v>760</v>
      </c>
      <c r="I15" s="5">
        <v>40.0</v>
      </c>
      <c r="J15" s="5">
        <f t="shared" si="2"/>
        <v>1000</v>
      </c>
      <c r="K15" s="4" t="s">
        <v>111</v>
      </c>
    </row>
    <row r="16" ht="15.75" customHeight="1">
      <c r="A16" s="4" t="s">
        <v>30</v>
      </c>
      <c r="B16" s="4">
        <v>20.0</v>
      </c>
      <c r="C16" s="4">
        <v>10.0</v>
      </c>
      <c r="D16" s="4">
        <v>30.0</v>
      </c>
      <c r="E16" s="4">
        <v>10.0</v>
      </c>
      <c r="F16" s="4">
        <v>20.0</v>
      </c>
      <c r="G16" s="5">
        <v>8.0</v>
      </c>
      <c r="H16" s="5">
        <f t="shared" si="1"/>
        <v>80</v>
      </c>
      <c r="I16" s="5">
        <v>10.0</v>
      </c>
      <c r="J16" s="5">
        <f t="shared" si="2"/>
        <v>100</v>
      </c>
      <c r="K16" s="4" t="s">
        <v>111</v>
      </c>
    </row>
    <row r="17" ht="15.75" customHeight="1">
      <c r="A17" s="4" t="s">
        <v>31</v>
      </c>
      <c r="B17" s="4">
        <v>40.0</v>
      </c>
      <c r="C17" s="4">
        <v>20.0</v>
      </c>
      <c r="D17" s="4">
        <v>60.0</v>
      </c>
      <c r="E17" s="4">
        <v>20.0</v>
      </c>
      <c r="F17" s="4">
        <v>40.0</v>
      </c>
      <c r="G17" s="5">
        <v>85.0</v>
      </c>
      <c r="H17" s="5">
        <f t="shared" si="1"/>
        <v>1700</v>
      </c>
      <c r="I17" s="5">
        <v>95.0</v>
      </c>
      <c r="J17" s="5">
        <f t="shared" si="2"/>
        <v>1900</v>
      </c>
      <c r="K17" s="4" t="s">
        <v>111</v>
      </c>
    </row>
    <row r="18" ht="15.75" customHeight="1">
      <c r="A18" s="4" t="s">
        <v>32</v>
      </c>
      <c r="B18" s="4">
        <v>20.0</v>
      </c>
      <c r="C18" s="4">
        <v>20.0</v>
      </c>
      <c r="D18" s="4">
        <v>40.0</v>
      </c>
      <c r="E18" s="4">
        <v>30.0</v>
      </c>
      <c r="F18" s="4">
        <v>10.0</v>
      </c>
      <c r="G18" s="5">
        <v>12.0</v>
      </c>
      <c r="H18" s="5">
        <f t="shared" si="1"/>
        <v>240</v>
      </c>
      <c r="I18" s="5">
        <v>14.0</v>
      </c>
      <c r="J18" s="5">
        <f t="shared" si="2"/>
        <v>420</v>
      </c>
      <c r="K18" s="4" t="s">
        <v>111</v>
      </c>
    </row>
    <row r="19" ht="15.75" customHeight="1">
      <c r="A19" s="4" t="s">
        <v>33</v>
      </c>
      <c r="B19" s="4">
        <v>55.0</v>
      </c>
      <c r="C19" s="4">
        <v>15.0</v>
      </c>
      <c r="D19" s="4">
        <v>70.0</v>
      </c>
      <c r="E19" s="4">
        <v>20.0</v>
      </c>
      <c r="F19" s="4">
        <v>50.0</v>
      </c>
      <c r="G19" s="5">
        <v>36.0</v>
      </c>
      <c r="H19" s="5">
        <f t="shared" si="1"/>
        <v>540</v>
      </c>
      <c r="I19" s="5">
        <v>40.0</v>
      </c>
      <c r="J19" s="5">
        <f t="shared" si="2"/>
        <v>800</v>
      </c>
      <c r="K19" s="4" t="s">
        <v>111</v>
      </c>
    </row>
    <row r="20" ht="15.75" customHeight="1">
      <c r="A20" s="4" t="s">
        <v>34</v>
      </c>
      <c r="B20" s="4">
        <v>25.0</v>
      </c>
      <c r="C20" s="4">
        <v>20.0</v>
      </c>
      <c r="D20" s="4">
        <v>45.0</v>
      </c>
      <c r="E20" s="4">
        <v>15.0</v>
      </c>
      <c r="F20" s="4">
        <v>30.0</v>
      </c>
      <c r="G20" s="5">
        <v>85.0</v>
      </c>
      <c r="H20" s="5">
        <f t="shared" si="1"/>
        <v>1700</v>
      </c>
      <c r="I20" s="5">
        <v>90.0</v>
      </c>
      <c r="J20" s="5">
        <f t="shared" si="2"/>
        <v>1350</v>
      </c>
      <c r="K20" s="4" t="s">
        <v>111</v>
      </c>
    </row>
    <row r="21" ht="15.75" customHeight="1">
      <c r="A21" s="4" t="s">
        <v>35</v>
      </c>
      <c r="B21" s="4">
        <v>25.0</v>
      </c>
      <c r="C21" s="4">
        <v>15.0</v>
      </c>
      <c r="D21" s="4">
        <v>40.0</v>
      </c>
      <c r="E21" s="4">
        <v>15.0</v>
      </c>
      <c r="F21" s="4">
        <v>25.0</v>
      </c>
      <c r="G21" s="5">
        <v>42.0</v>
      </c>
      <c r="H21" s="5">
        <f t="shared" si="1"/>
        <v>630</v>
      </c>
      <c r="I21" s="5">
        <v>48.0</v>
      </c>
      <c r="J21" s="5">
        <f t="shared" si="2"/>
        <v>720</v>
      </c>
      <c r="K21" s="4" t="s">
        <v>111</v>
      </c>
    </row>
    <row r="22" ht="15.75" customHeight="1">
      <c r="A22" s="4" t="s">
        <v>36</v>
      </c>
      <c r="B22" s="4">
        <v>14.0</v>
      </c>
      <c r="C22" s="4">
        <v>5.0</v>
      </c>
      <c r="D22" s="4">
        <v>19.0</v>
      </c>
      <c r="E22" s="4">
        <v>6.0</v>
      </c>
      <c r="F22" s="4">
        <v>13.0</v>
      </c>
      <c r="G22" s="5">
        <v>450.0</v>
      </c>
      <c r="H22" s="5">
        <f t="shared" si="1"/>
        <v>2250</v>
      </c>
      <c r="I22" s="5">
        <v>475.0</v>
      </c>
      <c r="J22" s="5">
        <f t="shared" si="2"/>
        <v>2850</v>
      </c>
      <c r="K22" s="4" t="s">
        <v>111</v>
      </c>
    </row>
    <row r="23" ht="15.75" customHeight="1">
      <c r="A23" s="4" t="s">
        <v>37</v>
      </c>
      <c r="B23" s="4">
        <v>45.0</v>
      </c>
      <c r="C23" s="4">
        <v>30.0</v>
      </c>
      <c r="D23" s="4">
        <v>75.0</v>
      </c>
      <c r="E23" s="4">
        <v>25.0</v>
      </c>
      <c r="F23" s="4">
        <v>50.0</v>
      </c>
      <c r="G23" s="5">
        <v>50.0</v>
      </c>
      <c r="H23" s="5">
        <f t="shared" si="1"/>
        <v>1500</v>
      </c>
      <c r="I23" s="5">
        <v>60.0</v>
      </c>
      <c r="J23" s="5">
        <f t="shared" si="2"/>
        <v>1500</v>
      </c>
      <c r="K23" s="4" t="s">
        <v>111</v>
      </c>
    </row>
    <row r="24" ht="15.75" customHeight="1">
      <c r="A24" s="4" t="s">
        <v>38</v>
      </c>
      <c r="B24" s="4">
        <v>28.0</v>
      </c>
      <c r="C24" s="4">
        <v>12.0</v>
      </c>
      <c r="D24" s="4">
        <v>40.0</v>
      </c>
      <c r="E24" s="4">
        <v>15.0</v>
      </c>
      <c r="F24" s="4">
        <v>25.0</v>
      </c>
      <c r="G24" s="5">
        <v>38.0</v>
      </c>
      <c r="H24" s="5">
        <f t="shared" si="1"/>
        <v>456</v>
      </c>
      <c r="I24" s="5">
        <v>40.0</v>
      </c>
      <c r="J24" s="5">
        <f t="shared" si="2"/>
        <v>600</v>
      </c>
      <c r="K24" s="4" t="s">
        <v>111</v>
      </c>
    </row>
    <row r="25" ht="15.75" customHeight="1">
      <c r="A25" s="4" t="s">
        <v>39</v>
      </c>
      <c r="B25" s="4">
        <v>15.0</v>
      </c>
      <c r="C25" s="4">
        <v>20.0</v>
      </c>
      <c r="D25" s="4">
        <v>35.0</v>
      </c>
      <c r="E25" s="4">
        <v>10.0</v>
      </c>
      <c r="F25" s="4">
        <v>25.0</v>
      </c>
      <c r="G25" s="5">
        <v>40.0</v>
      </c>
      <c r="H25" s="5">
        <f t="shared" si="1"/>
        <v>800</v>
      </c>
      <c r="I25" s="5">
        <v>50.0</v>
      </c>
      <c r="J25" s="5">
        <f t="shared" si="2"/>
        <v>500</v>
      </c>
      <c r="K25" s="4" t="s">
        <v>111</v>
      </c>
    </row>
    <row r="26" ht="15.75" customHeight="1">
      <c r="A26" s="4" t="s">
        <v>40</v>
      </c>
      <c r="B26" s="4">
        <v>15.0</v>
      </c>
      <c r="C26" s="4">
        <v>25.0</v>
      </c>
      <c r="D26" s="4">
        <v>40.0</v>
      </c>
      <c r="E26" s="4">
        <v>20.0</v>
      </c>
      <c r="F26" s="4">
        <v>20.0</v>
      </c>
      <c r="G26" s="5">
        <v>38.0</v>
      </c>
      <c r="H26" s="5">
        <f t="shared" si="1"/>
        <v>950</v>
      </c>
      <c r="I26" s="5">
        <v>40.0</v>
      </c>
      <c r="J26" s="5">
        <f t="shared" si="2"/>
        <v>800</v>
      </c>
      <c r="K26" s="4" t="s">
        <v>111</v>
      </c>
    </row>
    <row r="27" ht="15.75" customHeight="1">
      <c r="A27" s="4" t="s">
        <v>41</v>
      </c>
      <c r="B27" s="4">
        <v>10.0</v>
      </c>
      <c r="C27" s="4">
        <v>10.0</v>
      </c>
      <c r="D27" s="4">
        <v>20.0</v>
      </c>
      <c r="E27" s="4">
        <v>5.0</v>
      </c>
      <c r="F27" s="4">
        <v>15.0</v>
      </c>
      <c r="G27" s="5">
        <v>42.0</v>
      </c>
      <c r="H27" s="5">
        <f t="shared" si="1"/>
        <v>420</v>
      </c>
      <c r="I27" s="5">
        <v>45.0</v>
      </c>
      <c r="J27" s="5">
        <f t="shared" si="2"/>
        <v>225</v>
      </c>
      <c r="K27" s="4" t="s">
        <v>111</v>
      </c>
    </row>
    <row r="28" ht="15.75" customHeight="1">
      <c r="A28" s="4" t="s">
        <v>42</v>
      </c>
      <c r="B28" s="4">
        <v>40.0</v>
      </c>
      <c r="C28" s="4">
        <v>15.0</v>
      </c>
      <c r="D28" s="4">
        <v>55.0</v>
      </c>
      <c r="E28" s="4">
        <v>20.0</v>
      </c>
      <c r="F28" s="4">
        <v>35.0</v>
      </c>
      <c r="G28" s="5">
        <v>95.0</v>
      </c>
      <c r="H28" s="5">
        <f t="shared" si="1"/>
        <v>1425</v>
      </c>
      <c r="I28" s="5">
        <v>100.0</v>
      </c>
      <c r="J28" s="5">
        <f t="shared" si="2"/>
        <v>2000</v>
      </c>
      <c r="K28" s="4" t="s">
        <v>111</v>
      </c>
    </row>
    <row r="29" ht="15.75" customHeight="1">
      <c r="I29" s="5"/>
    </row>
    <row r="30" ht="15.75" customHeight="1">
      <c r="I30" s="5"/>
    </row>
    <row r="31" ht="15.75" customHeight="1">
      <c r="G31" s="4" t="s">
        <v>112</v>
      </c>
      <c r="H31" s="5">
        <f>SUM(H2:H28)</f>
        <v>38432</v>
      </c>
      <c r="I31" s="5"/>
    </row>
    <row r="32" ht="15.75" customHeight="1">
      <c r="G32" s="4" t="s">
        <v>113</v>
      </c>
      <c r="H32" s="5">
        <f>SUM(J2:J28)</f>
        <v>43625</v>
      </c>
      <c r="I32" s="5"/>
    </row>
    <row r="33" ht="15.75" customHeight="1">
      <c r="I33" s="5"/>
    </row>
    <row r="34" ht="15.75" customHeight="1">
      <c r="I34" s="5"/>
    </row>
    <row r="35" ht="15.75" customHeight="1">
      <c r="I35" s="5"/>
    </row>
    <row r="36" ht="15.75" customHeight="1">
      <c r="I36" s="5"/>
    </row>
    <row r="37" ht="15.75" customHeight="1">
      <c r="I37" s="5"/>
    </row>
    <row r="38" ht="15.75" customHeight="1">
      <c r="I38" s="5"/>
    </row>
    <row r="39" ht="15.75" customHeight="1">
      <c r="I39" s="5"/>
    </row>
    <row r="40" ht="15.75" customHeight="1">
      <c r="I40" s="5"/>
    </row>
    <row r="41" ht="15.75" customHeight="1">
      <c r="I41" s="5"/>
    </row>
    <row r="42" ht="15.75" customHeight="1">
      <c r="I42" s="5"/>
    </row>
    <row r="43" ht="15.75" customHeight="1">
      <c r="I43" s="5"/>
    </row>
    <row r="44" ht="15.75" customHeight="1">
      <c r="I44" s="5"/>
    </row>
    <row r="45" ht="15.75" customHeight="1">
      <c r="I45" s="5"/>
    </row>
    <row r="46" ht="15.75" customHeight="1">
      <c r="I46" s="5"/>
    </row>
    <row r="47" ht="15.75" customHeight="1">
      <c r="I47" s="5"/>
    </row>
    <row r="48" ht="15.75" customHeight="1">
      <c r="I48" s="5"/>
    </row>
    <row r="49" ht="15.75" customHeight="1">
      <c r="I49" s="5"/>
    </row>
    <row r="50" ht="15.75" customHeight="1">
      <c r="I50" s="5"/>
    </row>
    <row r="51" ht="15.75" customHeight="1">
      <c r="I51" s="5"/>
    </row>
    <row r="52" ht="15.75" customHeight="1">
      <c r="I52" s="5"/>
    </row>
    <row r="53" ht="15.75" customHeight="1">
      <c r="I53" s="5"/>
    </row>
    <row r="54" ht="15.75" customHeight="1">
      <c r="I54" s="5"/>
    </row>
    <row r="55" ht="15.75" customHeight="1">
      <c r="I55" s="5"/>
    </row>
    <row r="56" ht="15.75" customHeight="1">
      <c r="I56" s="5"/>
    </row>
    <row r="57" ht="15.75" customHeight="1">
      <c r="I57" s="5"/>
    </row>
    <row r="58" ht="15.75" customHeight="1">
      <c r="I58" s="5"/>
    </row>
    <row r="59" ht="15.75" customHeight="1">
      <c r="I59" s="5"/>
    </row>
    <row r="60" ht="15.75" customHeight="1">
      <c r="I60" s="5"/>
    </row>
    <row r="61" ht="15.75" customHeight="1">
      <c r="I61" s="5"/>
    </row>
    <row r="62" ht="15.75" customHeight="1">
      <c r="I62" s="5"/>
    </row>
    <row r="63" ht="15.75" customHeight="1">
      <c r="I63" s="5"/>
    </row>
    <row r="64" ht="15.75" customHeight="1">
      <c r="I64" s="5"/>
    </row>
    <row r="65" ht="15.75" customHeight="1">
      <c r="I65" s="5"/>
    </row>
    <row r="66" ht="15.75" customHeight="1">
      <c r="I66" s="5"/>
    </row>
    <row r="67" ht="15.75" customHeight="1">
      <c r="I67" s="5"/>
    </row>
    <row r="68" ht="15.75" customHeight="1">
      <c r="I68" s="5"/>
    </row>
    <row r="69" ht="15.75" customHeight="1">
      <c r="I69" s="5"/>
    </row>
    <row r="70" ht="15.75" customHeight="1">
      <c r="I70" s="5"/>
    </row>
    <row r="71" ht="15.75" customHeight="1">
      <c r="I71" s="5"/>
    </row>
    <row r="72" ht="15.75" customHeight="1">
      <c r="I72" s="5"/>
    </row>
    <row r="73" ht="15.75" customHeight="1">
      <c r="I73" s="5"/>
    </row>
    <row r="74" ht="15.75" customHeight="1">
      <c r="I74" s="5"/>
    </row>
    <row r="75" ht="15.75" customHeight="1">
      <c r="I75" s="5"/>
    </row>
    <row r="76" ht="15.75" customHeight="1">
      <c r="I76" s="5"/>
    </row>
    <row r="77" ht="15.75" customHeight="1">
      <c r="I77" s="5"/>
    </row>
    <row r="78" ht="15.75" customHeight="1">
      <c r="I78" s="5"/>
    </row>
    <row r="79" ht="15.75" customHeight="1">
      <c r="I79" s="5"/>
    </row>
    <row r="80" ht="15.75" customHeight="1">
      <c r="I80" s="5"/>
    </row>
    <row r="81" ht="15.75" customHeight="1">
      <c r="I81" s="5"/>
    </row>
    <row r="82" ht="15.75" customHeight="1">
      <c r="I82" s="5"/>
    </row>
    <row r="83" ht="15.75" customHeight="1">
      <c r="I83" s="5"/>
    </row>
    <row r="84" ht="15.75" customHeight="1">
      <c r="I84" s="5"/>
    </row>
    <row r="85" ht="15.75" customHeight="1">
      <c r="I85" s="5"/>
    </row>
    <row r="86" ht="15.75" customHeight="1">
      <c r="I86" s="5"/>
    </row>
    <row r="87" ht="15.75" customHeight="1">
      <c r="I87" s="5"/>
    </row>
    <row r="88" ht="15.75" customHeight="1">
      <c r="I88" s="5"/>
    </row>
    <row r="89" ht="15.75" customHeight="1">
      <c r="I89" s="5"/>
    </row>
    <row r="90" ht="15.75" customHeight="1">
      <c r="I90" s="5"/>
    </row>
    <row r="91" ht="15.75" customHeight="1">
      <c r="I91" s="5"/>
    </row>
    <row r="92" ht="15.75" customHeight="1">
      <c r="I92" s="5"/>
    </row>
    <row r="93" ht="15.75" customHeight="1">
      <c r="I93" s="5"/>
    </row>
    <row r="94" ht="15.75" customHeight="1">
      <c r="I94" s="5"/>
    </row>
    <row r="95" ht="15.75" customHeight="1">
      <c r="I95" s="5"/>
    </row>
    <row r="96" ht="15.75" customHeight="1">
      <c r="I96" s="5"/>
    </row>
    <row r="97" ht="15.75" customHeight="1">
      <c r="I97" s="5"/>
    </row>
    <row r="98" ht="15.75" customHeight="1">
      <c r="I98" s="5"/>
    </row>
    <row r="99" ht="15.75" customHeight="1">
      <c r="I99" s="5"/>
    </row>
    <row r="100" ht="15.75" customHeight="1">
      <c r="I100" s="5"/>
    </row>
    <row r="101" ht="15.75" customHeight="1">
      <c r="I101" s="5"/>
    </row>
    <row r="102" ht="15.75" customHeight="1">
      <c r="I102" s="5"/>
    </row>
    <row r="103" ht="15.75" customHeight="1">
      <c r="I103" s="5"/>
    </row>
    <row r="104" ht="15.75" customHeight="1">
      <c r="I104" s="5"/>
    </row>
    <row r="105" ht="15.75" customHeight="1">
      <c r="I105" s="5"/>
    </row>
    <row r="106" ht="15.75" customHeight="1">
      <c r="I106" s="5"/>
    </row>
    <row r="107" ht="15.75" customHeight="1">
      <c r="I107" s="5"/>
    </row>
    <row r="108" ht="15.75" customHeight="1">
      <c r="I108" s="5"/>
    </row>
    <row r="109" ht="15.75" customHeight="1">
      <c r="I109" s="5"/>
    </row>
    <row r="110" ht="15.75" customHeight="1">
      <c r="I110" s="5"/>
    </row>
    <row r="111" ht="15.75" customHeight="1">
      <c r="I111" s="5"/>
    </row>
    <row r="112" ht="15.75" customHeight="1">
      <c r="I112" s="5"/>
    </row>
    <row r="113" ht="15.75" customHeight="1">
      <c r="I113" s="5"/>
    </row>
    <row r="114" ht="15.75" customHeight="1">
      <c r="I114" s="5"/>
    </row>
    <row r="115" ht="15.75" customHeight="1">
      <c r="I115" s="5"/>
    </row>
    <row r="116" ht="15.75" customHeight="1">
      <c r="I116" s="5"/>
    </row>
    <row r="117" ht="15.75" customHeight="1">
      <c r="I117" s="5"/>
    </row>
    <row r="118" ht="15.75" customHeight="1">
      <c r="I118" s="5"/>
    </row>
    <row r="119" ht="15.75" customHeight="1">
      <c r="I119" s="5"/>
    </row>
    <row r="120" ht="15.75" customHeight="1">
      <c r="I120" s="5"/>
    </row>
    <row r="121" ht="15.75" customHeight="1">
      <c r="I121" s="5"/>
    </row>
    <row r="122" ht="15.75" customHeight="1">
      <c r="I122" s="5"/>
    </row>
    <row r="123" ht="15.75" customHeight="1">
      <c r="I123" s="5"/>
    </row>
    <row r="124" ht="15.75" customHeight="1">
      <c r="I124" s="5"/>
    </row>
    <row r="125" ht="15.75" customHeight="1">
      <c r="I125" s="5"/>
    </row>
    <row r="126" ht="15.75" customHeight="1">
      <c r="I126" s="5"/>
    </row>
    <row r="127" ht="15.75" customHeight="1">
      <c r="I127" s="5"/>
    </row>
    <row r="128" ht="15.75" customHeight="1">
      <c r="I128" s="5"/>
    </row>
    <row r="129" ht="15.75" customHeight="1">
      <c r="I129" s="5"/>
    </row>
    <row r="130" ht="15.75" customHeight="1">
      <c r="I130" s="5"/>
    </row>
    <row r="131" ht="15.75" customHeight="1">
      <c r="I131" s="5"/>
    </row>
    <row r="132" ht="15.75" customHeight="1">
      <c r="I132" s="5"/>
    </row>
    <row r="133" ht="15.75" customHeight="1">
      <c r="I133" s="5"/>
    </row>
    <row r="134" ht="15.75" customHeight="1">
      <c r="I134" s="5"/>
    </row>
    <row r="135" ht="15.75" customHeight="1">
      <c r="I135" s="5"/>
    </row>
    <row r="136" ht="15.75" customHeight="1">
      <c r="I136" s="5"/>
    </row>
    <row r="137" ht="15.75" customHeight="1">
      <c r="I137" s="5"/>
    </row>
    <row r="138" ht="15.75" customHeight="1">
      <c r="I138" s="5"/>
    </row>
    <row r="139" ht="15.75" customHeight="1">
      <c r="I139" s="5"/>
    </row>
    <row r="140" ht="15.75" customHeight="1">
      <c r="I140" s="5"/>
    </row>
    <row r="141" ht="15.75" customHeight="1">
      <c r="I141" s="5"/>
    </row>
    <row r="142" ht="15.75" customHeight="1">
      <c r="I142" s="5"/>
    </row>
    <row r="143" ht="15.75" customHeight="1">
      <c r="I143" s="5"/>
    </row>
    <row r="144" ht="15.75" customHeight="1">
      <c r="I144" s="5"/>
    </row>
    <row r="145" ht="15.75" customHeight="1">
      <c r="I145" s="5"/>
    </row>
    <row r="146" ht="15.75" customHeight="1">
      <c r="I146" s="5"/>
    </row>
    <row r="147" ht="15.75" customHeight="1">
      <c r="I147" s="5"/>
    </row>
    <row r="148" ht="15.75" customHeight="1">
      <c r="I148" s="5"/>
    </row>
    <row r="149" ht="15.75" customHeight="1">
      <c r="I149" s="5"/>
    </row>
    <row r="150" ht="15.75" customHeight="1">
      <c r="I150" s="5"/>
    </row>
    <row r="151" ht="15.75" customHeight="1">
      <c r="I151" s="5"/>
    </row>
    <row r="152" ht="15.75" customHeight="1">
      <c r="I152" s="5"/>
    </row>
    <row r="153" ht="15.75" customHeight="1">
      <c r="I153" s="5"/>
    </row>
    <row r="154" ht="15.75" customHeight="1">
      <c r="I154" s="5"/>
    </row>
    <row r="155" ht="15.75" customHeight="1">
      <c r="I155" s="5"/>
    </row>
    <row r="156" ht="15.75" customHeight="1">
      <c r="I156" s="5"/>
    </row>
    <row r="157" ht="15.75" customHeight="1">
      <c r="I157" s="5"/>
    </row>
    <row r="158" ht="15.75" customHeight="1">
      <c r="I158" s="5"/>
    </row>
    <row r="159" ht="15.75" customHeight="1">
      <c r="I159" s="5"/>
    </row>
    <row r="160" ht="15.75" customHeight="1">
      <c r="I160" s="5"/>
    </row>
    <row r="161" ht="15.75" customHeight="1">
      <c r="I161" s="5"/>
    </row>
    <row r="162" ht="15.75" customHeight="1">
      <c r="I162" s="5"/>
    </row>
    <row r="163" ht="15.75" customHeight="1">
      <c r="I163" s="5"/>
    </row>
    <row r="164" ht="15.75" customHeight="1">
      <c r="I164" s="5"/>
    </row>
    <row r="165" ht="15.75" customHeight="1">
      <c r="I165" s="5"/>
    </row>
    <row r="166" ht="15.75" customHeight="1">
      <c r="I166" s="5"/>
    </row>
    <row r="167" ht="15.75" customHeight="1">
      <c r="I167" s="5"/>
    </row>
    <row r="168" ht="15.75" customHeight="1">
      <c r="I168" s="5"/>
    </row>
    <row r="169" ht="15.75" customHeight="1">
      <c r="I169" s="5"/>
    </row>
    <row r="170" ht="15.75" customHeight="1">
      <c r="I170" s="5"/>
    </row>
    <row r="171" ht="15.75" customHeight="1">
      <c r="I171" s="5"/>
    </row>
    <row r="172" ht="15.75" customHeight="1">
      <c r="I172" s="5"/>
    </row>
    <row r="173" ht="15.75" customHeight="1">
      <c r="I173" s="5"/>
    </row>
    <row r="174" ht="15.75" customHeight="1">
      <c r="I174" s="5"/>
    </row>
    <row r="175" ht="15.75" customHeight="1">
      <c r="I175" s="5"/>
    </row>
    <row r="176" ht="15.75" customHeight="1">
      <c r="I176" s="5"/>
    </row>
    <row r="177" ht="15.75" customHeight="1">
      <c r="I177" s="5"/>
    </row>
    <row r="178" ht="15.75" customHeight="1">
      <c r="I178" s="5"/>
    </row>
    <row r="179" ht="15.75" customHeight="1">
      <c r="I179" s="5"/>
    </row>
    <row r="180" ht="15.75" customHeight="1">
      <c r="I180" s="5"/>
    </row>
    <row r="181" ht="15.75" customHeight="1">
      <c r="I181" s="5"/>
    </row>
    <row r="182" ht="15.75" customHeight="1">
      <c r="I182" s="5"/>
    </row>
    <row r="183" ht="15.75" customHeight="1">
      <c r="I183" s="5"/>
    </row>
    <row r="184" ht="15.75" customHeight="1">
      <c r="I184" s="5"/>
    </row>
    <row r="185" ht="15.75" customHeight="1">
      <c r="I185" s="5"/>
    </row>
    <row r="186" ht="15.75" customHeight="1">
      <c r="I186" s="5"/>
    </row>
    <row r="187" ht="15.75" customHeight="1">
      <c r="I187" s="5"/>
    </row>
    <row r="188" ht="15.75" customHeight="1">
      <c r="I188" s="5"/>
    </row>
    <row r="189" ht="15.75" customHeight="1">
      <c r="I189" s="5"/>
    </row>
    <row r="190" ht="15.75" customHeight="1">
      <c r="I190" s="5"/>
    </row>
    <row r="191" ht="15.75" customHeight="1">
      <c r="I191" s="5"/>
    </row>
    <row r="192" ht="15.75" customHeight="1">
      <c r="I192" s="5"/>
    </row>
    <row r="193" ht="15.75" customHeight="1">
      <c r="I193" s="5"/>
    </row>
    <row r="194" ht="15.75" customHeight="1">
      <c r="I194" s="5"/>
    </row>
    <row r="195" ht="15.75" customHeight="1">
      <c r="I195" s="5"/>
    </row>
    <row r="196" ht="15.75" customHeight="1">
      <c r="I196" s="5"/>
    </row>
    <row r="197" ht="15.75" customHeight="1">
      <c r="I197" s="5"/>
    </row>
    <row r="198" ht="15.75" customHeight="1">
      <c r="I198" s="5"/>
    </row>
    <row r="199" ht="15.75" customHeight="1">
      <c r="I199" s="5"/>
    </row>
    <row r="200" ht="15.75" customHeight="1">
      <c r="I200" s="5"/>
    </row>
    <row r="201" ht="15.75" customHeight="1">
      <c r="I201" s="5"/>
    </row>
    <row r="202" ht="15.75" customHeight="1">
      <c r="I202" s="5"/>
    </row>
    <row r="203" ht="15.75" customHeight="1">
      <c r="I203" s="5"/>
    </row>
    <row r="204" ht="15.75" customHeight="1">
      <c r="I204" s="5"/>
    </row>
    <row r="205" ht="15.75" customHeight="1">
      <c r="I205" s="5"/>
    </row>
    <row r="206" ht="15.75" customHeight="1">
      <c r="I206" s="5"/>
    </row>
    <row r="207" ht="15.75" customHeight="1">
      <c r="I207" s="5"/>
    </row>
    <row r="208" ht="15.75" customHeight="1">
      <c r="I208" s="5"/>
    </row>
    <row r="209" ht="15.75" customHeight="1">
      <c r="I209" s="5"/>
    </row>
    <row r="210" ht="15.75" customHeight="1">
      <c r="I210" s="5"/>
    </row>
    <row r="211" ht="15.75" customHeight="1">
      <c r="I211" s="5"/>
    </row>
    <row r="212" ht="15.75" customHeight="1">
      <c r="I212" s="5"/>
    </row>
    <row r="213" ht="15.75" customHeight="1">
      <c r="I213" s="5"/>
    </row>
    <row r="214" ht="15.75" customHeight="1">
      <c r="I214" s="5"/>
    </row>
    <row r="215" ht="15.75" customHeight="1">
      <c r="I215" s="5"/>
    </row>
    <row r="216" ht="15.75" customHeight="1">
      <c r="I216" s="5"/>
    </row>
    <row r="217" ht="15.75" customHeight="1">
      <c r="I217" s="5"/>
    </row>
    <row r="218" ht="15.75" customHeight="1">
      <c r="I218" s="5"/>
    </row>
    <row r="219" ht="15.75" customHeight="1">
      <c r="I219" s="5"/>
    </row>
    <row r="220" ht="15.75" customHeight="1">
      <c r="I220" s="5"/>
    </row>
    <row r="221" ht="15.75" customHeight="1">
      <c r="I221" s="5"/>
    </row>
    <row r="222" ht="15.75" customHeight="1">
      <c r="I222" s="5"/>
    </row>
    <row r="223" ht="15.75" customHeight="1">
      <c r="I223" s="5"/>
    </row>
    <row r="224" ht="15.75" customHeight="1">
      <c r="I224" s="5"/>
    </row>
    <row r="225" ht="15.75" customHeight="1">
      <c r="I225" s="5"/>
    </row>
    <row r="226" ht="15.75" customHeight="1">
      <c r="I226" s="5"/>
    </row>
    <row r="227" ht="15.75" customHeight="1">
      <c r="I227" s="5"/>
    </row>
    <row r="228" ht="15.75" customHeight="1">
      <c r="I228" s="5"/>
    </row>
    <row r="229" ht="15.75" customHeight="1">
      <c r="I229" s="5"/>
    </row>
    <row r="230" ht="15.75" customHeight="1">
      <c r="I230" s="5"/>
    </row>
    <row r="231" ht="15.75" customHeight="1">
      <c r="I231" s="5"/>
    </row>
    <row r="232" ht="15.75" customHeight="1">
      <c r="I232" s="5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