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cs\OneDrive - Universidade de Lisboa\Ambiente de Trabalho\Gonçalo\Jobs\Ironhack-TA\TA_labs_control\"/>
    </mc:Choice>
  </mc:AlternateContent>
  <xr:revisionPtr revIDLastSave="0" documentId="13_ncr:1_{EB08C9D4-C045-4936-8104-EA7F126F55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udentListFull" sheetId="1" r:id="rId1"/>
    <sheet name="Labs-QuickLook" sheetId="2" r:id="rId2"/>
    <sheet name="Mid Camp Project" sheetId="3" r:id="rId3"/>
    <sheet name="Prework w Comments" sheetId="4" r:id="rId4"/>
    <sheet name="Activities" sheetId="5" r:id="rId5"/>
    <sheet name="Katas" sheetId="6" r:id="rId6"/>
    <sheet name="Final Survey" sheetId="7" state="hidden" r:id="rId7"/>
  </sheets>
  <definedNames>
    <definedName name="_xlnm._FilterDatabase" localSheetId="5" hidden="1">Katas!$A$3:$O$13</definedName>
    <definedName name="email_address_0">#REF!</definedName>
    <definedName name="merge_status_0">#REF!</definedName>
    <definedName name="Z_C20A1602_3648_483F_8D92_78D0A1A8B86E_.wvu.FilterData" localSheetId="5" hidden="1">Katas!$A$3:$A$11</definedName>
    <definedName name="Z_C20A1602_3648_483F_8D92_78D0A1A8B86E_.wvu.FilterData" localSheetId="1" hidden="1">'Labs-QuickLook'!$A$1:$X$19</definedName>
  </definedNames>
  <calcPr calcId="191029"/>
  <customWorkbookViews>
    <customWorkbookView name="Filtro 1" guid="{C20A1602-3648-483F-8D92-78D0A1A8B86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2" l="1"/>
  <c r="H19" i="2"/>
  <c r="E19" i="2"/>
  <c r="E37" i="2"/>
  <c r="E52" i="2"/>
  <c r="E70" i="2"/>
  <c r="A4" i="2"/>
  <c r="A17" i="2"/>
  <c r="A16" i="2"/>
  <c r="O14" i="6"/>
  <c r="N14" i="6"/>
  <c r="M14" i="6"/>
  <c r="L14" i="6"/>
  <c r="K14" i="6"/>
  <c r="J14" i="6"/>
  <c r="I14" i="6"/>
  <c r="H14" i="6"/>
  <c r="G14" i="6"/>
  <c r="F14" i="6"/>
  <c r="E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D7" i="6"/>
  <c r="B7" i="6"/>
  <c r="A7" i="6"/>
  <c r="D6" i="6"/>
  <c r="B6" i="6"/>
  <c r="A6" i="6"/>
  <c r="D5" i="6"/>
  <c r="B5" i="6"/>
  <c r="A5" i="6"/>
  <c r="D4" i="6"/>
  <c r="B4" i="6"/>
  <c r="A4" i="6"/>
  <c r="O3" i="6"/>
  <c r="N3" i="6"/>
  <c r="M3" i="6"/>
  <c r="L3" i="6"/>
  <c r="K3" i="6"/>
  <c r="J3" i="6"/>
  <c r="I3" i="6"/>
  <c r="H3" i="6"/>
  <c r="G3" i="6"/>
  <c r="F3" i="6"/>
  <c r="E3" i="6"/>
  <c r="G18" i="5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A4" i="4"/>
  <c r="A5" i="4" s="1"/>
  <c r="A6" i="4" s="1"/>
  <c r="A7" i="4" s="1"/>
  <c r="A8" i="4" s="1"/>
  <c r="A9" i="4" s="1"/>
  <c r="A10" i="4" s="1"/>
  <c r="A11" i="4" s="1"/>
  <c r="A12" i="4" s="1"/>
  <c r="D3" i="4"/>
  <c r="C3" i="4"/>
  <c r="B3" i="4"/>
  <c r="A12" i="3"/>
  <c r="A11" i="3"/>
  <c r="A10" i="3"/>
  <c r="A9" i="3"/>
  <c r="A8" i="3"/>
  <c r="A7" i="3"/>
  <c r="A6" i="3"/>
  <c r="A5" i="3"/>
  <c r="A4" i="3"/>
  <c r="A3" i="3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G70" i="2"/>
  <c r="F70" i="2"/>
  <c r="D70" i="2"/>
  <c r="C70" i="2"/>
  <c r="B70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I52" i="2"/>
  <c r="G52" i="2"/>
  <c r="F52" i="2"/>
  <c r="D52" i="2"/>
  <c r="B52" i="2"/>
  <c r="A50" i="2"/>
  <c r="A49" i="2"/>
  <c r="A48" i="2"/>
  <c r="A47" i="2"/>
  <c r="A46" i="2"/>
  <c r="A45" i="2"/>
  <c r="A44" i="2"/>
  <c r="A43" i="2"/>
  <c r="A42" i="2"/>
  <c r="A41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G37" i="2"/>
  <c r="F37" i="2"/>
  <c r="D37" i="2"/>
  <c r="C37" i="2"/>
  <c r="B37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X19" i="2"/>
  <c r="V19" i="2"/>
  <c r="T19" i="2"/>
  <c r="S19" i="2"/>
  <c r="R19" i="2"/>
  <c r="Q19" i="2"/>
  <c r="P19" i="2"/>
  <c r="O19" i="2"/>
  <c r="N19" i="2"/>
  <c r="M19" i="2"/>
  <c r="L19" i="2"/>
  <c r="J19" i="2"/>
  <c r="I19" i="2"/>
  <c r="G19" i="2"/>
  <c r="F19" i="2"/>
  <c r="D19" i="2"/>
  <c r="C19" i="2"/>
  <c r="B19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<sst xmlns="http://schemas.openxmlformats.org/spreadsheetml/2006/main" count="697" uniqueCount="355">
  <si>
    <t>ID</t>
  </si>
  <si>
    <t>First_name</t>
  </si>
  <si>
    <t>Last_ name</t>
  </si>
  <si>
    <t>Email</t>
  </si>
  <si>
    <t>Full_name</t>
  </si>
  <si>
    <t>On Slack</t>
  </si>
  <si>
    <t>Move/Drop</t>
  </si>
  <si>
    <t>Campus</t>
  </si>
  <si>
    <t>11/01 - Tue</t>
  </si>
  <si>
    <t>13/01 - Thu</t>
  </si>
  <si>
    <t>15/01 - Sat</t>
  </si>
  <si>
    <t>18/01 - Tue</t>
  </si>
  <si>
    <t>20/01 - Thu</t>
  </si>
  <si>
    <t>22/01 - Sat</t>
  </si>
  <si>
    <t>15/01 - Tue</t>
  </si>
  <si>
    <t>27/01 - Thu</t>
  </si>
  <si>
    <t>29/01 - Sat</t>
  </si>
  <si>
    <t>01/02 - Tue</t>
  </si>
  <si>
    <t>03/02 - Thu</t>
  </si>
  <si>
    <t>05/02 - Sat</t>
  </si>
  <si>
    <t>kalinov</t>
  </si>
  <si>
    <t>kalinov@pm.me</t>
  </si>
  <si>
    <t>RMT</t>
  </si>
  <si>
    <t>All in</t>
  </si>
  <si>
    <t>Class cancelled</t>
  </si>
  <si>
    <t>In</t>
  </si>
  <si>
    <t>parisi</t>
  </si>
  <si>
    <t>sergioparisi@outlook.com</t>
  </si>
  <si>
    <t>manzo</t>
  </si>
  <si>
    <t>manzov.sergio@gmail.com</t>
  </si>
  <si>
    <t>raghav</t>
  </si>
  <si>
    <t>manocha</t>
  </si>
  <si>
    <t>raghavmanocha31@gmail.com</t>
  </si>
  <si>
    <t>patricia</t>
  </si>
  <si>
    <t>yáñez piqueras</t>
  </si>
  <si>
    <t>patriciayanezpiqueras@gmail.com</t>
  </si>
  <si>
    <t>josé adolfo</t>
  </si>
  <si>
    <t>carril paniagua</t>
  </si>
  <si>
    <t>jadcarpan@gmail.com</t>
  </si>
  <si>
    <t>jeannette</t>
  </si>
  <si>
    <t>itta</t>
  </si>
  <si>
    <t>itta.j@gmx.de</t>
  </si>
  <si>
    <t>eleder</t>
  </si>
  <si>
    <t>san sebastian</t>
  </si>
  <si>
    <t>e.sansebastian@expondo.com</t>
  </si>
  <si>
    <t>carlos mario</t>
  </si>
  <si>
    <t>corvalán illuminati</t>
  </si>
  <si>
    <t>carloscorvalan1990@gmail.com</t>
  </si>
  <si>
    <t>bianca</t>
  </si>
  <si>
    <t>blanariu</t>
  </si>
  <si>
    <t>bianca@cetler.com</t>
  </si>
  <si>
    <t>alejandro</t>
  </si>
  <si>
    <t>aboy</t>
  </si>
  <si>
    <t>aboyalejandro@gmail.com</t>
  </si>
  <si>
    <t>alberto maraña jurado</t>
  </si>
  <si>
    <t>maraña jurado</t>
  </si>
  <si>
    <t>albermaju@gmail.com</t>
  </si>
  <si>
    <t>alba nerea</t>
  </si>
  <si>
    <t>mohedas gonzález</t>
  </si>
  <si>
    <t>4b.albanerea.mohedas@gmail.com</t>
  </si>
  <si>
    <t>Unit 1</t>
  </si>
  <si>
    <t>Unit 2</t>
  </si>
  <si>
    <t xml:space="preserve">Unit 5 </t>
  </si>
  <si>
    <t>Week 1</t>
  </si>
  <si>
    <t>Week 2</t>
  </si>
  <si>
    <t>Week 3</t>
  </si>
  <si>
    <t>Week 4</t>
  </si>
  <si>
    <t>Week 5</t>
  </si>
  <si>
    <t>Week 6</t>
  </si>
  <si>
    <t>SQL Basic</t>
  </si>
  <si>
    <t>SQL 7</t>
  </si>
  <si>
    <t>SQL 8</t>
  </si>
  <si>
    <t>Tuesday</t>
  </si>
  <si>
    <t>Thursday</t>
  </si>
  <si>
    <t>Saturday</t>
  </si>
  <si>
    <t>Assignment</t>
  </si>
  <si>
    <t>lab - Bash</t>
  </si>
  <si>
    <t>lab-git</t>
  </si>
  <si>
    <t>Q&amp;A</t>
  </si>
  <si>
    <t>SQL Queries 4</t>
  </si>
  <si>
    <t>SQL Queries 5</t>
  </si>
  <si>
    <t>SQL Queries 6</t>
  </si>
  <si>
    <t>SQL Queries 7</t>
  </si>
  <si>
    <t>SQL Queries 8</t>
  </si>
  <si>
    <t>SQL Queries 9</t>
  </si>
  <si>
    <t>-</t>
  </si>
  <si>
    <t>Unit 3</t>
  </si>
  <si>
    <t>Unit 5</t>
  </si>
  <si>
    <t>Week 7</t>
  </si>
  <si>
    <t xml:space="preserve">Week 8 </t>
  </si>
  <si>
    <t>Week 9</t>
  </si>
  <si>
    <t>Week 10</t>
  </si>
  <si>
    <t>Week 11</t>
  </si>
  <si>
    <t>Week 12</t>
  </si>
  <si>
    <t>SQL Join</t>
  </si>
  <si>
    <t>SQL Join multiple</t>
  </si>
  <si>
    <t>SQL self and cross join</t>
  </si>
  <si>
    <t>Subqueries</t>
  </si>
  <si>
    <t>Rolling calculations</t>
  </si>
  <si>
    <t>Logistic regression</t>
  </si>
  <si>
    <t>Imbalanced data</t>
  </si>
  <si>
    <t>Feature extraction</t>
  </si>
  <si>
    <t>Data wrangling</t>
  </si>
  <si>
    <t>Comparing regression models</t>
  </si>
  <si>
    <t>Random variable distributions</t>
  </si>
  <si>
    <t>Intro Tableau</t>
  </si>
  <si>
    <t>Dashboards Tableau</t>
  </si>
  <si>
    <t>Advanced Tableau</t>
  </si>
  <si>
    <t>Project development</t>
  </si>
  <si>
    <t xml:space="preserve">Unit 6 </t>
  </si>
  <si>
    <t>Unit 7</t>
  </si>
  <si>
    <t>Week 13</t>
  </si>
  <si>
    <t>Week 14</t>
  </si>
  <si>
    <t>Week 16</t>
  </si>
  <si>
    <t>Week 17</t>
  </si>
  <si>
    <t>Week 18</t>
  </si>
  <si>
    <t>Tableau - Multiple sources</t>
  </si>
  <si>
    <t>Grouping data</t>
  </si>
  <si>
    <t>LOD and dashboards</t>
  </si>
  <si>
    <t>Aggregating subqueries</t>
  </si>
  <si>
    <t>Macros automated report</t>
  </si>
  <si>
    <t>ML Case study</t>
  </si>
  <si>
    <t>Feature eng.</t>
  </si>
  <si>
    <t>Inferential statistics</t>
  </si>
  <si>
    <t>t-test and p value</t>
  </si>
  <si>
    <t>ANOVA</t>
  </si>
  <si>
    <t>Imbalance in classification</t>
  </si>
  <si>
    <t>Cross-validation</t>
  </si>
  <si>
    <t>Random forest</t>
  </si>
  <si>
    <t>Unit 8</t>
  </si>
  <si>
    <t>Week 19</t>
  </si>
  <si>
    <t>Week 20</t>
  </si>
  <si>
    <t>Week 21</t>
  </si>
  <si>
    <t>Week 22</t>
  </si>
  <si>
    <t>Week 23</t>
  </si>
  <si>
    <t>Week 24</t>
  </si>
  <si>
    <t>scrapping single</t>
  </si>
  <si>
    <t>scrapping multiple</t>
  </si>
  <si>
    <t>working with APIs</t>
  </si>
  <si>
    <t>API wrappers</t>
  </si>
  <si>
    <t>Rubrics</t>
  </si>
  <si>
    <t>Workflow</t>
  </si>
  <si>
    <t>SQL</t>
  </si>
  <si>
    <t>Python</t>
  </si>
  <si>
    <t>Repo</t>
  </si>
  <si>
    <t>Optional / Bonus</t>
  </si>
  <si>
    <t>Tableau</t>
  </si>
  <si>
    <t>Presentation</t>
  </si>
  <si>
    <t>Project Description                    Question to be answered</t>
  </si>
  <si>
    <t>First Check-in</t>
  </si>
  <si>
    <t>Flags to check</t>
  </si>
  <si>
    <t>Second Check-in</t>
  </si>
  <si>
    <t>Check-In Notes</t>
  </si>
  <si>
    <r>
      <rPr>
        <sz val="10"/>
        <rFont val="arial, sans, sans-serif"/>
      </rPr>
      <t xml:space="preserve">Last Check-In Date. </t>
    </r>
    <r>
      <rPr>
        <b/>
        <sz val="10"/>
        <rFont val="arial, sans, sans-serif"/>
      </rPr>
      <t>If Needed</t>
    </r>
  </si>
  <si>
    <t>Feedback</t>
  </si>
  <si>
    <t>Github link</t>
  </si>
  <si>
    <t>How well structured, Kanban, Trello, etc.</t>
  </si>
  <si>
    <t>Invited to planning app</t>
  </si>
  <si>
    <t xml:space="preserve">SQL Queries </t>
  </si>
  <si>
    <t>Comments</t>
  </si>
  <si>
    <t>Process Documentation</t>
  </si>
  <si>
    <t>README                                file included</t>
  </si>
  <si>
    <t>File Organization / Github Repo</t>
  </si>
  <si>
    <t>Code Readability</t>
  </si>
  <si>
    <t>Process - EDA, cleaning, pre-processing, modeling</t>
  </si>
  <si>
    <t>Number of models compared</t>
  </si>
  <si>
    <t xml:space="preserve">Comments </t>
  </si>
  <si>
    <t>Dashboard Clarity</t>
  </si>
  <si>
    <t>Clear and informative visual design</t>
  </si>
  <si>
    <t>All metrics clearly identified and plotted</t>
  </si>
  <si>
    <t>Time</t>
  </si>
  <si>
    <t>Storytelling</t>
  </si>
  <si>
    <t>Visual design: visually appealing</t>
  </si>
  <si>
    <t>Text + Image balance</t>
  </si>
  <si>
    <t>Presentation Comments</t>
  </si>
  <si>
    <t>Status inspected</t>
  </si>
  <si>
    <t>Global Comment</t>
  </si>
  <si>
    <t>Global Score</t>
  </si>
  <si>
    <t>Submitted</t>
  </si>
  <si>
    <t>Prework - general info</t>
  </si>
  <si>
    <t>Lesson 1: Variables and operators</t>
  </si>
  <si>
    <t>Lesson 2: Conditional statements</t>
  </si>
  <si>
    <t>Lesson 3: Data structures - lists</t>
  </si>
  <si>
    <t>Lesson 4: Data structure - Dictionaries</t>
  </si>
  <si>
    <t>Lesson 5: Iterations</t>
  </si>
  <si>
    <t>Lesson 6: Pseudocode</t>
  </si>
  <si>
    <t>Lesson 7: Functions</t>
  </si>
  <si>
    <t>Lesson 8: Central tendency</t>
  </si>
  <si>
    <t>Lesson 9: Dispersion</t>
  </si>
  <si>
    <t>Done</t>
  </si>
  <si>
    <t>Probably the storngest &amp; nicest code so far</t>
  </si>
  <si>
    <t>😄</t>
  </si>
  <si>
    <t>Missed part 1 of the exercises, rest is good</t>
  </si>
  <si>
    <t>All good</t>
  </si>
  <si>
    <t>Very good piece of code</t>
  </si>
  <si>
    <t>Well done</t>
  </si>
  <si>
    <t>Very good understanding</t>
  </si>
  <si>
    <t>Strong student, essentially no errors and clean code</t>
  </si>
  <si>
    <t>Minimal error in the odd/even check</t>
  </si>
  <si>
    <t>Function has only one parameter but otherwise stellar</t>
  </si>
  <si>
    <t>Missed two questions, rest is good</t>
  </si>
  <si>
    <t>Good understanding</t>
  </si>
  <si>
    <t>On a positive side</t>
  </si>
  <si>
    <t>Missed a few smaller questions</t>
  </si>
  <si>
    <t>Minor errors in all exercises, code runs to an extent</t>
  </si>
  <si>
    <t>Missed half of the factorial exercise and the asterix is not as in the exercise</t>
  </si>
  <si>
    <t>Missed 3 of the exercises</t>
  </si>
  <si>
    <t>Mostly OK but some concepts may need revision</t>
  </si>
  <si>
    <t>A pretty mixed student with some assignments maxed out and some that are really poor</t>
  </si>
  <si>
    <t>😐</t>
  </si>
  <si>
    <t>Almost all of the assignment is missing</t>
  </si>
  <si>
    <t>MIssing 3 exercises and the fourth one not entirely correct</t>
  </si>
  <si>
    <t>Good but missed the variable assignment and checking if begin is present is wrong</t>
  </si>
  <si>
    <t>All exercises are wrong/missing</t>
  </si>
  <si>
    <t>Started going the right way but it is not finished and no pseudocode</t>
  </si>
  <si>
    <t>Missed two open questions</t>
  </si>
  <si>
    <t>Very strong code and also clean, storn person</t>
  </si>
  <si>
    <t>Very good code</t>
  </si>
  <si>
    <t>Code works but 8 nested loops are not necessaary :D</t>
  </si>
  <si>
    <t>Good coding</t>
  </si>
  <si>
    <t>Very interesting and different way of thinking in the code</t>
  </si>
  <si>
    <t>Only the dictionary is missing</t>
  </si>
  <si>
    <t>Good answers to questions and good code. Missed a few itmes here and there and submitted using lesson files</t>
  </si>
  <si>
    <t>Not the cleanest code but mostly correct, the logic is there for most part but the code doesnt run as described</t>
  </si>
  <si>
    <t>The grading code needs condition changes, it doesnt work properly now</t>
  </si>
  <si>
    <t>Missed a few exercises on simple iterations, lists &amp; dictionaries very strong</t>
  </si>
  <si>
    <t>Properly written function</t>
  </si>
  <si>
    <t>Very strong overall, clean coding and commenting</t>
  </si>
  <si>
    <t>The grading code needs condition changes, it doesnt work properly now for edge values. Also the integer check needs minot changes</t>
  </si>
  <si>
    <t>All good, good experimenting</t>
  </si>
  <si>
    <t>Missed 3 bullet points, rest was good</t>
  </si>
  <si>
    <t>Love the personal code to find min and max, however few exercises were not done exactly as asked</t>
  </si>
  <si>
    <t>Minor error for year 1949</t>
  </si>
  <si>
    <t>Solid understanding</t>
  </si>
  <si>
    <t>Nailed most of the labs, good commenting style, clear code, can definitely go an extra mile</t>
  </si>
  <si>
    <t>Part 1 is entirely missing, part 2.2 is missing too</t>
  </si>
  <si>
    <t>Well done, all good</t>
  </si>
  <si>
    <t>Great work, good experimenting and comments</t>
  </si>
  <si>
    <t>Very solid coding &amp; clear</t>
  </si>
  <si>
    <t>Well written</t>
  </si>
  <si>
    <t>Edge years returning wrong results, function with only 1 argument</t>
  </si>
  <si>
    <t>I love the manual mode calculation . Missed one answer but the mode compensates for it</t>
  </si>
  <si>
    <t>Pretty solid work with a few misses here and there</t>
  </si>
  <si>
    <t>Zero comes up as even, score of 100 comes as an error</t>
  </si>
  <si>
    <t>Pairs not added to dict but dict re-created, list stored in wrong variable</t>
  </si>
  <si>
    <t>User input for factorial not finished; final dictionary task not finished</t>
  </si>
  <si>
    <t>Edge year issue and only one parameter</t>
  </si>
  <si>
    <t>Missed answer to question 1</t>
  </si>
  <si>
    <t>Wrong answer on the deviation definition and the code to calculate the deviations</t>
  </si>
  <si>
    <t>Very poor code wars section; mixed feelings on the prework code - unorganized, some missed completely and others just fine</t>
  </si>
  <si>
    <t>Did not understand the prework at all, all wrong</t>
  </si>
  <si>
    <t>Factorial part not done, errors in the first part</t>
  </si>
  <si>
    <t>Missed half of the lab</t>
  </si>
  <si>
    <t>Possible fu activities for Saturdays</t>
  </si>
  <si>
    <t>1. Last book you read &amp; why</t>
  </si>
  <si>
    <t>2. Top movie of all time &amp; why</t>
  </si>
  <si>
    <r>
      <rPr>
        <sz val="10"/>
        <rFont val="arial, sans, sans-serif"/>
      </rPr>
      <t>3. What was your first music album that you</t>
    </r>
    <r>
      <rPr>
        <u/>
        <sz val="10"/>
        <rFont val="arial, sans, sans-serif"/>
      </rPr>
      <t xml:space="preserve"> bought</t>
    </r>
  </si>
  <si>
    <t>4. Describe your dream job - money doesnt matter</t>
  </si>
  <si>
    <t>5. Write a short poem about data</t>
  </si>
  <si>
    <t>Errors are red</t>
  </si>
  <si>
    <t>My poem example</t>
  </si>
  <si>
    <t>Graphs are blue,</t>
  </si>
  <si>
    <t>Data is sweet</t>
  </si>
  <si>
    <t>And so are you.</t>
  </si>
  <si>
    <t>6. Using emojis only, create a title of the movie and let others guess it</t>
  </si>
  <si>
    <t>7. Two truths one lie</t>
  </si>
  <si>
    <t xml:space="preserve">   a) we ask students to create a google sheet where they enter two real (interesting!) statements about themselves and one that is fake but looks real</t>
  </si>
  <si>
    <r>
      <rPr>
        <sz val="10"/>
        <rFont val="arial, sans, sans-serif"/>
      </rPr>
      <t xml:space="preserve">   b) on ech morning of the class, after standup (also on Thu &amp; Tue) we ask</t>
    </r>
    <r>
      <rPr>
        <b/>
        <sz val="10"/>
        <rFont val="arial, sans, sans-serif"/>
      </rPr>
      <t xml:space="preserve"> one</t>
    </r>
    <r>
      <rPr>
        <sz val="10"/>
        <rFont val="arial, sans, sans-serif"/>
      </rPr>
      <t xml:space="preserve"> student to quickly go through their 3 things, let others ask questions for 1-2 minutes, and then using some nice app (e.g. kahoot) vote for what is fake</t>
    </r>
  </si>
  <si>
    <t>8. Parallel counting</t>
  </si>
  <si>
    <t/>
  </si>
  <si>
    <t xml:space="preserve">   a) the aim is to count from 1 to 20</t>
  </si>
  <si>
    <t xml:space="preserve">   b) all students need to take part</t>
  </si>
  <si>
    <t xml:space="preserve">   c) people start saying the numbers in sequence (1, 2 , 3 etc)</t>
  </si>
  <si>
    <t xml:space="preserve">   d) when two people say the number at the say time, it goes back to 1</t>
  </si>
  <si>
    <t>Kata 1</t>
  </si>
  <si>
    <t>Kata 2</t>
  </si>
  <si>
    <t>Kata 3</t>
  </si>
  <si>
    <t>Kata 4</t>
  </si>
  <si>
    <t>Kata 5</t>
  </si>
  <si>
    <t>Kata 6</t>
  </si>
  <si>
    <t>Kata 7</t>
  </si>
  <si>
    <t>Kata 8</t>
  </si>
  <si>
    <t>Kata 9</t>
  </si>
  <si>
    <t>Kata 10</t>
  </si>
  <si>
    <t>Kata 11</t>
  </si>
  <si>
    <t>Kata Name:</t>
  </si>
  <si>
    <t>counting-sheep-dot-dot-dot</t>
  </si>
  <si>
    <t>fake-binary</t>
  </si>
  <si>
    <t>sum-mixed-array</t>
  </si>
  <si>
    <t>deodorant-evaporator</t>
  </si>
  <si>
    <t>user-class-for-banking-system</t>
  </si>
  <si>
    <t>counting-in-the-amazon</t>
  </si>
  <si>
    <t>tests-results</t>
  </si>
  <si>
    <t>count-the-smiley-faces</t>
  </si>
  <si>
    <t>see-you-next-happy-year</t>
  </si>
  <si>
    <t>sql-with-harry-potter-sorting-hat-comparators</t>
  </si>
  <si>
    <t>sql-basics-monsters-using-case</t>
  </si>
  <si>
    <t>Name</t>
  </si>
  <si>
    <t>CodeName</t>
  </si>
  <si>
    <t>KataCount</t>
  </si>
  <si>
    <t>Average</t>
  </si>
  <si>
    <t>Marca temporal</t>
  </si>
  <si>
    <t>On a scale from 0 to 10, how likely are you to recommend Ironhack to a friend or colleague?</t>
  </si>
  <si>
    <t>Any comments?</t>
  </si>
  <si>
    <t>On a scale from 0 to 10, how likely are you to recommend [PM name] as a PM (extra activities, communication, onboarding) to a friend or colleague?</t>
  </si>
  <si>
    <t>On a scale from 0 to 10, how likely are you to recommend [LT name] as a teacher to a friend or colleague?</t>
  </si>
  <si>
    <t>And [TA name] as a TA?</t>
  </si>
  <si>
    <t>On a scale from 0 to 10, how likely are you to recommend our curriculum (structure, project distribution, support) to a friend or colleague?</t>
  </si>
  <si>
    <t>On a scale from 0 to 10, how likely are you to recommend the IH facilities to a friend or colleague?</t>
  </si>
  <si>
    <t>On a scale from 0 to 10, how likely are you to recommend the Career Support (Workshops, Talks, Mentoring Sessions etc.) you received at Ironhack to a friend or colleague?</t>
  </si>
  <si>
    <t>On a scale from 0 to 10, how likely are you to recommend the Hiring Fair (interviews with companies organised by Ironhack) to a friend or colleague?</t>
  </si>
  <si>
    <t>What's your final project url?</t>
  </si>
  <si>
    <t>On a scale from 0 to 10, how likely are you to recommend [Outcomes Manager Name] to a friend or colleague?</t>
  </si>
  <si>
    <t>Do you want to share with us a little bit more about your experience at IH?</t>
  </si>
  <si>
    <t>vladimir</t>
  </si>
  <si>
    <t>benjamin</t>
  </si>
  <si>
    <t>perraut</t>
  </si>
  <si>
    <t>benjamin.perraut@gmail.com</t>
  </si>
  <si>
    <t>Good</t>
  </si>
  <si>
    <t>lab-lists</t>
  </si>
  <si>
    <t>Dicts-set-tuples</t>
  </si>
  <si>
    <t>lab-dicts-set-tuples</t>
  </si>
  <si>
    <t>Vladimir Kalinov</t>
  </si>
  <si>
    <t>Sergio Parisi</t>
  </si>
  <si>
    <t>Sergio Manzo</t>
  </si>
  <si>
    <t>Raghav Manocha</t>
  </si>
  <si>
    <t>Patricia Yáñez Piqueras</t>
  </si>
  <si>
    <t>José Adolfo Carril Paniagua</t>
  </si>
  <si>
    <t>Jeannette Itta</t>
  </si>
  <si>
    <t>Eleder San Sebastian</t>
  </si>
  <si>
    <t>Carlos Mario Corvalán Illuminati</t>
  </si>
  <si>
    <t>Bianca Blanariu</t>
  </si>
  <si>
    <t>Alejandro Aboy</t>
  </si>
  <si>
    <t>Alberto Maraña Jurado Maraña Jurado</t>
  </si>
  <si>
    <t>Alba Nerea Mohedas González</t>
  </si>
  <si>
    <t>Benjamin Perraut</t>
  </si>
  <si>
    <t>sergio p.</t>
  </si>
  <si>
    <t>sergio m.</t>
  </si>
  <si>
    <t>Needs improvement</t>
  </si>
  <si>
    <t>Not submitted</t>
  </si>
  <si>
    <t>string-operations</t>
  </si>
  <si>
    <t>lab-string-operations</t>
  </si>
  <si>
    <t>lab-intro-pandas</t>
  </si>
  <si>
    <t>import-export</t>
  </si>
  <si>
    <t>lab-import-export</t>
  </si>
  <si>
    <t>lab-data-cleaning</t>
  </si>
  <si>
    <t>data-cleaning</t>
  </si>
  <si>
    <t>dataframe-calculations</t>
  </si>
  <si>
    <t>advanced-pandas</t>
  </si>
  <si>
    <t>lab-dataframe-calculations</t>
  </si>
  <si>
    <t>descriptive stats</t>
  </si>
  <si>
    <t>lab-advanced-pandas</t>
  </si>
  <si>
    <t>lab-descriptive-stats</t>
  </si>
  <si>
    <t>subsetting-descriptive stats</t>
  </si>
  <si>
    <t>lab-subsetting-descriptive-stats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</si>
</sst>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mmm&quot; &quot;d&quot;, &quot;hh&quot;:&quot;mmAM/PM"/>
  </numFmts>
  <fonts count="4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8"/>
      <color rgb="FF000000"/>
      <name val="&quot;Helvetica Neue&quot;"/>
    </font>
    <font>
      <u/>
      <sz val="8"/>
      <color rgb="FF000000"/>
      <name val="&quot;Helvetica Neue&quot;"/>
    </font>
    <font>
      <sz val="10"/>
      <color rgb="FF000000"/>
      <name val="Helvetica Neue"/>
    </font>
    <font>
      <sz val="10"/>
      <name val="Arial"/>
    </font>
    <font>
      <b/>
      <sz val="8"/>
      <color rgb="FF000000"/>
      <name val="&quot;Helvetica Neue&quot;"/>
    </font>
    <font>
      <u/>
      <sz val="8"/>
      <color rgb="FF000000"/>
      <name val="&quot;Helvetica Neue&quot;"/>
    </font>
    <font>
      <b/>
      <sz val="12"/>
      <color rgb="FFFFFFFF"/>
      <name val="Arial"/>
    </font>
    <font>
      <b/>
      <sz val="12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  <font>
      <sz val="10"/>
      <color rgb="FF474747"/>
      <name val="Arial"/>
    </font>
    <font>
      <sz val="10"/>
      <color rgb="FF474747"/>
      <name val="Arial"/>
    </font>
    <font>
      <b/>
      <sz val="10"/>
      <color rgb="FF474747"/>
      <name val="Arial"/>
    </font>
    <font>
      <sz val="10"/>
      <color rgb="FF474747"/>
      <name val="Inter-Bold"/>
    </font>
    <font>
      <b/>
      <u/>
      <sz val="10"/>
      <color rgb="FF1155CC"/>
      <name val="Arial"/>
    </font>
    <font>
      <strike/>
      <sz val="10"/>
      <name val="Arial"/>
    </font>
    <font>
      <b/>
      <sz val="9"/>
      <color rgb="FF000000"/>
      <name val="Arial"/>
    </font>
    <font>
      <sz val="9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u/>
      <sz val="10"/>
      <name val="Arial"/>
    </font>
    <font>
      <i/>
      <sz val="10"/>
      <name val="Arial"/>
    </font>
    <font>
      <b/>
      <sz val="11"/>
      <color rgb="FFFFFFFF"/>
      <name val="Arial"/>
    </font>
    <font>
      <sz val="11"/>
      <color rgb="FF000000"/>
      <name val="Inconsolata"/>
    </font>
    <font>
      <sz val="11"/>
      <color rgb="FF000000"/>
      <name val="Calibri"/>
    </font>
    <font>
      <sz val="11"/>
      <color rgb="FF000000"/>
      <name val="Arial"/>
    </font>
    <font>
      <sz val="12"/>
      <color rgb="FF000000"/>
      <name val="Arial"/>
    </font>
    <font>
      <sz val="10"/>
      <name val="arial, sans, sans-serif"/>
    </font>
    <font>
      <b/>
      <sz val="10"/>
      <name val="arial, sans, sans-serif"/>
    </font>
    <font>
      <u/>
      <sz val="10"/>
      <name val="arial, sans, sans-serif"/>
    </font>
    <font>
      <u/>
      <sz val="10"/>
      <color theme="10"/>
      <name val="Arial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D666"/>
        <bgColor rgb="FFFFD666"/>
      </patternFill>
    </fill>
    <fill>
      <patternFill patternType="solid">
        <fgColor rgb="FFF4C7C3"/>
        <bgColor rgb="FFF4C7C3"/>
      </patternFill>
    </fill>
    <fill>
      <patternFill patternType="solid">
        <fgColor rgb="FF434343"/>
        <bgColor rgb="FF43434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B7B7B7"/>
        <bgColor rgb="FFB7B7B7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BDBDBD"/>
        <bgColor rgb="FFBDBDBD"/>
      </patternFill>
    </fill>
    <fill>
      <patternFill patternType="solid">
        <fgColor rgb="FF00FFFF"/>
        <bgColor rgb="FF00FFFF"/>
      </patternFill>
    </fill>
    <fill>
      <patternFill patternType="solid">
        <fgColor rgb="FFFFA726"/>
        <bgColor rgb="FFFFA726"/>
      </patternFill>
    </fill>
    <fill>
      <patternFill patternType="solid">
        <fgColor rgb="FF3498DB"/>
        <bgColor rgb="FF3498DB"/>
      </patternFill>
    </fill>
    <fill>
      <patternFill patternType="solid">
        <fgColor rgb="FFFCE8B2"/>
        <bgColor rgb="FFFCE8B2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454545"/>
        <bgColor rgb="FF454545"/>
      </patternFill>
    </fill>
    <fill>
      <patternFill patternType="solid">
        <fgColor rgb="FF999999"/>
        <bgColor rgb="FF9999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0" fontId="6" fillId="2" borderId="0" xfId="0" applyFont="1" applyFill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textRotation="135"/>
    </xf>
    <xf numFmtId="0" fontId="2" fillId="3" borderId="0" xfId="0" applyFont="1" applyFill="1" applyAlignment="1">
      <alignment horizontal="center"/>
    </xf>
    <xf numFmtId="0" fontId="8" fillId="5" borderId="1" xfId="0" applyFont="1" applyFill="1" applyBorder="1" applyAlignment="1">
      <alignment vertical="top"/>
    </xf>
    <xf numFmtId="0" fontId="2" fillId="6" borderId="0" xfId="0" applyFont="1" applyFill="1" applyAlignment="1">
      <alignment horizontal="center"/>
    </xf>
    <xf numFmtId="0" fontId="9" fillId="0" borderId="1" xfId="0" applyFont="1" applyBorder="1" applyAlignment="1">
      <alignment vertical="top"/>
    </xf>
    <xf numFmtId="0" fontId="2" fillId="7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/>
    <xf numFmtId="0" fontId="7" fillId="13" borderId="0" xfId="0" applyFont="1" applyFill="1" applyAlignment="1">
      <alignment horizontal="center" vertical="center" wrapText="1"/>
    </xf>
    <xf numFmtId="0" fontId="14" fillId="13" borderId="0" xfId="0" applyFont="1" applyFill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14" fillId="15" borderId="4" xfId="0" applyFont="1" applyFill="1" applyBorder="1" applyAlignment="1">
      <alignment horizontal="center" vertical="center" wrapText="1"/>
    </xf>
    <xf numFmtId="10" fontId="15" fillId="16" borderId="5" xfId="0" applyNumberFormat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14" fillId="24" borderId="0" xfId="0" applyFont="1" applyFill="1" applyAlignment="1">
      <alignment horizontal="center" vertical="center" wrapText="1"/>
    </xf>
    <xf numFmtId="0" fontId="14" fillId="25" borderId="0" xfId="0" applyFont="1" applyFill="1" applyAlignment="1">
      <alignment horizontal="center" vertical="center" wrapText="1"/>
    </xf>
    <xf numFmtId="0" fontId="19" fillId="26" borderId="0" xfId="0" applyFont="1" applyFill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 wrapText="1"/>
    </xf>
    <xf numFmtId="10" fontId="15" fillId="16" borderId="0" xfId="0" applyNumberFormat="1" applyFont="1" applyFill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/>
    </xf>
    <xf numFmtId="0" fontId="17" fillId="3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4" fillId="33" borderId="0" xfId="0" applyFont="1" applyFill="1" applyAlignment="1">
      <alignment horizontal="center" vertical="center" wrapText="1"/>
    </xf>
    <xf numFmtId="0" fontId="14" fillId="34" borderId="0" xfId="0" applyFont="1" applyFill="1" applyAlignment="1">
      <alignment horizontal="center" vertical="center" wrapText="1"/>
    </xf>
    <xf numFmtId="0" fontId="13" fillId="34" borderId="4" xfId="0" applyFont="1" applyFill="1" applyBorder="1" applyAlignment="1">
      <alignment horizontal="center" vertical="center" wrapText="1"/>
    </xf>
    <xf numFmtId="0" fontId="13" fillId="35" borderId="4" xfId="0" applyFont="1" applyFill="1" applyBorder="1" applyAlignment="1">
      <alignment horizontal="center" vertical="center" wrapText="1"/>
    </xf>
    <xf numFmtId="0" fontId="14" fillId="35" borderId="4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/>
    </xf>
    <xf numFmtId="0" fontId="22" fillId="26" borderId="0" xfId="0" applyFont="1" applyFill="1" applyAlignment="1">
      <alignment horizontal="center" wrapText="1"/>
    </xf>
    <xf numFmtId="0" fontId="3" fillId="38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3" fillId="4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44" borderId="1" xfId="0" applyFont="1" applyFill="1" applyBorder="1" applyAlignment="1">
      <alignment horizontal="center" vertical="center" wrapText="1"/>
    </xf>
    <xf numFmtId="0" fontId="3" fillId="44" borderId="1" xfId="0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49" fontId="3" fillId="40" borderId="1" xfId="0" applyNumberFormat="1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vertical="center" wrapText="1"/>
    </xf>
    <xf numFmtId="0" fontId="3" fillId="4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3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Border="1" applyAlignment="1"/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wrapText="1"/>
    </xf>
    <xf numFmtId="3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3" fillId="0" borderId="0" xfId="0" applyFont="1" applyAlignment="1"/>
    <xf numFmtId="3" fontId="3" fillId="0" borderId="1" xfId="0" applyNumberFormat="1" applyFont="1" applyBorder="1" applyAlignment="1">
      <alignment wrapText="1"/>
    </xf>
    <xf numFmtId="4" fontId="1" fillId="0" borderId="1" xfId="0" applyNumberFormat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top"/>
    </xf>
    <xf numFmtId="164" fontId="3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3" fontId="3" fillId="0" borderId="1" xfId="0" applyNumberFormat="1" applyFont="1" applyBorder="1"/>
    <xf numFmtId="0" fontId="3" fillId="0" borderId="1" xfId="0" applyFont="1" applyBorder="1" applyAlignment="1"/>
    <xf numFmtId="49" fontId="3" fillId="2" borderId="1" xfId="0" applyNumberFormat="1" applyFont="1" applyFill="1" applyBorder="1" applyAlignment="1">
      <alignment wrapText="1"/>
    </xf>
    <xf numFmtId="49" fontId="3" fillId="0" borderId="1" xfId="0" applyNumberFormat="1" applyFont="1" applyBorder="1"/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6" fillId="38" borderId="1" xfId="0" applyFont="1" applyFill="1" applyBorder="1" applyAlignment="1">
      <alignment horizontal="center" vertical="center"/>
    </xf>
    <xf numFmtId="0" fontId="13" fillId="38" borderId="1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49" fontId="27" fillId="16" borderId="0" xfId="0" applyNumberFormat="1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28" fillId="2" borderId="0" xfId="0" applyFont="1" applyFill="1" applyAlignment="1">
      <alignment wrapText="1"/>
    </xf>
    <xf numFmtId="0" fontId="29" fillId="2" borderId="0" xfId="0" applyFont="1" applyFill="1" applyAlignment="1">
      <alignment wrapText="1"/>
    </xf>
    <xf numFmtId="0" fontId="13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horizontal="center" vertical="center"/>
    </xf>
    <xf numFmtId="0" fontId="13" fillId="4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30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45" borderId="0" xfId="0" applyFont="1" applyFill="1" applyAlignment="1"/>
    <xf numFmtId="0" fontId="13" fillId="8" borderId="0" xfId="0" applyFont="1" applyFill="1" applyAlignment="1">
      <alignment horizontal="center"/>
    </xf>
    <xf numFmtId="0" fontId="32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3" fillId="45" borderId="0" xfId="0" applyFont="1" applyFill="1" applyAlignment="1">
      <alignment wrapText="1"/>
    </xf>
    <xf numFmtId="0" fontId="13" fillId="45" borderId="0" xfId="0" applyFont="1" applyFill="1" applyAlignment="1">
      <alignment horizontal="center" wrapText="1"/>
    </xf>
    <xf numFmtId="0" fontId="32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right"/>
    </xf>
    <xf numFmtId="0" fontId="33" fillId="2" borderId="0" xfId="0" applyFont="1" applyFill="1" applyAlignment="1"/>
    <xf numFmtId="4" fontId="33" fillId="2" borderId="0" xfId="0" applyNumberFormat="1" applyFont="1" applyFill="1"/>
    <xf numFmtId="0" fontId="34" fillId="0" borderId="1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2" borderId="0" xfId="0" applyFont="1" applyFill="1" applyAlignment="1"/>
    <xf numFmtId="4" fontId="33" fillId="46" borderId="0" xfId="0" applyNumberFormat="1" applyFont="1" applyFill="1"/>
    <xf numFmtId="0" fontId="34" fillId="0" borderId="5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40" fillId="0" borderId="1" xfId="1" applyNumberFormat="1" applyBorder="1" applyAlignment="1">
      <alignment vertical="top"/>
    </xf>
    <xf numFmtId="10" fontId="15" fillId="16" borderId="5" xfId="0" applyNumberFormat="1" applyFont="1" applyFill="1" applyBorder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7" fillId="3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3" fillId="13" borderId="0" xfId="0" applyFont="1" applyFill="1" applyAlignment="1">
      <alignment horizontal="center" vertical="center" wrapText="1"/>
    </xf>
    <xf numFmtId="49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17" fillId="30" borderId="0" xfId="0" applyFont="1" applyFill="1" applyAlignment="1">
      <alignment horizontal="center" vertical="center"/>
    </xf>
    <xf numFmtId="10" fontId="15" fillId="16" borderId="5" xfId="0" applyNumberFormat="1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0" fontId="7" fillId="33" borderId="4" xfId="0" applyFont="1" applyFill="1" applyBorder="1" applyAlignment="1">
      <alignment horizontal="center" vertical="center" wrapText="1"/>
    </xf>
    <xf numFmtId="0" fontId="14" fillId="2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10" fontId="15" fillId="16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0" fontId="15" fillId="16" borderId="5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textRotation="135"/>
    </xf>
    <xf numFmtId="0" fontId="11" fillId="17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 wrapText="1"/>
    </xf>
    <xf numFmtId="0" fontId="7" fillId="33" borderId="0" xfId="0" applyFont="1" applyFill="1" applyAlignment="1">
      <alignment horizontal="center" vertical="center" wrapText="1"/>
    </xf>
    <xf numFmtId="0" fontId="14" fillId="35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17" fillId="23" borderId="0" xfId="0" applyFont="1" applyFill="1" applyAlignment="1">
      <alignment horizontal="center"/>
    </xf>
    <xf numFmtId="0" fontId="11" fillId="27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18" borderId="3" xfId="0" applyFont="1" applyFill="1" applyBorder="1" applyAlignment="1">
      <alignment horizontal="center"/>
    </xf>
    <xf numFmtId="0" fontId="17" fillId="32" borderId="0" xfId="0" applyFont="1" applyFill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0" fontId="15" fillId="16" borderId="5" xfId="0" applyNumberFormat="1" applyFont="1" applyFill="1" applyBorder="1" applyAlignment="1">
      <alignment horizontal="center" vertical="center"/>
    </xf>
    <xf numFmtId="0" fontId="7" fillId="0" borderId="5" xfId="0" applyFont="1" applyBorder="1"/>
    <xf numFmtId="0" fontId="11" fillId="18" borderId="0" xfId="0" applyFont="1" applyFill="1" applyAlignment="1">
      <alignment horizontal="center"/>
    </xf>
    <xf numFmtId="0" fontId="11" fillId="28" borderId="0" xfId="0" applyFont="1" applyFill="1" applyAlignment="1">
      <alignment horizontal="center" vertical="center"/>
    </xf>
    <xf numFmtId="0" fontId="11" fillId="29" borderId="3" xfId="0" applyFont="1" applyFill="1" applyBorder="1" applyAlignment="1">
      <alignment horizontal="center"/>
    </xf>
    <xf numFmtId="0" fontId="11" fillId="29" borderId="0" xfId="0" applyFont="1" applyFill="1" applyAlignment="1">
      <alignment horizontal="center"/>
    </xf>
    <xf numFmtId="0" fontId="17" fillId="31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13" fillId="0" borderId="0" xfId="0" applyFont="1" applyAlignment="1"/>
    <xf numFmtId="0" fontId="20" fillId="26" borderId="0" xfId="0" applyFont="1" applyFill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/>
    </xf>
    <xf numFmtId="0" fontId="14" fillId="15" borderId="4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horizontal="center" vertical="center"/>
    </xf>
    <xf numFmtId="0" fontId="11" fillId="11" borderId="3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0" fontId="3" fillId="0" borderId="6" xfId="0" applyFont="1" applyBorder="1" applyAlignment="1">
      <alignment vertical="top"/>
    </xf>
    <xf numFmtId="0" fontId="7" fillId="0" borderId="7" xfId="0" applyFont="1" applyBorder="1"/>
    <xf numFmtId="0" fontId="7" fillId="0" borderId="8" xfId="0" applyFont="1" applyBorder="1"/>
    <xf numFmtId="0" fontId="3" fillId="44" borderId="6" xfId="0" applyFont="1" applyFill="1" applyBorder="1" applyAlignment="1">
      <alignment horizontal="center" vertical="center" wrapText="1"/>
    </xf>
    <xf numFmtId="0" fontId="1" fillId="41" borderId="6" xfId="0" applyFont="1" applyFill="1" applyBorder="1" applyAlignment="1">
      <alignment horizontal="center" vertical="center"/>
    </xf>
    <xf numFmtId="0" fontId="1" fillId="42" borderId="6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37" borderId="6" xfId="0" applyFont="1" applyFill="1" applyBorder="1" applyAlignment="1">
      <alignment horizontal="center" vertical="center" wrapText="1"/>
    </xf>
    <xf numFmtId="0" fontId="1" fillId="39" borderId="6" xfId="0" applyFont="1" applyFill="1" applyBorder="1" applyAlignment="1">
      <alignment horizontal="center" vertical="center"/>
    </xf>
    <xf numFmtId="49" fontId="1" fillId="40" borderId="6" xfId="0" applyNumberFormat="1" applyFont="1" applyFill="1" applyBorder="1" applyAlignment="1">
      <alignment horizontal="center" vertical="center"/>
    </xf>
    <xf numFmtId="0" fontId="1" fillId="31" borderId="6" xfId="0" applyFont="1" applyFill="1" applyBorder="1" applyAlignment="1">
      <alignment horizontal="center" vertical="center"/>
    </xf>
    <xf numFmtId="0" fontId="14" fillId="34" borderId="6" xfId="0" applyFont="1" applyFill="1" applyBorder="1" applyAlignment="1">
      <alignment horizontal="center" vertical="center"/>
    </xf>
    <xf numFmtId="0" fontId="26" fillId="38" borderId="6" xfId="0" applyFont="1" applyFill="1" applyBorder="1" applyAlignment="1">
      <alignment horizontal="center" vertical="center"/>
    </xf>
    <xf numFmtId="0" fontId="26" fillId="13" borderId="6" xfId="0" applyFont="1" applyFill="1" applyBorder="1" applyAlignment="1">
      <alignment horizontal="center" vertical="center"/>
    </xf>
    <xf numFmtId="0" fontId="26" fillId="37" borderId="6" xfId="0" applyFont="1" applyFill="1" applyBorder="1" applyAlignment="1">
      <alignment horizontal="center" vertical="center"/>
    </xf>
    <xf numFmtId="0" fontId="26" fillId="14" borderId="6" xfId="0" applyFont="1" applyFill="1" applyBorder="1" applyAlignment="1">
      <alignment horizontal="center" vertical="center"/>
    </xf>
    <xf numFmtId="0" fontId="26" fillId="24" borderId="6" xfId="0" applyFont="1" applyFill="1" applyBorder="1" applyAlignment="1">
      <alignment horizontal="center" vertical="center"/>
    </xf>
    <xf numFmtId="0" fontId="26" fillId="23" borderId="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6" fillId="1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0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.sansebastian@expondo.com" TargetMode="External"/><Relationship Id="rId13" Type="http://schemas.openxmlformats.org/officeDocument/2006/relationships/hyperlink" Target="mailto:4b.albanerea.mohedas@gmail.com" TargetMode="External"/><Relationship Id="rId3" Type="http://schemas.openxmlformats.org/officeDocument/2006/relationships/hyperlink" Target="mailto:manzov.sergio@gmail.com" TargetMode="External"/><Relationship Id="rId7" Type="http://schemas.openxmlformats.org/officeDocument/2006/relationships/hyperlink" Target="mailto:itta.j@gmx.de" TargetMode="External"/><Relationship Id="rId12" Type="http://schemas.openxmlformats.org/officeDocument/2006/relationships/hyperlink" Target="mailto:albermaju@gmail.com" TargetMode="External"/><Relationship Id="rId2" Type="http://schemas.openxmlformats.org/officeDocument/2006/relationships/hyperlink" Target="mailto:sergioparisi@outlook.com" TargetMode="External"/><Relationship Id="rId1" Type="http://schemas.openxmlformats.org/officeDocument/2006/relationships/hyperlink" Target="mailto:kalinov@pm.me" TargetMode="External"/><Relationship Id="rId6" Type="http://schemas.openxmlformats.org/officeDocument/2006/relationships/hyperlink" Target="mailto:jadcarpan@gmail.com" TargetMode="External"/><Relationship Id="rId11" Type="http://schemas.openxmlformats.org/officeDocument/2006/relationships/hyperlink" Target="mailto:aboyalejandro@gmail.com" TargetMode="External"/><Relationship Id="rId5" Type="http://schemas.openxmlformats.org/officeDocument/2006/relationships/hyperlink" Target="mailto:patriciayanezpiqueras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bianca@cetler.com" TargetMode="External"/><Relationship Id="rId4" Type="http://schemas.openxmlformats.org/officeDocument/2006/relationships/hyperlink" Target="mailto:raghavmanocha31@gmail.com" TargetMode="External"/><Relationship Id="rId9" Type="http://schemas.openxmlformats.org/officeDocument/2006/relationships/hyperlink" Target="mailto:carloscorvalan1990@gmail.com" TargetMode="External"/><Relationship Id="rId14" Type="http://schemas.openxmlformats.org/officeDocument/2006/relationships/hyperlink" Target="mailto:benjamin.perrau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ucation-team-2020.s3-eu-west-1.amazonaws.com/data-analytics/DATA2020-MidBootcamp+Project+Rubrics+-+Shee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498DB"/>
    <outlinePr summaryBelow="0" summaryRight="0"/>
  </sheetPr>
  <dimension ref="A1:T15"/>
  <sheetViews>
    <sheetView workbookViewId="0">
      <pane ySplit="1" topLeftCell="A2" activePane="bottomLeft" state="frozen"/>
      <selection pane="bottomLeft" activeCell="B5" sqref="B5"/>
    </sheetView>
  </sheetViews>
  <sheetFormatPr defaultColWidth="14.42578125" defaultRowHeight="15.75" customHeight="1" outlineLevelCol="1"/>
  <cols>
    <col min="1" max="1" width="4.140625" customWidth="1"/>
    <col min="3" max="3" width="21.42578125" customWidth="1"/>
    <col min="4" max="4" width="43.28515625" customWidth="1"/>
    <col min="5" max="5" width="28.85546875" customWidth="1"/>
    <col min="8" max="8" width="14.42578125" collapsed="1"/>
    <col min="9" max="20" width="14.42578125" hidden="1" outlineLevel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>
      <c r="A2" s="3">
        <v>1</v>
      </c>
      <c r="B2" s="3" t="s">
        <v>314</v>
      </c>
      <c r="C2" s="4" t="s">
        <v>20</v>
      </c>
      <c r="D2" s="5" t="s">
        <v>21</v>
      </c>
      <c r="E2" s="6" t="s">
        <v>322</v>
      </c>
      <c r="F2" s="7" t="b">
        <v>0</v>
      </c>
      <c r="H2" s="8" t="s">
        <v>22</v>
      </c>
      <c r="I2" s="169" t="s">
        <v>23</v>
      </c>
      <c r="J2" s="169" t="s">
        <v>23</v>
      </c>
      <c r="K2" s="170" t="s">
        <v>24</v>
      </c>
      <c r="L2" s="167" t="s">
        <v>23</v>
      </c>
      <c r="M2" s="167" t="s">
        <v>23</v>
      </c>
      <c r="N2" s="10" t="s">
        <v>25</v>
      </c>
      <c r="O2" s="167" t="s">
        <v>23</v>
      </c>
      <c r="P2" s="167" t="s">
        <v>23</v>
      </c>
      <c r="Q2" s="167" t="s">
        <v>23</v>
      </c>
      <c r="R2" s="167" t="s">
        <v>23</v>
      </c>
      <c r="S2" s="167" t="s">
        <v>23</v>
      </c>
      <c r="T2" s="167" t="s">
        <v>23</v>
      </c>
    </row>
    <row r="3" spans="1:20" ht="15.75" customHeight="1">
      <c r="A3" s="3">
        <v>2</v>
      </c>
      <c r="B3" s="11" t="s">
        <v>336</v>
      </c>
      <c r="C3" s="4" t="s">
        <v>26</v>
      </c>
      <c r="D3" s="5" t="s">
        <v>27</v>
      </c>
      <c r="E3" s="6" t="s">
        <v>323</v>
      </c>
      <c r="F3" s="7" t="b">
        <v>0</v>
      </c>
      <c r="H3" s="8" t="s">
        <v>22</v>
      </c>
      <c r="I3" s="168"/>
      <c r="J3" s="168"/>
      <c r="K3" s="168"/>
      <c r="L3" s="168"/>
      <c r="M3" s="168"/>
      <c r="N3" s="10"/>
      <c r="O3" s="168"/>
      <c r="P3" s="168"/>
      <c r="Q3" s="168"/>
      <c r="R3" s="168"/>
      <c r="S3" s="168"/>
      <c r="T3" s="168"/>
    </row>
    <row r="4" spans="1:20" ht="15.75" customHeight="1">
      <c r="A4" s="3">
        <v>3</v>
      </c>
      <c r="B4" s="11" t="s">
        <v>337</v>
      </c>
      <c r="C4" s="4" t="s">
        <v>28</v>
      </c>
      <c r="D4" s="5" t="s">
        <v>29</v>
      </c>
      <c r="E4" s="6" t="s">
        <v>324</v>
      </c>
      <c r="F4" s="7" t="b">
        <v>0</v>
      </c>
      <c r="H4" s="8" t="s">
        <v>22</v>
      </c>
      <c r="I4" s="168"/>
      <c r="J4" s="168"/>
      <c r="K4" s="168"/>
      <c r="L4" s="168"/>
      <c r="M4" s="168"/>
      <c r="N4" s="10"/>
      <c r="O4" s="168"/>
      <c r="P4" s="168"/>
      <c r="Q4" s="168"/>
      <c r="R4" s="168"/>
      <c r="S4" s="168"/>
      <c r="T4" s="168"/>
    </row>
    <row r="5" spans="1:20" ht="15.75" customHeight="1">
      <c r="A5" s="3">
        <v>4</v>
      </c>
      <c r="B5" s="11" t="s">
        <v>30</v>
      </c>
      <c r="C5" s="4" t="s">
        <v>31</v>
      </c>
      <c r="D5" s="5" t="s">
        <v>32</v>
      </c>
      <c r="E5" s="6" t="s">
        <v>325</v>
      </c>
      <c r="F5" s="7" t="b">
        <v>0</v>
      </c>
      <c r="H5" s="8" t="s">
        <v>22</v>
      </c>
      <c r="I5" s="168"/>
      <c r="J5" s="168"/>
      <c r="K5" s="168"/>
      <c r="L5" s="168"/>
      <c r="M5" s="168"/>
      <c r="N5" s="12"/>
      <c r="O5" s="168"/>
      <c r="P5" s="168"/>
      <c r="Q5" s="168"/>
      <c r="R5" s="168"/>
      <c r="S5" s="168"/>
      <c r="T5" s="168"/>
    </row>
    <row r="6" spans="1:20" ht="15.75" customHeight="1">
      <c r="A6" s="3">
        <v>5</v>
      </c>
      <c r="B6" s="11" t="s">
        <v>33</v>
      </c>
      <c r="C6" s="4" t="s">
        <v>34</v>
      </c>
      <c r="D6" s="5" t="s">
        <v>35</v>
      </c>
      <c r="E6" s="6" t="s">
        <v>326</v>
      </c>
      <c r="F6" s="7" t="b">
        <v>0</v>
      </c>
      <c r="H6" s="8" t="s">
        <v>22</v>
      </c>
      <c r="I6" s="168"/>
      <c r="J6" s="168"/>
      <c r="K6" s="168"/>
      <c r="L6" s="168"/>
      <c r="M6" s="168"/>
      <c r="N6" s="10"/>
      <c r="O6" s="168"/>
      <c r="P6" s="168"/>
      <c r="Q6" s="168"/>
      <c r="R6" s="168"/>
      <c r="S6" s="168"/>
      <c r="T6" s="168"/>
    </row>
    <row r="7" spans="1:20" ht="15.75" customHeight="1">
      <c r="A7" s="3">
        <v>6</v>
      </c>
      <c r="B7" s="11" t="s">
        <v>36</v>
      </c>
      <c r="C7" s="4" t="s">
        <v>37</v>
      </c>
      <c r="D7" s="5" t="s">
        <v>38</v>
      </c>
      <c r="E7" s="6" t="s">
        <v>327</v>
      </c>
      <c r="F7" s="7" t="b">
        <v>0</v>
      </c>
      <c r="H7" s="8" t="s">
        <v>22</v>
      </c>
      <c r="I7" s="168"/>
      <c r="J7" s="168"/>
      <c r="K7" s="168"/>
      <c r="L7" s="168"/>
      <c r="M7" s="168"/>
      <c r="N7" s="10"/>
      <c r="O7" s="168"/>
      <c r="P7" s="168"/>
      <c r="Q7" s="168"/>
      <c r="R7" s="168"/>
      <c r="S7" s="168"/>
      <c r="T7" s="168"/>
    </row>
    <row r="8" spans="1:20" ht="15.75" customHeight="1">
      <c r="A8" s="3">
        <v>7</v>
      </c>
      <c r="B8" s="11" t="s">
        <v>39</v>
      </c>
      <c r="C8" s="4" t="s">
        <v>40</v>
      </c>
      <c r="D8" s="5" t="s">
        <v>41</v>
      </c>
      <c r="E8" s="6" t="s">
        <v>328</v>
      </c>
      <c r="F8" s="7" t="b">
        <v>0</v>
      </c>
      <c r="H8" s="8" t="s">
        <v>22</v>
      </c>
      <c r="I8" s="168"/>
      <c r="J8" s="168"/>
      <c r="K8" s="168"/>
      <c r="L8" s="168"/>
      <c r="M8" s="168"/>
      <c r="N8" s="10"/>
      <c r="O8" s="168"/>
      <c r="P8" s="168"/>
      <c r="Q8" s="168"/>
      <c r="R8" s="168"/>
      <c r="S8" s="168"/>
      <c r="T8" s="168"/>
    </row>
    <row r="9" spans="1:20" ht="15.75" customHeight="1">
      <c r="A9" s="3">
        <v>8</v>
      </c>
      <c r="B9" s="11" t="s">
        <v>42</v>
      </c>
      <c r="C9" s="4" t="s">
        <v>43</v>
      </c>
      <c r="D9" s="5" t="s">
        <v>44</v>
      </c>
      <c r="E9" s="6" t="s">
        <v>329</v>
      </c>
      <c r="F9" s="7" t="b">
        <v>0</v>
      </c>
      <c r="H9" s="8" t="s">
        <v>22</v>
      </c>
      <c r="I9" s="168"/>
      <c r="J9" s="168"/>
      <c r="K9" s="168"/>
      <c r="L9" s="168"/>
      <c r="M9" s="168"/>
      <c r="N9" s="10"/>
      <c r="O9" s="168"/>
      <c r="P9" s="168"/>
      <c r="Q9" s="168"/>
      <c r="R9" s="168"/>
      <c r="S9" s="168"/>
      <c r="T9" s="168"/>
    </row>
    <row r="10" spans="1:20" ht="15.75" customHeight="1">
      <c r="A10" s="3">
        <v>9</v>
      </c>
      <c r="B10" s="11" t="s">
        <v>45</v>
      </c>
      <c r="C10" s="4" t="s">
        <v>46</v>
      </c>
      <c r="D10" s="142" t="s">
        <v>47</v>
      </c>
      <c r="E10" s="6" t="s">
        <v>330</v>
      </c>
      <c r="F10" s="7" t="b">
        <v>0</v>
      </c>
      <c r="H10" s="8" t="s">
        <v>22</v>
      </c>
      <c r="I10" s="168"/>
      <c r="J10" s="168"/>
      <c r="K10" s="168"/>
      <c r="L10" s="168"/>
      <c r="M10" s="168"/>
      <c r="N10" s="10"/>
      <c r="O10" s="168"/>
      <c r="P10" s="168"/>
      <c r="Q10" s="168"/>
      <c r="R10" s="168"/>
      <c r="S10" s="168"/>
      <c r="T10" s="168"/>
    </row>
    <row r="11" spans="1:20" ht="15.75" customHeight="1">
      <c r="A11" s="3">
        <v>10</v>
      </c>
      <c r="B11" s="11" t="s">
        <v>48</v>
      </c>
      <c r="C11" s="4" t="s">
        <v>49</v>
      </c>
      <c r="D11" s="13" t="s">
        <v>50</v>
      </c>
      <c r="E11" s="6" t="s">
        <v>331</v>
      </c>
      <c r="F11" s="7" t="b">
        <v>0</v>
      </c>
      <c r="H11" s="8" t="s">
        <v>22</v>
      </c>
      <c r="I11" s="168"/>
      <c r="J11" s="168"/>
      <c r="K11" s="168"/>
      <c r="L11" s="168"/>
      <c r="M11" s="168"/>
      <c r="N11" s="10"/>
      <c r="O11" s="168"/>
      <c r="P11" s="168"/>
      <c r="Q11" s="168"/>
      <c r="R11" s="168"/>
      <c r="S11" s="168"/>
      <c r="T11" s="168"/>
    </row>
    <row r="12" spans="1:20" ht="15.75" customHeight="1">
      <c r="A12" s="3">
        <v>11</v>
      </c>
      <c r="B12" s="11" t="s">
        <v>51</v>
      </c>
      <c r="C12" s="4" t="s">
        <v>52</v>
      </c>
      <c r="D12" s="13" t="s">
        <v>53</v>
      </c>
      <c r="E12" s="6" t="s">
        <v>332</v>
      </c>
      <c r="F12" s="7" t="b">
        <v>0</v>
      </c>
      <c r="H12" s="8" t="s">
        <v>22</v>
      </c>
      <c r="I12" s="14"/>
      <c r="J12" s="10"/>
      <c r="K12" s="168"/>
      <c r="L12" s="14"/>
      <c r="M12" s="10"/>
      <c r="N12" s="14"/>
      <c r="O12" s="14"/>
      <c r="P12" s="14"/>
      <c r="Q12" s="10"/>
      <c r="R12" s="14"/>
      <c r="S12" s="14"/>
      <c r="T12" s="14"/>
    </row>
    <row r="13" spans="1:20" ht="15.75" customHeight="1">
      <c r="A13" s="3">
        <v>12</v>
      </c>
      <c r="B13" s="11" t="s">
        <v>54</v>
      </c>
      <c r="C13" s="4" t="s">
        <v>55</v>
      </c>
      <c r="D13" s="13" t="s">
        <v>56</v>
      </c>
      <c r="E13" s="6" t="s">
        <v>333</v>
      </c>
      <c r="F13" s="7" t="b">
        <v>0</v>
      </c>
      <c r="H13" s="8" t="s">
        <v>22</v>
      </c>
      <c r="I13" s="10"/>
      <c r="J13" s="10"/>
      <c r="K13" s="168"/>
      <c r="L13" s="10"/>
      <c r="M13" s="14"/>
      <c r="N13" s="10"/>
      <c r="O13" s="10"/>
      <c r="P13" s="10"/>
      <c r="Q13" s="14"/>
      <c r="R13" s="10"/>
      <c r="S13" s="10"/>
      <c r="T13" s="10"/>
    </row>
    <row r="14" spans="1:20" ht="15.75" customHeight="1">
      <c r="A14" s="3">
        <v>13</v>
      </c>
      <c r="B14" s="11" t="s">
        <v>57</v>
      </c>
      <c r="C14" s="4" t="s">
        <v>58</v>
      </c>
      <c r="D14" s="13" t="s">
        <v>59</v>
      </c>
      <c r="E14" s="6" t="s">
        <v>334</v>
      </c>
      <c r="F14" s="7" t="b">
        <v>0</v>
      </c>
      <c r="H14" s="8" t="s">
        <v>22</v>
      </c>
      <c r="I14" s="10"/>
      <c r="J14" s="10"/>
      <c r="K14" s="9"/>
      <c r="L14" s="10"/>
      <c r="M14" s="14"/>
      <c r="N14" s="10"/>
      <c r="O14" s="10"/>
      <c r="P14" s="10"/>
      <c r="Q14" s="14"/>
      <c r="R14" s="10"/>
      <c r="S14" s="10"/>
      <c r="T14" s="10"/>
    </row>
    <row r="15" spans="1:20" ht="15.75" customHeight="1">
      <c r="A15" s="3">
        <v>14</v>
      </c>
      <c r="B15" s="11" t="s">
        <v>315</v>
      </c>
      <c r="C15" s="4" t="s">
        <v>316</v>
      </c>
      <c r="D15" s="13" t="s">
        <v>317</v>
      </c>
      <c r="E15" s="6" t="s">
        <v>335</v>
      </c>
      <c r="F15" s="7" t="b">
        <v>0</v>
      </c>
      <c r="H15" s="8" t="s">
        <v>22</v>
      </c>
      <c r="I15" s="10"/>
      <c r="J15" s="10"/>
      <c r="K15" s="9"/>
      <c r="L15" s="10"/>
      <c r="M15" s="14"/>
      <c r="N15" s="10"/>
      <c r="O15" s="10"/>
      <c r="P15" s="10"/>
      <c r="Q15" s="14"/>
      <c r="R15" s="10"/>
      <c r="S15" s="10"/>
      <c r="T15" s="10"/>
    </row>
  </sheetData>
  <mergeCells count="11">
    <mergeCell ref="Q2:Q11"/>
    <mergeCell ref="R2:R11"/>
    <mergeCell ref="S2:S11"/>
    <mergeCell ref="T2:T11"/>
    <mergeCell ref="I2:I11"/>
    <mergeCell ref="J2:J11"/>
    <mergeCell ref="K2:K13"/>
    <mergeCell ref="L2:L11"/>
    <mergeCell ref="M2:M11"/>
    <mergeCell ref="O2:O11"/>
    <mergeCell ref="P2:P11"/>
  </mergeCells>
  <dataValidations count="2">
    <dataValidation type="list" allowBlank="1" sqref="G2:G15" xr:uid="{00000000-0002-0000-0000-000000000000}">
      <formula1>"Move,Drop"</formula1>
    </dataValidation>
    <dataValidation type="list" allowBlank="1" sqref="H2:H15" xr:uid="{00000000-0002-0000-0000-000001000000}">
      <formula1>"RMT,AMS,MAD"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C71C1B69-5D8E-4496-9C14-A5835E5EE0DF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800"/>
    <outlinePr summaryBelow="0" summaryRight="0"/>
  </sheetPr>
  <dimension ref="A1:X7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A17"/>
    </sheetView>
  </sheetViews>
  <sheetFormatPr defaultColWidth="14.42578125" defaultRowHeight="15.75" customHeight="1"/>
  <cols>
    <col min="1" max="1" width="18.140625" customWidth="1"/>
    <col min="2" max="2" width="10.7109375" customWidth="1"/>
    <col min="3" max="3" width="17.5703125" bestFit="1" customWidth="1"/>
    <col min="4" max="4" width="14.5703125" bestFit="1" customWidth="1"/>
    <col min="5" max="5" width="17.5703125" bestFit="1" customWidth="1"/>
    <col min="6" max="6" width="12.5703125" customWidth="1"/>
    <col min="7" max="7" width="11.140625" customWidth="1"/>
    <col min="8" max="8" width="11.140625" style="158" customWidth="1"/>
    <col min="9" max="9" width="9.42578125" customWidth="1"/>
    <col min="10" max="10" width="10.7109375" customWidth="1"/>
    <col min="11" max="11" width="10.85546875" customWidth="1"/>
    <col min="12" max="12" width="10.7109375" customWidth="1"/>
    <col min="13" max="13" width="10.28515625" customWidth="1"/>
    <col min="14" max="15" width="12.42578125" customWidth="1"/>
    <col min="16" max="16" width="9.28515625" customWidth="1"/>
    <col min="17" max="17" width="9.85546875" customWidth="1"/>
    <col min="18" max="18" width="9.28515625" customWidth="1"/>
    <col min="19" max="19" width="9.42578125" customWidth="1"/>
    <col min="20" max="20" width="8.85546875" customWidth="1"/>
    <col min="21" max="21" width="9" customWidth="1"/>
    <col min="22" max="22" width="8.5703125" customWidth="1"/>
    <col min="23" max="23" width="8.85546875" customWidth="1"/>
    <col min="24" max="24" width="11" customWidth="1"/>
  </cols>
  <sheetData>
    <row r="1" spans="1:24">
      <c r="A1" s="15"/>
      <c r="B1" s="197" t="s">
        <v>60</v>
      </c>
      <c r="C1" s="198"/>
      <c r="D1" s="198"/>
      <c r="E1" s="198"/>
      <c r="F1" s="198"/>
      <c r="G1" s="198"/>
      <c r="H1" s="198"/>
      <c r="I1" s="198"/>
      <c r="J1" s="198"/>
      <c r="K1" s="198"/>
      <c r="L1" s="199" t="s">
        <v>61</v>
      </c>
      <c r="M1" s="199"/>
      <c r="N1" s="199"/>
      <c r="O1" s="199"/>
      <c r="P1" s="199"/>
      <c r="Q1" s="199"/>
      <c r="R1" s="199"/>
      <c r="S1" s="200" t="s">
        <v>62</v>
      </c>
      <c r="T1" s="168"/>
      <c r="U1" s="168"/>
      <c r="V1" s="168"/>
      <c r="W1" s="168"/>
      <c r="X1" s="168"/>
    </row>
    <row r="2" spans="1:24">
      <c r="A2" s="15"/>
      <c r="B2" s="197" t="s">
        <v>63</v>
      </c>
      <c r="C2" s="198"/>
      <c r="D2" s="198"/>
      <c r="E2" s="198"/>
      <c r="F2" s="198" t="s">
        <v>64</v>
      </c>
      <c r="G2" s="198"/>
      <c r="H2" s="198"/>
      <c r="I2" s="198"/>
      <c r="J2" s="198" t="s">
        <v>65</v>
      </c>
      <c r="K2" s="198"/>
      <c r="L2" s="199" t="s">
        <v>66</v>
      </c>
      <c r="M2" s="168"/>
      <c r="N2" s="168"/>
      <c r="O2" s="168"/>
      <c r="P2" s="203" t="s">
        <v>67</v>
      </c>
      <c r="Q2" s="168"/>
      <c r="R2" s="168"/>
      <c r="S2" s="204" t="s">
        <v>68</v>
      </c>
      <c r="T2" s="168"/>
      <c r="U2" s="168"/>
      <c r="V2" s="168"/>
      <c r="W2" s="168"/>
      <c r="X2" s="168"/>
    </row>
    <row r="3" spans="1:24" ht="12.75">
      <c r="A3" s="16"/>
      <c r="B3" s="147" t="s">
        <v>77</v>
      </c>
      <c r="C3" s="147" t="s">
        <v>319</v>
      </c>
      <c r="D3" s="149" t="s">
        <v>320</v>
      </c>
      <c r="E3" s="149" t="s">
        <v>340</v>
      </c>
      <c r="F3" s="147" t="s">
        <v>342</v>
      </c>
      <c r="G3" s="149" t="s">
        <v>343</v>
      </c>
      <c r="H3" s="149" t="s">
        <v>346</v>
      </c>
      <c r="I3" s="149" t="s">
        <v>347</v>
      </c>
      <c r="J3" s="149" t="s">
        <v>348</v>
      </c>
      <c r="K3" s="149" t="s">
        <v>350</v>
      </c>
      <c r="L3" s="147" t="s">
        <v>353</v>
      </c>
      <c r="M3" s="17" t="s">
        <v>69</v>
      </c>
      <c r="N3" s="17" t="s">
        <v>70</v>
      </c>
      <c r="O3" s="17" t="s">
        <v>71</v>
      </c>
      <c r="P3" s="17" t="s">
        <v>72</v>
      </c>
      <c r="Q3" s="17" t="s">
        <v>73</v>
      </c>
      <c r="R3" s="17" t="s">
        <v>74</v>
      </c>
      <c r="S3" s="17" t="s">
        <v>72</v>
      </c>
      <c r="T3" s="205" t="s">
        <v>73</v>
      </c>
      <c r="U3" s="168"/>
      <c r="V3" s="205" t="s">
        <v>74</v>
      </c>
      <c r="W3" s="168"/>
      <c r="X3" s="168"/>
    </row>
    <row r="4" spans="1:24" ht="12.75">
      <c r="A4" s="18" t="str">
        <f>PROPER(StudentListFull!B2)</f>
        <v>Vladimir</v>
      </c>
      <c r="B4" s="141" t="s">
        <v>318</v>
      </c>
      <c r="C4" s="19" t="s">
        <v>318</v>
      </c>
      <c r="D4" s="19" t="s">
        <v>318</v>
      </c>
      <c r="E4" s="150" t="s">
        <v>339</v>
      </c>
      <c r="F4" s="150" t="s">
        <v>318</v>
      </c>
      <c r="G4" s="156" t="s">
        <v>318</v>
      </c>
      <c r="H4" s="160" t="s">
        <v>318</v>
      </c>
      <c r="I4" s="160" t="s">
        <v>318</v>
      </c>
      <c r="J4" s="162" t="s">
        <v>318</v>
      </c>
      <c r="K4" s="162" t="s">
        <v>318</v>
      </c>
      <c r="L4" s="165" t="s">
        <v>318</v>
      </c>
      <c r="M4" s="19"/>
      <c r="N4" s="19"/>
      <c r="O4" s="19"/>
      <c r="P4" s="20"/>
      <c r="Q4" s="20"/>
      <c r="R4" s="20"/>
      <c r="S4" s="20"/>
      <c r="T4" s="20"/>
      <c r="U4" s="20"/>
      <c r="V4" s="20"/>
      <c r="W4" s="20"/>
      <c r="X4" s="20"/>
    </row>
    <row r="5" spans="1:24" ht="12.75">
      <c r="A5" s="18" t="str">
        <f>PROPER(StudentListFull!B3)</f>
        <v>Sergio P.</v>
      </c>
      <c r="B5" s="141" t="s">
        <v>318</v>
      </c>
      <c r="C5" s="19" t="s">
        <v>338</v>
      </c>
      <c r="D5" s="145" t="s">
        <v>318</v>
      </c>
      <c r="E5" s="157" t="s">
        <v>318</v>
      </c>
      <c r="F5" s="150" t="s">
        <v>318</v>
      </c>
      <c r="G5" s="156" t="s">
        <v>318</v>
      </c>
      <c r="H5" s="160" t="s">
        <v>318</v>
      </c>
      <c r="I5" s="160" t="s">
        <v>318</v>
      </c>
      <c r="J5" s="162" t="s">
        <v>318</v>
      </c>
      <c r="K5" s="162" t="s">
        <v>318</v>
      </c>
      <c r="L5" s="165" t="s">
        <v>318</v>
      </c>
      <c r="M5" s="19"/>
      <c r="N5" s="19"/>
      <c r="O5" s="19"/>
      <c r="P5" s="20"/>
      <c r="Q5" s="20"/>
      <c r="R5" s="20"/>
      <c r="S5" s="20"/>
      <c r="T5" s="20"/>
      <c r="U5" s="20"/>
      <c r="V5" s="20"/>
      <c r="W5" s="20"/>
      <c r="X5" s="20"/>
    </row>
    <row r="6" spans="1:24" ht="12.75">
      <c r="A6" s="18" t="str">
        <f>PROPER(StudentListFull!B4)</f>
        <v>Sergio M.</v>
      </c>
      <c r="B6" s="141" t="s">
        <v>318</v>
      </c>
      <c r="C6" s="141" t="s">
        <v>318</v>
      </c>
      <c r="D6" s="157" t="s">
        <v>318</v>
      </c>
      <c r="E6" s="157" t="s">
        <v>339</v>
      </c>
      <c r="F6" s="150" t="s">
        <v>318</v>
      </c>
      <c r="G6" s="156" t="s">
        <v>318</v>
      </c>
      <c r="H6" s="160" t="s">
        <v>318</v>
      </c>
      <c r="I6" s="160" t="s">
        <v>318</v>
      </c>
      <c r="J6" s="162" t="s">
        <v>318</v>
      </c>
      <c r="K6" s="162" t="s">
        <v>318</v>
      </c>
      <c r="L6" s="165" t="s">
        <v>318</v>
      </c>
      <c r="M6" s="19"/>
      <c r="N6" s="19"/>
      <c r="O6" s="19"/>
      <c r="P6" s="20"/>
      <c r="Q6" s="20"/>
      <c r="R6" s="20"/>
      <c r="S6" s="20"/>
      <c r="T6" s="20"/>
      <c r="U6" s="20"/>
      <c r="V6" s="20"/>
      <c r="W6" s="20"/>
      <c r="X6" s="20"/>
    </row>
    <row r="7" spans="1:24" ht="12.75">
      <c r="A7" s="18" t="str">
        <f>PROPER(StudentListFull!B5)</f>
        <v>Raghav</v>
      </c>
      <c r="B7" s="141" t="s">
        <v>318</v>
      </c>
      <c r="C7" s="19" t="s">
        <v>318</v>
      </c>
      <c r="D7" s="157" t="s">
        <v>318</v>
      </c>
      <c r="E7" s="150" t="s">
        <v>318</v>
      </c>
      <c r="F7" s="150" t="s">
        <v>318</v>
      </c>
      <c r="G7" s="156" t="s">
        <v>318</v>
      </c>
      <c r="H7" s="160" t="s">
        <v>339</v>
      </c>
      <c r="I7" s="160" t="s">
        <v>339</v>
      </c>
      <c r="J7" s="162" t="s">
        <v>318</v>
      </c>
      <c r="K7" s="162" t="s">
        <v>339</v>
      </c>
      <c r="L7" s="165" t="s">
        <v>339</v>
      </c>
      <c r="M7" s="19"/>
      <c r="N7" s="19"/>
      <c r="O7" s="19"/>
      <c r="P7" s="20"/>
      <c r="Q7" s="20"/>
      <c r="R7" s="20"/>
      <c r="S7" s="20"/>
      <c r="T7" s="20"/>
      <c r="U7" s="20"/>
      <c r="V7" s="20"/>
      <c r="W7" s="20"/>
      <c r="X7" s="20"/>
    </row>
    <row r="8" spans="1:24" ht="12.75">
      <c r="A8" s="18" t="str">
        <f>PROPER(StudentListFull!B6)</f>
        <v>Patricia</v>
      </c>
      <c r="B8" s="19" t="s">
        <v>318</v>
      </c>
      <c r="C8" s="141" t="s">
        <v>318</v>
      </c>
      <c r="D8" s="145" t="s">
        <v>318</v>
      </c>
      <c r="E8" s="150" t="s">
        <v>318</v>
      </c>
      <c r="F8" s="150" t="s">
        <v>318</v>
      </c>
      <c r="G8" s="156" t="s">
        <v>318</v>
      </c>
      <c r="H8" s="160" t="s">
        <v>318</v>
      </c>
      <c r="I8" s="160" t="s">
        <v>318</v>
      </c>
      <c r="J8" s="162" t="s">
        <v>318</v>
      </c>
      <c r="K8" s="162" t="s">
        <v>318</v>
      </c>
      <c r="L8" s="165" t="s">
        <v>318</v>
      </c>
      <c r="M8" s="19"/>
      <c r="N8" s="19"/>
      <c r="O8" s="19"/>
      <c r="P8" s="20"/>
      <c r="Q8" s="20"/>
      <c r="R8" s="20"/>
      <c r="S8" s="20"/>
      <c r="T8" s="20"/>
      <c r="U8" s="20"/>
      <c r="V8" s="20"/>
      <c r="W8" s="20"/>
      <c r="X8" s="20"/>
    </row>
    <row r="9" spans="1:24" ht="12.75">
      <c r="A9" s="18" t="str">
        <f>PROPER(StudentListFull!B7)</f>
        <v>José Adolfo</v>
      </c>
      <c r="B9" s="141" t="s">
        <v>318</v>
      </c>
      <c r="C9" s="141" t="s">
        <v>318</v>
      </c>
      <c r="D9" s="145" t="s">
        <v>318</v>
      </c>
      <c r="E9" s="150" t="s">
        <v>318</v>
      </c>
      <c r="F9" s="150" t="s">
        <v>318</v>
      </c>
      <c r="G9" s="156" t="s">
        <v>318</v>
      </c>
      <c r="H9" s="160" t="s">
        <v>318</v>
      </c>
      <c r="I9" s="160" t="s">
        <v>339</v>
      </c>
      <c r="J9" s="162" t="s">
        <v>339</v>
      </c>
      <c r="K9" s="162" t="s">
        <v>339</v>
      </c>
      <c r="L9" s="165" t="s">
        <v>339</v>
      </c>
      <c r="M9" s="19"/>
      <c r="N9" s="19"/>
      <c r="O9" s="19"/>
      <c r="P9" s="20"/>
      <c r="Q9" s="20"/>
      <c r="R9" s="20"/>
      <c r="S9" s="20"/>
      <c r="T9" s="20"/>
      <c r="U9" s="20"/>
      <c r="V9" s="20"/>
      <c r="W9" s="20"/>
      <c r="X9" s="20"/>
    </row>
    <row r="10" spans="1:24" ht="12.75">
      <c r="A10" s="18" t="str">
        <f>PROPER(StudentListFull!B8)</f>
        <v>Jeannette</v>
      </c>
      <c r="B10" s="141" t="s">
        <v>318</v>
      </c>
      <c r="C10" s="19" t="s">
        <v>318</v>
      </c>
      <c r="D10" s="145" t="s">
        <v>318</v>
      </c>
      <c r="E10" s="150" t="s">
        <v>318</v>
      </c>
      <c r="F10" s="150" t="s">
        <v>318</v>
      </c>
      <c r="G10" s="156" t="s">
        <v>318</v>
      </c>
      <c r="H10" s="160" t="s">
        <v>318</v>
      </c>
      <c r="I10" s="160" t="s">
        <v>318</v>
      </c>
      <c r="J10" s="162" t="s">
        <v>318</v>
      </c>
      <c r="K10" s="162" t="s">
        <v>339</v>
      </c>
      <c r="L10" s="165" t="s">
        <v>339</v>
      </c>
      <c r="M10" s="19"/>
      <c r="N10" s="19"/>
      <c r="O10" s="19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2.75">
      <c r="A11" s="18" t="str">
        <f>PROPER(StudentListFull!B9)</f>
        <v>Eleder</v>
      </c>
      <c r="B11" s="141" t="s">
        <v>318</v>
      </c>
      <c r="C11" s="141" t="s">
        <v>318</v>
      </c>
      <c r="D11" s="145" t="s">
        <v>318</v>
      </c>
      <c r="E11" s="150" t="s">
        <v>318</v>
      </c>
      <c r="F11" s="150" t="s">
        <v>318</v>
      </c>
      <c r="G11" s="156" t="s">
        <v>318</v>
      </c>
      <c r="H11" s="160" t="s">
        <v>318</v>
      </c>
      <c r="I11" s="160" t="s">
        <v>318</v>
      </c>
      <c r="J11" s="162" t="s">
        <v>318</v>
      </c>
      <c r="K11" s="162" t="s">
        <v>318</v>
      </c>
      <c r="L11" s="165" t="s">
        <v>318</v>
      </c>
      <c r="M11" s="19"/>
      <c r="N11" s="19"/>
      <c r="O11" s="19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12.75">
      <c r="A12" s="18" t="str">
        <f>PROPER(StudentListFull!B10)</f>
        <v>Carlos Mario</v>
      </c>
      <c r="B12" s="141" t="s">
        <v>318</v>
      </c>
      <c r="C12" s="19" t="s">
        <v>339</v>
      </c>
      <c r="D12" s="145" t="s">
        <v>339</v>
      </c>
      <c r="E12" s="150" t="s">
        <v>339</v>
      </c>
      <c r="F12" s="150" t="s">
        <v>339</v>
      </c>
      <c r="G12" s="156" t="s">
        <v>339</v>
      </c>
      <c r="H12" s="160" t="s">
        <v>339</v>
      </c>
      <c r="I12" s="160" t="s">
        <v>339</v>
      </c>
      <c r="J12" s="162" t="s">
        <v>339</v>
      </c>
      <c r="K12" s="162" t="s">
        <v>339</v>
      </c>
      <c r="L12" s="165" t="s">
        <v>339</v>
      </c>
      <c r="M12" s="19"/>
      <c r="N12" s="19"/>
      <c r="O12" s="19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2.75">
      <c r="A13" s="18" t="str">
        <f>PROPER(StudentListFull!B11)</f>
        <v>Bianca</v>
      </c>
      <c r="B13" s="141" t="s">
        <v>318</v>
      </c>
      <c r="C13" s="19" t="s">
        <v>318</v>
      </c>
      <c r="D13" s="145" t="s">
        <v>339</v>
      </c>
      <c r="E13" s="150" t="s">
        <v>339</v>
      </c>
      <c r="F13" s="150" t="s">
        <v>318</v>
      </c>
      <c r="G13" s="156" t="s">
        <v>318</v>
      </c>
      <c r="H13" s="160" t="s">
        <v>318</v>
      </c>
      <c r="I13" s="160" t="s">
        <v>318</v>
      </c>
      <c r="J13" s="162" t="s">
        <v>318</v>
      </c>
      <c r="K13" s="162" t="s">
        <v>339</v>
      </c>
      <c r="L13" s="166" t="s">
        <v>318</v>
      </c>
      <c r="M13" s="19"/>
      <c r="N13" s="19"/>
      <c r="O13" s="19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12.75">
      <c r="A14" s="18" t="str">
        <f>PROPER(StudentListFull!B12)</f>
        <v>Alejandro</v>
      </c>
      <c r="B14" s="141" t="s">
        <v>318</v>
      </c>
      <c r="C14" s="141" t="s">
        <v>318</v>
      </c>
      <c r="D14" s="145" t="s">
        <v>318</v>
      </c>
      <c r="E14" s="150" t="s">
        <v>318</v>
      </c>
      <c r="F14" s="150" t="s">
        <v>318</v>
      </c>
      <c r="G14" s="156" t="s">
        <v>318</v>
      </c>
      <c r="H14" s="160" t="s">
        <v>318</v>
      </c>
      <c r="I14" s="160" t="s">
        <v>318</v>
      </c>
      <c r="J14" s="162" t="s">
        <v>318</v>
      </c>
      <c r="K14" s="162" t="s">
        <v>318</v>
      </c>
      <c r="L14" s="165" t="s">
        <v>318</v>
      </c>
      <c r="M14" s="19"/>
      <c r="N14" s="19"/>
      <c r="O14" s="19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2.75">
      <c r="A15" s="18" t="str">
        <f>PROPER(StudentListFull!B13)</f>
        <v>Alberto Maraña Jurado</v>
      </c>
      <c r="B15" s="141" t="s">
        <v>318</v>
      </c>
      <c r="C15" s="19" t="s">
        <v>339</v>
      </c>
      <c r="D15" s="145" t="s">
        <v>339</v>
      </c>
      <c r="E15" s="150" t="s">
        <v>339</v>
      </c>
      <c r="F15" s="150" t="s">
        <v>339</v>
      </c>
      <c r="G15" s="156" t="s">
        <v>339</v>
      </c>
      <c r="H15" s="160" t="s">
        <v>339</v>
      </c>
      <c r="I15" s="160" t="s">
        <v>339</v>
      </c>
      <c r="J15" s="162" t="s">
        <v>339</v>
      </c>
      <c r="K15" s="162" t="s">
        <v>339</v>
      </c>
      <c r="L15" s="165" t="s">
        <v>339</v>
      </c>
      <c r="M15" s="19"/>
      <c r="N15" s="19"/>
      <c r="O15" s="19"/>
      <c r="P15" s="20"/>
      <c r="Q15" s="20"/>
      <c r="R15" s="20"/>
      <c r="S15" s="20"/>
      <c r="T15" s="20"/>
      <c r="U15" s="20"/>
      <c r="V15" s="20"/>
      <c r="W15" s="20"/>
      <c r="X15" s="20"/>
    </row>
    <row r="16" spans="1:24" ht="12.75">
      <c r="A16" s="18" t="str">
        <f>PROPER(StudentListFull!B14)</f>
        <v>Alba Nerea</v>
      </c>
      <c r="B16" s="141" t="s">
        <v>318</v>
      </c>
      <c r="C16" s="141" t="s">
        <v>318</v>
      </c>
      <c r="D16" s="145" t="s">
        <v>318</v>
      </c>
      <c r="E16" s="150" t="s">
        <v>318</v>
      </c>
      <c r="F16" s="150" t="s">
        <v>318</v>
      </c>
      <c r="G16" s="156" t="s">
        <v>318</v>
      </c>
      <c r="H16" s="160" t="s">
        <v>318</v>
      </c>
      <c r="I16" s="160" t="s">
        <v>318</v>
      </c>
      <c r="J16" s="162" t="s">
        <v>318</v>
      </c>
      <c r="K16" s="162" t="s">
        <v>318</v>
      </c>
      <c r="L16" s="165" t="s">
        <v>318</v>
      </c>
      <c r="M16" s="19"/>
      <c r="N16" s="19"/>
      <c r="O16" s="19"/>
      <c r="P16" s="121"/>
      <c r="Q16" s="121"/>
      <c r="R16" s="121"/>
      <c r="S16" s="121"/>
      <c r="T16" s="121"/>
      <c r="U16" s="121"/>
      <c r="V16" s="121"/>
      <c r="W16" s="121"/>
      <c r="X16" s="121"/>
    </row>
    <row r="17" spans="1:24" ht="12.75">
      <c r="A17" s="18" t="str">
        <f>PROPER(StudentListFull!B15)</f>
        <v>Benjamin</v>
      </c>
      <c r="B17" s="141" t="s">
        <v>318</v>
      </c>
      <c r="C17" s="19" t="s">
        <v>338</v>
      </c>
      <c r="D17" s="145" t="s">
        <v>318</v>
      </c>
      <c r="E17" s="160" t="s">
        <v>318</v>
      </c>
      <c r="F17" s="150" t="s">
        <v>318</v>
      </c>
      <c r="G17" s="156" t="s">
        <v>318</v>
      </c>
      <c r="H17" s="160" t="s">
        <v>318</v>
      </c>
      <c r="I17" s="160" t="s">
        <v>318</v>
      </c>
      <c r="J17" s="162" t="s">
        <v>318</v>
      </c>
      <c r="K17" s="162" t="s">
        <v>318</v>
      </c>
      <c r="L17" s="165" t="s">
        <v>318</v>
      </c>
      <c r="M17" s="19"/>
      <c r="N17" s="19"/>
      <c r="O17" s="19"/>
      <c r="P17" s="121"/>
      <c r="Q17" s="121"/>
      <c r="R17" s="121"/>
      <c r="S17" s="121"/>
      <c r="T17" s="121"/>
      <c r="U17" s="121"/>
      <c r="V17" s="121"/>
      <c r="W17" s="121"/>
      <c r="X17" s="121"/>
    </row>
    <row r="18" spans="1:24" ht="51">
      <c r="A18" s="21" t="s">
        <v>75</v>
      </c>
      <c r="B18" s="21" t="s">
        <v>76</v>
      </c>
      <c r="C18" s="148" t="s">
        <v>319</v>
      </c>
      <c r="D18" s="22" t="s">
        <v>321</v>
      </c>
      <c r="E18" s="153" t="s">
        <v>341</v>
      </c>
      <c r="F18" s="153" t="s">
        <v>342</v>
      </c>
      <c r="G18" s="22" t="s">
        <v>344</v>
      </c>
      <c r="H18" s="22" t="s">
        <v>345</v>
      </c>
      <c r="I18" s="22" t="s">
        <v>349</v>
      </c>
      <c r="J18" s="22" t="s">
        <v>351</v>
      </c>
      <c r="K18" s="22" t="s">
        <v>352</v>
      </c>
      <c r="L18" s="23" t="s">
        <v>354</v>
      </c>
      <c r="M18" s="23" t="s">
        <v>79</v>
      </c>
      <c r="N18" s="23" t="s">
        <v>80</v>
      </c>
      <c r="O18" s="23" t="s">
        <v>81</v>
      </c>
      <c r="P18" s="23" t="s">
        <v>82</v>
      </c>
      <c r="Q18" s="23" t="s">
        <v>83</v>
      </c>
      <c r="R18" s="23" t="s">
        <v>84</v>
      </c>
      <c r="S18" s="24" t="s">
        <v>85</v>
      </c>
      <c r="T18" s="201" t="s">
        <v>85</v>
      </c>
      <c r="U18" s="178"/>
      <c r="V18" s="201" t="s">
        <v>85</v>
      </c>
      <c r="W18" s="178"/>
      <c r="X18" s="178"/>
    </row>
    <row r="19" spans="1:24">
      <c r="A19" s="25"/>
      <c r="B19" s="25">
        <f>IF((COUNTIF(B$4:B$13,"Needs Improvement") + COUNTIF(B$4:B$13,"Good")) = 0,0, (COUNTIF(B$4:B$13,"Needs Improvement") + COUNTIF(B$4:B$13,"Good")+ COUNTIF(B$4:B$13,"Needs completed")) /ROWS(B4:B13))</f>
        <v>1</v>
      </c>
      <c r="C19" s="25">
        <f>IF((COUNTIF(C$4:C$13,"Needs Improvement") + COUNTIF(C$4:C$13,"Good")) = 0,0, (COUNTIF(C$4:C$13,"Needs Improvement") + COUNTIF(C$4:C$13,"Good")+ COUNTIF(C$4:C$13,"Needs completed")) /ROWS(C4:C13))</f>
        <v>0.9</v>
      </c>
      <c r="D19" s="25">
        <f>IF((COUNTIF(D$4:D$13,"Needs Improvement") + COUNTIF(D$4:D$13,"Good")) = 0,0, (COUNTIF(D$4:D$13,"Needs Improvement") + COUNTIF(D$4:D$13,"Good")+ COUNTIF(D$4:D$13,"Needs completed")) /ROWS(D4:D13))</f>
        <v>0.8</v>
      </c>
      <c r="E19" s="152">
        <f>IF((COUNTIF(E$4:E$13,"Needs Improvement") + COUNTIF(E$4:E$13,"Good")) = 0,0, (COUNTIF(E$4:E$13,"Needs Improvement") + COUNTIF(E$4:E$13,"Good")+ COUNTIF(E$4:E$13,"Needs completed")) /ROWS(E4:E13))</f>
        <v>0.6</v>
      </c>
      <c r="F19" s="25">
        <f t="shared" ref="F19:T19" si="0">IF((COUNTIF(F$4:F$13,"Needs Improvement") + COUNTIF(F$4:F$13,"Good")) = 0,0, (COUNTIF(F$4:F$13,"Needs Improvement") + COUNTIF(F$4:F$13,"Good")+ COUNTIF(F$4:F$13,"Needs completed")) /ROWS(F4:F13))</f>
        <v>0.9</v>
      </c>
      <c r="G19" s="25">
        <f t="shared" si="0"/>
        <v>0.9</v>
      </c>
      <c r="H19" s="159">
        <f t="shared" si="0"/>
        <v>0.8</v>
      </c>
      <c r="I19" s="25">
        <f t="shared" si="0"/>
        <v>0.7</v>
      </c>
      <c r="J19" s="25">
        <f t="shared" si="0"/>
        <v>0.8</v>
      </c>
      <c r="K19" s="163">
        <f t="shared" si="0"/>
        <v>0.5</v>
      </c>
      <c r="L19" s="25">
        <f t="shared" si="0"/>
        <v>0.6</v>
      </c>
      <c r="M19" s="25">
        <f t="shared" si="0"/>
        <v>0</v>
      </c>
      <c r="N19" s="25">
        <f t="shared" si="0"/>
        <v>0</v>
      </c>
      <c r="O19" s="25">
        <f t="shared" si="0"/>
        <v>0</v>
      </c>
      <c r="P19" s="25">
        <f t="shared" si="0"/>
        <v>0</v>
      </c>
      <c r="Q19" s="25">
        <f t="shared" si="0"/>
        <v>0</v>
      </c>
      <c r="R19" s="25">
        <f t="shared" si="0"/>
        <v>0</v>
      </c>
      <c r="S19" s="25">
        <f t="shared" si="0"/>
        <v>0</v>
      </c>
      <c r="T19" s="186">
        <f t="shared" si="0"/>
        <v>0</v>
      </c>
      <c r="U19" s="187"/>
      <c r="V19" s="186">
        <f>IF((COUNTIF(V$4:V$13,"Needs Improvement") + COUNTIF(V$4:V$13,"Good")) = 0,0, (COUNTIF(V$4:V$13,"Needs Improvement") + COUNTIF(V$4:V$13,"Good")+ COUNTIF(V$4:V$13,"Needs completed")) /ROWS(V4:V13))</f>
        <v>0</v>
      </c>
      <c r="W19" s="187"/>
      <c r="X19" s="25">
        <f>IF((COUNTIF(X$4:X$13,"Needs Improvement") + COUNTIF(X$4:X$13,"Good")) = 0,0, (COUNTIF(X$4:X$13,"Needs Improvement") + COUNTIF(X$4:X$13,"Good")+ COUNTIF(X$4:X$13,"Needs completed")) /ROWS(X4:X13))</f>
        <v>0</v>
      </c>
    </row>
    <row r="20" spans="1:24">
      <c r="A20" s="15"/>
      <c r="B20" s="171" t="s">
        <v>86</v>
      </c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88" t="s">
        <v>87</v>
      </c>
      <c r="V20" s="168"/>
      <c r="W20" s="168"/>
      <c r="X20" s="168"/>
    </row>
    <row r="21" spans="1:24">
      <c r="A21" s="15"/>
      <c r="B21" s="171" t="s">
        <v>88</v>
      </c>
      <c r="C21" s="168"/>
      <c r="D21" s="168"/>
      <c r="E21" s="171" t="s">
        <v>89</v>
      </c>
      <c r="F21" s="168"/>
      <c r="G21" s="168"/>
      <c r="I21" s="202" t="s">
        <v>90</v>
      </c>
      <c r="J21" s="168"/>
      <c r="K21" s="168"/>
      <c r="L21" s="181" t="s">
        <v>91</v>
      </c>
      <c r="M21" s="168"/>
      <c r="N21" s="168"/>
      <c r="O21" s="168"/>
      <c r="P21" s="168"/>
      <c r="Q21" s="182" t="s">
        <v>92</v>
      </c>
      <c r="R21" s="168"/>
      <c r="S21" s="168"/>
      <c r="T21" s="168"/>
      <c r="U21" s="188" t="s">
        <v>93</v>
      </c>
      <c r="V21" s="168"/>
      <c r="W21" s="168"/>
      <c r="X21" s="168"/>
    </row>
    <row r="22" spans="1:24" ht="12.75">
      <c r="A22" s="26"/>
      <c r="B22" s="27" t="s">
        <v>72</v>
      </c>
      <c r="C22" s="27" t="s">
        <v>73</v>
      </c>
      <c r="D22" s="144" t="s">
        <v>74</v>
      </c>
      <c r="E22" s="27" t="s">
        <v>72</v>
      </c>
      <c r="F22" s="172" t="s">
        <v>74</v>
      </c>
      <c r="G22" s="168"/>
      <c r="I22" s="28" t="s">
        <v>72</v>
      </c>
      <c r="J22" s="173" t="s">
        <v>73</v>
      </c>
      <c r="K22" s="168"/>
      <c r="L22" s="173" t="s">
        <v>72</v>
      </c>
      <c r="M22" s="168"/>
      <c r="N22" s="28" t="s">
        <v>73</v>
      </c>
      <c r="O22" s="173" t="s">
        <v>74</v>
      </c>
      <c r="P22" s="168"/>
      <c r="Q22" s="29" t="s">
        <v>72</v>
      </c>
      <c r="R22" s="179" t="s">
        <v>73</v>
      </c>
      <c r="S22" s="168"/>
      <c r="T22" s="29" t="s">
        <v>74</v>
      </c>
      <c r="U22" s="29" t="s">
        <v>72</v>
      </c>
      <c r="V22" s="179" t="s">
        <v>73</v>
      </c>
      <c r="W22" s="168"/>
      <c r="X22" s="29" t="s">
        <v>74</v>
      </c>
    </row>
    <row r="23" spans="1:24" ht="12.75">
      <c r="A23" s="18" t="str">
        <f>PROPER(StudentListFull!B2)</f>
        <v>Vladimir</v>
      </c>
      <c r="B23" s="19"/>
      <c r="C23" s="19"/>
      <c r="D23" s="19"/>
      <c r="E23" s="19"/>
      <c r="F23" s="19"/>
      <c r="G23" s="19"/>
      <c r="H23" s="160"/>
      <c r="I23" s="19"/>
      <c r="J23" s="19"/>
      <c r="K23" s="19"/>
      <c r="L23" s="185"/>
      <c r="M23" s="168"/>
      <c r="N23" s="19"/>
      <c r="O23" s="19"/>
      <c r="P23" s="20"/>
      <c r="Q23" s="20"/>
      <c r="R23" s="195"/>
      <c r="S23" s="168"/>
      <c r="T23" s="20"/>
      <c r="U23" s="19"/>
      <c r="V23" s="19"/>
      <c r="W23" s="19"/>
      <c r="X23" s="19"/>
    </row>
    <row r="24" spans="1:24" ht="12.75">
      <c r="A24" s="18" t="str">
        <f>PROPER(StudentListFull!B3)</f>
        <v>Sergio P.</v>
      </c>
      <c r="B24" s="19"/>
      <c r="C24" s="19"/>
      <c r="D24" s="19"/>
      <c r="E24" s="19"/>
      <c r="F24" s="19"/>
      <c r="G24" s="19"/>
      <c r="H24" s="160"/>
      <c r="I24" s="19"/>
      <c r="J24" s="19"/>
      <c r="K24" s="19"/>
      <c r="L24" s="185"/>
      <c r="M24" s="168"/>
      <c r="N24" s="19"/>
      <c r="O24" s="19"/>
      <c r="P24" s="20"/>
      <c r="Q24" s="20"/>
      <c r="R24" s="195"/>
      <c r="S24" s="168"/>
      <c r="T24" s="20"/>
      <c r="U24" s="19"/>
      <c r="V24" s="19"/>
      <c r="W24" s="19"/>
      <c r="X24" s="19"/>
    </row>
    <row r="25" spans="1:24" ht="12.75">
      <c r="A25" s="18" t="str">
        <f>PROPER(StudentListFull!B4)</f>
        <v>Sergio M.</v>
      </c>
      <c r="B25" s="19"/>
      <c r="C25" s="19"/>
      <c r="D25" s="19"/>
      <c r="E25" s="19"/>
      <c r="F25" s="19"/>
      <c r="G25" s="19"/>
      <c r="H25" s="160"/>
      <c r="I25" s="19"/>
      <c r="J25" s="19"/>
      <c r="K25" s="19"/>
      <c r="L25" s="185"/>
      <c r="M25" s="168"/>
      <c r="N25" s="19"/>
      <c r="O25" s="19"/>
      <c r="P25" s="20"/>
      <c r="Q25" s="20"/>
      <c r="R25" s="195"/>
      <c r="S25" s="168"/>
      <c r="T25" s="20"/>
      <c r="U25" s="19"/>
      <c r="V25" s="19"/>
      <c r="W25" s="19"/>
      <c r="X25" s="19"/>
    </row>
    <row r="26" spans="1:24" ht="12.75">
      <c r="A26" s="18" t="str">
        <f>PROPER(StudentListFull!B5)</f>
        <v>Raghav</v>
      </c>
      <c r="B26" s="19"/>
      <c r="C26" s="19"/>
      <c r="D26" s="19"/>
      <c r="E26" s="19"/>
      <c r="F26" s="19"/>
      <c r="G26" s="19"/>
      <c r="H26" s="160"/>
      <c r="I26" s="19"/>
      <c r="J26" s="19"/>
      <c r="K26" s="19"/>
      <c r="L26" s="185"/>
      <c r="M26" s="168"/>
      <c r="N26" s="19"/>
      <c r="O26" s="19"/>
      <c r="P26" s="20"/>
      <c r="Q26" s="20"/>
      <c r="R26" s="195"/>
      <c r="S26" s="168"/>
      <c r="T26" s="20"/>
      <c r="U26" s="19"/>
      <c r="V26" s="19"/>
      <c r="W26" s="19"/>
      <c r="X26" s="19"/>
    </row>
    <row r="27" spans="1:24" ht="12.75">
      <c r="A27" s="18" t="str">
        <f>PROPER(StudentListFull!B6)</f>
        <v>Patricia</v>
      </c>
      <c r="B27" s="19"/>
      <c r="C27" s="19"/>
      <c r="D27" s="19"/>
      <c r="E27" s="19"/>
      <c r="F27" s="19"/>
      <c r="G27" s="19"/>
      <c r="H27" s="160"/>
      <c r="I27" s="19"/>
      <c r="J27" s="19"/>
      <c r="K27" s="19"/>
      <c r="L27" s="185"/>
      <c r="M27" s="168"/>
      <c r="N27" s="19"/>
      <c r="O27" s="19"/>
      <c r="P27" s="20"/>
      <c r="Q27" s="20"/>
      <c r="R27" s="195"/>
      <c r="S27" s="168"/>
      <c r="T27" s="20"/>
      <c r="U27" s="19"/>
      <c r="V27" s="19"/>
      <c r="W27" s="19"/>
      <c r="X27" s="19"/>
    </row>
    <row r="28" spans="1:24" ht="12.75">
      <c r="A28" s="18" t="str">
        <f>PROPER(StudentListFull!B7)</f>
        <v>José Adolfo</v>
      </c>
      <c r="B28" s="19"/>
      <c r="C28" s="19"/>
      <c r="D28" s="19"/>
      <c r="E28" s="19"/>
      <c r="F28" s="19"/>
      <c r="G28" s="19"/>
      <c r="H28" s="160"/>
      <c r="I28" s="19"/>
      <c r="J28" s="19"/>
      <c r="K28" s="19"/>
      <c r="L28" s="185"/>
      <c r="M28" s="168"/>
      <c r="N28" s="19"/>
      <c r="O28" s="19"/>
      <c r="P28" s="20"/>
      <c r="Q28" s="20"/>
      <c r="R28" s="195"/>
      <c r="S28" s="168"/>
      <c r="T28" s="20"/>
      <c r="U28" s="19"/>
      <c r="V28" s="19"/>
      <c r="W28" s="19"/>
      <c r="X28" s="19"/>
    </row>
    <row r="29" spans="1:24" ht="12.75">
      <c r="A29" s="18" t="str">
        <f>PROPER(StudentListFull!B8)</f>
        <v>Jeannette</v>
      </c>
      <c r="B29" s="19"/>
      <c r="C29" s="19"/>
      <c r="D29" s="19"/>
      <c r="E29" s="19"/>
      <c r="F29" s="19"/>
      <c r="G29" s="19"/>
      <c r="H29" s="160"/>
      <c r="I29" s="19"/>
      <c r="J29" s="19"/>
      <c r="K29" s="19"/>
      <c r="L29" s="185"/>
      <c r="M29" s="168"/>
      <c r="N29" s="19"/>
      <c r="O29" s="19"/>
      <c r="P29" s="20"/>
      <c r="Q29" s="20"/>
      <c r="R29" s="195"/>
      <c r="S29" s="168"/>
      <c r="T29" s="20"/>
      <c r="U29" s="19"/>
      <c r="V29" s="19"/>
      <c r="W29" s="19"/>
      <c r="X29" s="19"/>
    </row>
    <row r="30" spans="1:24" ht="12.75">
      <c r="A30" s="18" t="str">
        <f>PROPER(StudentListFull!B9)</f>
        <v>Eleder</v>
      </c>
      <c r="B30" s="19"/>
      <c r="C30" s="19"/>
      <c r="D30" s="19"/>
      <c r="E30" s="19"/>
      <c r="F30" s="19"/>
      <c r="G30" s="19"/>
      <c r="H30" s="160"/>
      <c r="I30" s="19"/>
      <c r="J30" s="19"/>
      <c r="K30" s="19"/>
      <c r="L30" s="185"/>
      <c r="M30" s="168"/>
      <c r="N30" s="19"/>
      <c r="O30" s="19"/>
      <c r="P30" s="20"/>
      <c r="Q30" s="20"/>
      <c r="R30" s="195"/>
      <c r="S30" s="168"/>
      <c r="T30" s="20"/>
      <c r="U30" s="19"/>
      <c r="V30" s="19"/>
      <c r="W30" s="19"/>
      <c r="X30" s="19"/>
    </row>
    <row r="31" spans="1:24" ht="12.75">
      <c r="A31" s="18" t="str">
        <f>PROPER(StudentListFull!B10)</f>
        <v>Carlos Mario</v>
      </c>
      <c r="B31" s="19"/>
      <c r="C31" s="19"/>
      <c r="D31" s="19"/>
      <c r="E31" s="19"/>
      <c r="F31" s="19"/>
      <c r="G31" s="19"/>
      <c r="H31" s="160"/>
      <c r="I31" s="19"/>
      <c r="J31" s="19"/>
      <c r="K31" s="19"/>
      <c r="L31" s="185"/>
      <c r="M31" s="168"/>
      <c r="N31" s="19"/>
      <c r="O31" s="19"/>
      <c r="P31" s="20"/>
      <c r="Q31" s="20"/>
      <c r="R31" s="195"/>
      <c r="S31" s="168"/>
      <c r="T31" s="20"/>
      <c r="U31" s="19"/>
      <c r="V31" s="19"/>
      <c r="W31" s="19"/>
      <c r="X31" s="19"/>
    </row>
    <row r="32" spans="1:24" ht="12.75">
      <c r="A32" s="18" t="str">
        <f>PROPER(StudentListFull!B11)</f>
        <v>Bianca</v>
      </c>
      <c r="B32" s="19"/>
      <c r="C32" s="19"/>
      <c r="D32" s="19"/>
      <c r="E32" s="19"/>
      <c r="F32" s="19"/>
      <c r="G32" s="19"/>
      <c r="H32" s="160"/>
      <c r="I32" s="19"/>
      <c r="J32" s="19"/>
      <c r="K32" s="19"/>
      <c r="L32" s="185"/>
      <c r="M32" s="168"/>
      <c r="N32" s="19"/>
      <c r="O32" s="19"/>
      <c r="P32" s="20"/>
      <c r="Q32" s="20"/>
      <c r="R32" s="195"/>
      <c r="S32" s="168"/>
      <c r="T32" s="20"/>
      <c r="U32" s="19"/>
      <c r="V32" s="19"/>
      <c r="W32" s="19"/>
      <c r="X32" s="19"/>
    </row>
    <row r="33" spans="1:24" ht="12.75">
      <c r="A33" s="18" t="str">
        <f>PROPER(StudentListFull!B12)</f>
        <v>Alejandro</v>
      </c>
      <c r="B33" s="19"/>
      <c r="C33" s="19"/>
      <c r="D33" s="19"/>
      <c r="E33" s="19"/>
      <c r="F33" s="19"/>
      <c r="G33" s="19"/>
      <c r="H33" s="160"/>
      <c r="I33" s="19"/>
      <c r="J33" s="19"/>
      <c r="K33" s="19"/>
      <c r="L33" s="19"/>
      <c r="M33" s="19"/>
      <c r="N33" s="19"/>
      <c r="O33" s="19"/>
      <c r="P33" s="20"/>
      <c r="Q33" s="20"/>
      <c r="R33" s="20"/>
      <c r="S33" s="20"/>
      <c r="T33" s="20"/>
      <c r="U33" s="19"/>
      <c r="V33" s="19"/>
      <c r="W33" s="19"/>
      <c r="X33" s="19"/>
    </row>
    <row r="34" spans="1:24" ht="12.75">
      <c r="A34" s="18" t="str">
        <f>PROPER(StudentListFull!B13)</f>
        <v>Alberto Maraña Jurado</v>
      </c>
      <c r="B34" s="19"/>
      <c r="C34" s="19"/>
      <c r="D34" s="19"/>
      <c r="E34" s="19"/>
      <c r="F34" s="19"/>
      <c r="G34" s="19"/>
      <c r="H34" s="160"/>
      <c r="I34" s="19"/>
      <c r="J34" s="19"/>
      <c r="K34" s="19"/>
      <c r="L34" s="19"/>
      <c r="M34" s="19"/>
      <c r="N34" s="19"/>
      <c r="O34" s="19"/>
      <c r="P34" s="20"/>
      <c r="Q34" s="20"/>
      <c r="R34" s="20"/>
      <c r="S34" s="20"/>
      <c r="T34" s="20"/>
      <c r="U34" s="19"/>
      <c r="V34" s="19"/>
      <c r="W34" s="19"/>
      <c r="X34" s="19"/>
    </row>
    <row r="35" spans="1:24" ht="12.75">
      <c r="A35" s="18" t="str">
        <f>PROPER(StudentListFull!B14)</f>
        <v>Alba Nerea</v>
      </c>
      <c r="B35" s="19"/>
      <c r="C35" s="19"/>
      <c r="D35" s="19"/>
      <c r="E35" s="19"/>
      <c r="F35" s="19"/>
      <c r="G35" s="19"/>
      <c r="H35" s="160"/>
      <c r="I35" s="19"/>
      <c r="J35" s="19"/>
      <c r="K35" s="19"/>
      <c r="L35" s="19"/>
      <c r="M35" s="19"/>
      <c r="N35" s="19"/>
      <c r="O35" s="19"/>
      <c r="P35" s="20"/>
      <c r="Q35" s="20"/>
      <c r="R35" s="20"/>
      <c r="S35" s="20"/>
      <c r="T35" s="20"/>
      <c r="U35" s="19"/>
      <c r="V35" s="19"/>
      <c r="W35" s="19"/>
      <c r="X35" s="19"/>
    </row>
    <row r="36" spans="1:24" ht="49.5" customHeight="1">
      <c r="A36" s="30" t="s">
        <v>75</v>
      </c>
      <c r="B36" s="30" t="s">
        <v>94</v>
      </c>
      <c r="C36" s="30" t="s">
        <v>95</v>
      </c>
      <c r="D36" s="31" t="s">
        <v>96</v>
      </c>
      <c r="E36" s="31" t="s">
        <v>97</v>
      </c>
      <c r="F36" s="31" t="s">
        <v>98</v>
      </c>
      <c r="G36" s="31" t="s">
        <v>99</v>
      </c>
      <c r="H36" s="31"/>
      <c r="I36" s="32" t="s">
        <v>100</v>
      </c>
      <c r="J36" s="174" t="s">
        <v>78</v>
      </c>
      <c r="K36" s="168"/>
      <c r="L36" s="175" t="s">
        <v>101</v>
      </c>
      <c r="M36" s="168"/>
      <c r="N36" s="32" t="s">
        <v>102</v>
      </c>
      <c r="O36" s="32" t="s">
        <v>103</v>
      </c>
      <c r="P36" s="32" t="s">
        <v>104</v>
      </c>
      <c r="Q36" s="33" t="s">
        <v>105</v>
      </c>
      <c r="R36" s="196" t="s">
        <v>106</v>
      </c>
      <c r="S36" s="168"/>
      <c r="T36" s="34" t="s">
        <v>107</v>
      </c>
      <c r="U36" s="35" t="s">
        <v>108</v>
      </c>
      <c r="V36" s="194" t="s">
        <v>108</v>
      </c>
      <c r="W36" s="168"/>
      <c r="X36" s="35" t="s">
        <v>108</v>
      </c>
    </row>
    <row r="37" spans="1:24">
      <c r="A37" s="36"/>
      <c r="B37" s="25">
        <f t="shared" ref="B37:X37" si="1">IF((COUNTIF(B$23:B$32,"Needs Improvement") + COUNTIF(B$23:B$32,"Good")) = 0,0, (COUNTIF(B$23:B$32,"Needs Improvement") + COUNTIF(B$23:B$32,"Good")+ COUNTIF(B$23:B$32,"Needs completed")) /ROWS(B23:B32))</f>
        <v>0</v>
      </c>
      <c r="C37" s="25">
        <f t="shared" si="1"/>
        <v>0</v>
      </c>
      <c r="D37" s="25">
        <f t="shared" si="1"/>
        <v>0</v>
      </c>
      <c r="E37" s="25">
        <f t="shared" si="1"/>
        <v>0</v>
      </c>
      <c r="F37" s="25">
        <f t="shared" si="1"/>
        <v>0</v>
      </c>
      <c r="G37" s="25">
        <f t="shared" si="1"/>
        <v>0</v>
      </c>
      <c r="H37" s="159"/>
      <c r="I37" s="25">
        <f t="shared" si="1"/>
        <v>0</v>
      </c>
      <c r="J37" s="25">
        <f t="shared" si="1"/>
        <v>0</v>
      </c>
      <c r="K37" s="25">
        <f t="shared" si="1"/>
        <v>0</v>
      </c>
      <c r="L37" s="25">
        <f t="shared" si="1"/>
        <v>0</v>
      </c>
      <c r="M37" s="25">
        <f t="shared" si="1"/>
        <v>0</v>
      </c>
      <c r="N37" s="25">
        <f t="shared" si="1"/>
        <v>0</v>
      </c>
      <c r="O37" s="25">
        <f t="shared" si="1"/>
        <v>0</v>
      </c>
      <c r="P37" s="25">
        <f t="shared" si="1"/>
        <v>0</v>
      </c>
      <c r="Q37" s="25">
        <f t="shared" si="1"/>
        <v>0</v>
      </c>
      <c r="R37" s="25">
        <f t="shared" si="1"/>
        <v>0</v>
      </c>
      <c r="S37" s="25">
        <f t="shared" si="1"/>
        <v>0</v>
      </c>
      <c r="T37" s="25">
        <f t="shared" si="1"/>
        <v>0</v>
      </c>
      <c r="U37" s="25">
        <f t="shared" si="1"/>
        <v>0</v>
      </c>
      <c r="V37" s="25">
        <f t="shared" si="1"/>
        <v>0</v>
      </c>
      <c r="W37" s="25">
        <f t="shared" si="1"/>
        <v>0</v>
      </c>
      <c r="X37" s="25">
        <f t="shared" si="1"/>
        <v>0</v>
      </c>
    </row>
    <row r="38" spans="1:24">
      <c r="A38" s="15"/>
      <c r="B38" s="180" t="s">
        <v>87</v>
      </c>
      <c r="C38" s="168"/>
      <c r="D38" s="168"/>
      <c r="E38" s="168"/>
      <c r="F38" s="180" t="s">
        <v>109</v>
      </c>
      <c r="G38" s="168"/>
      <c r="H38" s="168"/>
      <c r="I38" s="168"/>
      <c r="J38" s="168"/>
      <c r="K38" s="168"/>
      <c r="L38" s="168"/>
      <c r="M38" s="168"/>
      <c r="N38" s="168"/>
      <c r="O38" s="189" t="s">
        <v>110</v>
      </c>
      <c r="P38" s="168"/>
      <c r="Q38" s="168"/>
      <c r="R38" s="168"/>
      <c r="S38" s="168"/>
      <c r="T38" s="168"/>
      <c r="U38" s="168"/>
      <c r="V38" s="168"/>
      <c r="W38" s="168"/>
      <c r="X38" s="168"/>
    </row>
    <row r="39" spans="1:24">
      <c r="A39" s="15"/>
      <c r="B39" s="180" t="s">
        <v>111</v>
      </c>
      <c r="C39" s="168"/>
      <c r="D39" s="168"/>
      <c r="E39" s="168"/>
      <c r="F39" s="180" t="s">
        <v>112</v>
      </c>
      <c r="G39" s="168"/>
      <c r="H39" s="168"/>
      <c r="I39" s="168"/>
      <c r="J39" s="168"/>
      <c r="K39" s="168"/>
      <c r="L39" s="189" t="s">
        <v>113</v>
      </c>
      <c r="M39" s="168"/>
      <c r="N39" s="168"/>
      <c r="O39" s="168"/>
      <c r="P39" s="168"/>
      <c r="Q39" s="190" t="s">
        <v>114</v>
      </c>
      <c r="R39" s="168"/>
      <c r="S39" s="168"/>
      <c r="T39" s="168"/>
      <c r="U39" s="191" t="s">
        <v>115</v>
      </c>
      <c r="V39" s="168"/>
      <c r="W39" s="168"/>
      <c r="X39" s="168"/>
    </row>
    <row r="40" spans="1:24" ht="12.75">
      <c r="A40" s="26"/>
      <c r="B40" s="184" t="s">
        <v>72</v>
      </c>
      <c r="C40" s="168"/>
      <c r="D40" s="146" t="s">
        <v>73</v>
      </c>
      <c r="E40" s="151" t="s">
        <v>74</v>
      </c>
      <c r="F40" s="37" t="s">
        <v>72</v>
      </c>
      <c r="G40" s="37" t="s">
        <v>73</v>
      </c>
      <c r="H40" s="161"/>
      <c r="I40" s="184" t="s">
        <v>74</v>
      </c>
      <c r="J40" s="168"/>
      <c r="K40" s="168"/>
      <c r="L40" s="164"/>
      <c r="M40" s="38" t="s">
        <v>72</v>
      </c>
      <c r="N40" s="38" t="s">
        <v>73</v>
      </c>
      <c r="O40" s="192" t="s">
        <v>74</v>
      </c>
      <c r="P40" s="168"/>
      <c r="Q40" s="39" t="s">
        <v>72</v>
      </c>
      <c r="R40" s="40" t="s">
        <v>73</v>
      </c>
      <c r="S40" s="183" t="s">
        <v>74</v>
      </c>
      <c r="T40" s="168"/>
      <c r="U40" s="40" t="s">
        <v>72</v>
      </c>
      <c r="V40" s="41" t="s">
        <v>73</v>
      </c>
      <c r="W40" s="183" t="s">
        <v>74</v>
      </c>
      <c r="X40" s="168"/>
    </row>
    <row r="41" spans="1:24" ht="12.75">
      <c r="A41" s="18" t="str">
        <f>PROPER(StudentListFull!B2)</f>
        <v>Vladimir</v>
      </c>
      <c r="B41" s="19"/>
      <c r="C41" s="19"/>
      <c r="D41" s="19"/>
      <c r="E41" s="19"/>
      <c r="F41" s="19"/>
      <c r="G41" s="19"/>
      <c r="H41" s="160"/>
      <c r="I41" s="19"/>
      <c r="J41" s="185"/>
      <c r="K41" s="16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2.75">
      <c r="A42" s="18" t="str">
        <f>PROPER(StudentListFull!B3)</f>
        <v>Sergio P.</v>
      </c>
      <c r="B42" s="19"/>
      <c r="C42" s="19"/>
      <c r="D42" s="19"/>
      <c r="E42" s="19"/>
      <c r="F42" s="19"/>
      <c r="G42" s="19"/>
      <c r="H42" s="160"/>
      <c r="I42" s="19"/>
      <c r="J42" s="185"/>
      <c r="K42" s="16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2.75">
      <c r="A43" s="18" t="str">
        <f>PROPER(StudentListFull!B4)</f>
        <v>Sergio M.</v>
      </c>
      <c r="B43" s="19"/>
      <c r="C43" s="19"/>
      <c r="D43" s="19"/>
      <c r="E43" s="19"/>
      <c r="F43" s="19"/>
      <c r="G43" s="19"/>
      <c r="H43" s="160"/>
      <c r="I43" s="19"/>
      <c r="J43" s="185"/>
      <c r="K43" s="16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2.75">
      <c r="A44" s="18" t="str">
        <f>PROPER(StudentListFull!B5)</f>
        <v>Raghav</v>
      </c>
      <c r="B44" s="19"/>
      <c r="C44" s="19"/>
      <c r="D44" s="19"/>
      <c r="E44" s="19"/>
      <c r="F44" s="19"/>
      <c r="G44" s="19"/>
      <c r="H44" s="160"/>
      <c r="I44" s="19"/>
      <c r="J44" s="185"/>
      <c r="K44" s="16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2.75">
      <c r="A45" s="18" t="str">
        <f>PROPER(StudentListFull!B6)</f>
        <v>Patricia</v>
      </c>
      <c r="B45" s="19"/>
      <c r="C45" s="19"/>
      <c r="D45" s="19"/>
      <c r="E45" s="19"/>
      <c r="F45" s="19"/>
      <c r="G45" s="19"/>
      <c r="H45" s="160"/>
      <c r="I45" s="19"/>
      <c r="J45" s="185"/>
      <c r="K45" s="16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12.75">
      <c r="A46" s="18" t="str">
        <f>PROPER(StudentListFull!B7)</f>
        <v>José Adolfo</v>
      </c>
      <c r="B46" s="19"/>
      <c r="C46" s="19"/>
      <c r="D46" s="19"/>
      <c r="E46" s="19"/>
      <c r="F46" s="19"/>
      <c r="G46" s="19"/>
      <c r="H46" s="160"/>
      <c r="I46" s="19"/>
      <c r="J46" s="185"/>
      <c r="K46" s="16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12.75">
      <c r="A47" s="18" t="str">
        <f>PROPER(StudentListFull!B8)</f>
        <v>Jeannette</v>
      </c>
      <c r="B47" s="19"/>
      <c r="C47" s="19"/>
      <c r="D47" s="19"/>
      <c r="E47" s="19"/>
      <c r="F47" s="19"/>
      <c r="G47" s="19"/>
      <c r="H47" s="160"/>
      <c r="I47" s="19"/>
      <c r="J47" s="185"/>
      <c r="K47" s="16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12.75">
      <c r="A48" s="18" t="str">
        <f>PROPER(StudentListFull!B9)</f>
        <v>Eleder</v>
      </c>
      <c r="B48" s="19"/>
      <c r="C48" s="19"/>
      <c r="D48" s="19"/>
      <c r="E48" s="19"/>
      <c r="F48" s="19"/>
      <c r="G48" s="19"/>
      <c r="H48" s="160"/>
      <c r="I48" s="19"/>
      <c r="J48" s="185"/>
      <c r="K48" s="16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2.75">
      <c r="A49" s="18" t="str">
        <f>PROPER(StudentListFull!B10)</f>
        <v>Carlos Mario</v>
      </c>
      <c r="B49" s="19"/>
      <c r="C49" s="19"/>
      <c r="D49" s="19"/>
      <c r="E49" s="19"/>
      <c r="F49" s="19"/>
      <c r="G49" s="19"/>
      <c r="H49" s="160"/>
      <c r="I49" s="19"/>
      <c r="J49" s="185"/>
      <c r="K49" s="16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12.75">
      <c r="A50" s="18" t="str">
        <f>PROPER(StudentListFull!B11)</f>
        <v>Bianca</v>
      </c>
      <c r="B50" s="19"/>
      <c r="C50" s="19"/>
      <c r="D50" s="19"/>
      <c r="E50" s="19"/>
      <c r="F50" s="19"/>
      <c r="G50" s="19"/>
      <c r="H50" s="160"/>
      <c r="I50" s="19"/>
      <c r="J50" s="185"/>
      <c r="K50" s="16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57" customHeight="1">
      <c r="A51" s="42" t="s">
        <v>75</v>
      </c>
      <c r="B51" s="176" t="s">
        <v>108</v>
      </c>
      <c r="C51" s="168"/>
      <c r="D51" s="154" t="s">
        <v>108</v>
      </c>
      <c r="E51" s="154" t="s">
        <v>108</v>
      </c>
      <c r="F51" s="43" t="s">
        <v>116</v>
      </c>
      <c r="G51" s="43" t="s">
        <v>117</v>
      </c>
      <c r="H51" s="43"/>
      <c r="I51" s="43" t="s">
        <v>118</v>
      </c>
      <c r="J51" s="176" t="s">
        <v>119</v>
      </c>
      <c r="K51" s="168"/>
      <c r="L51" s="44" t="s">
        <v>120</v>
      </c>
      <c r="M51" s="44" t="s">
        <v>85</v>
      </c>
      <c r="N51" s="44" t="s">
        <v>78</v>
      </c>
      <c r="O51" s="44" t="s">
        <v>121</v>
      </c>
      <c r="P51" s="45" t="s">
        <v>122</v>
      </c>
      <c r="Q51" s="46" t="s">
        <v>123</v>
      </c>
      <c r="R51" s="47" t="s">
        <v>124</v>
      </c>
      <c r="S51" s="47" t="s">
        <v>125</v>
      </c>
      <c r="T51" s="47" t="s">
        <v>126</v>
      </c>
      <c r="U51" s="47" t="s">
        <v>127</v>
      </c>
      <c r="V51" s="47" t="s">
        <v>128</v>
      </c>
      <c r="W51" s="177" t="s">
        <v>78</v>
      </c>
      <c r="X51" s="178"/>
    </row>
    <row r="52" spans="1:24">
      <c r="A52" s="36"/>
      <c r="B52" s="186">
        <f>IF((COUNTIF(B$23:B$32,"Needs Improvement") + COUNTIF(B$23:B$32,"Good")) = 0,0, (COUNTIF(B$23:B$32,"Needs Improvement") + COUNTIF(B$23:B$32,"Good")+ COUNTIF(B$23:B$32,"Needs completed")) /ROWS(B41:B50))</f>
        <v>0</v>
      </c>
      <c r="C52" s="187"/>
      <c r="D52" s="143">
        <f>IF((COUNTIF(D$23:D$32,"Needs Improvement") + COUNTIF(D$23:D$32,"Good")) = 0,0, (COUNTIF(D$23:D$32,"Needs Improvement") + COUNTIF(D$23:D$32,"Good")+ COUNTIF(D$23:D$32,"Needs completed")) /ROWS(D41:D50))</f>
        <v>0</v>
      </c>
      <c r="E52" s="152">
        <f>IF((COUNTIF(E$23:E$32,"Needs Improvement") + COUNTIF(E$23:E$32,"Good")) = 0,0, (COUNTIF(E$23:E$32,"Needs Improvement") + COUNTIF(E$23:E$32,"Good")+ COUNTIF(E$23:E$32,"Needs completed")) /ROWS(E41:E50))</f>
        <v>0</v>
      </c>
      <c r="F52" s="25">
        <f t="shared" ref="F52:J52" si="2">IF((COUNTIF(F$23:F$32,"Needs Improvement") + COUNTIF(F$23:F$32,"Good")) = 0,0, (COUNTIF(F$23:F$32,"Needs Improvement") + COUNTIF(F$23:F$32,"Good")+ COUNTIF(F$23:F$32,"Needs completed")) /ROWS(F41:F50))</f>
        <v>0</v>
      </c>
      <c r="G52" s="25">
        <f t="shared" si="2"/>
        <v>0</v>
      </c>
      <c r="H52" s="159"/>
      <c r="I52" s="25">
        <f t="shared" si="2"/>
        <v>0</v>
      </c>
      <c r="J52" s="186">
        <f t="shared" si="2"/>
        <v>0</v>
      </c>
      <c r="K52" s="187"/>
      <c r="L52" s="25">
        <f t="shared" ref="L52:X52" si="3">IF((COUNTIF(L$23:L$32,"Needs Improvement") + COUNTIF(L$23:L$32,"Good")) = 0,0, (COUNTIF(L$23:L$32,"Needs Improvement") + COUNTIF(L$23:L$32,"Good")+ COUNTIF(L$23:L$32,"Needs completed")) /ROWS(L41:L50))</f>
        <v>0</v>
      </c>
      <c r="M52" s="25">
        <f t="shared" si="3"/>
        <v>0</v>
      </c>
      <c r="N52" s="25">
        <f t="shared" si="3"/>
        <v>0</v>
      </c>
      <c r="O52" s="25">
        <f t="shared" si="3"/>
        <v>0</v>
      </c>
      <c r="P52" s="25">
        <f t="shared" si="3"/>
        <v>0</v>
      </c>
      <c r="Q52" s="25">
        <f t="shared" si="3"/>
        <v>0</v>
      </c>
      <c r="R52" s="25">
        <f t="shared" si="3"/>
        <v>0</v>
      </c>
      <c r="S52" s="25">
        <f t="shared" si="3"/>
        <v>0</v>
      </c>
      <c r="T52" s="25">
        <f t="shared" si="3"/>
        <v>0</v>
      </c>
      <c r="U52" s="25">
        <f t="shared" si="3"/>
        <v>0</v>
      </c>
      <c r="V52" s="25">
        <f t="shared" si="3"/>
        <v>0</v>
      </c>
      <c r="W52" s="25">
        <f t="shared" si="3"/>
        <v>0</v>
      </c>
      <c r="X52" s="25">
        <f t="shared" si="3"/>
        <v>0</v>
      </c>
    </row>
    <row r="53" spans="1:24">
      <c r="A53" s="15"/>
      <c r="B53" s="171" t="s">
        <v>129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</row>
    <row r="54" spans="1:24">
      <c r="A54" s="15"/>
      <c r="B54" s="171" t="s">
        <v>130</v>
      </c>
      <c r="C54" s="168"/>
      <c r="D54" s="168"/>
      <c r="E54" s="171" t="s">
        <v>131</v>
      </c>
      <c r="F54" s="168"/>
      <c r="G54" s="168"/>
      <c r="I54" s="193" t="s">
        <v>132</v>
      </c>
      <c r="J54" s="168"/>
      <c r="K54" s="168"/>
      <c r="L54" s="181" t="s">
        <v>133</v>
      </c>
      <c r="M54" s="168"/>
      <c r="N54" s="168"/>
      <c r="O54" s="168"/>
      <c r="P54" s="168"/>
      <c r="Q54" s="182" t="s">
        <v>134</v>
      </c>
      <c r="R54" s="168"/>
      <c r="S54" s="168"/>
      <c r="T54" s="168"/>
      <c r="U54" s="188" t="s">
        <v>135</v>
      </c>
      <c r="V54" s="168"/>
      <c r="W54" s="168"/>
      <c r="X54" s="168"/>
    </row>
    <row r="55" spans="1:24" ht="12.75">
      <c r="A55" s="26"/>
      <c r="B55" s="27" t="s">
        <v>72</v>
      </c>
      <c r="C55" s="27" t="s">
        <v>73</v>
      </c>
      <c r="D55" s="144" t="s">
        <v>74</v>
      </c>
      <c r="E55" s="27" t="s">
        <v>72</v>
      </c>
      <c r="F55" s="172" t="s">
        <v>74</v>
      </c>
      <c r="G55" s="168"/>
      <c r="I55" s="27" t="s">
        <v>72</v>
      </c>
      <c r="J55" s="173" t="s">
        <v>73</v>
      </c>
      <c r="K55" s="168"/>
      <c r="L55" s="173" t="s">
        <v>72</v>
      </c>
      <c r="M55" s="168"/>
      <c r="N55" s="28" t="s">
        <v>73</v>
      </c>
      <c r="O55" s="173" t="s">
        <v>74</v>
      </c>
      <c r="P55" s="168"/>
      <c r="Q55" s="29" t="s">
        <v>72</v>
      </c>
      <c r="R55" s="179" t="s">
        <v>73</v>
      </c>
      <c r="S55" s="168"/>
      <c r="T55" s="29" t="s">
        <v>74</v>
      </c>
      <c r="U55" s="29" t="s">
        <v>72</v>
      </c>
      <c r="V55" s="179" t="s">
        <v>73</v>
      </c>
      <c r="W55" s="168"/>
      <c r="X55" s="29" t="s">
        <v>74</v>
      </c>
    </row>
    <row r="56" spans="1:24" ht="12.75">
      <c r="A56" s="48" t="str">
        <f>PROPER(StudentListFull!B2)</f>
        <v>Vladimir</v>
      </c>
      <c r="B56" s="19"/>
      <c r="C56" s="19"/>
      <c r="D56" s="145"/>
      <c r="E56" s="19"/>
      <c r="F56" s="19"/>
      <c r="G56" s="19"/>
      <c r="H56" s="160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2.75">
      <c r="A57" s="48" t="str">
        <f>PROPER(StudentListFull!B3)</f>
        <v>Sergio P.</v>
      </c>
      <c r="B57" s="19"/>
      <c r="C57" s="19"/>
      <c r="D57" s="145"/>
      <c r="E57" s="19"/>
      <c r="F57" s="19"/>
      <c r="G57" s="19"/>
      <c r="H57" s="160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12.75">
      <c r="A58" s="48" t="str">
        <f>PROPER(StudentListFull!B4)</f>
        <v>Sergio M.</v>
      </c>
      <c r="B58" s="19"/>
      <c r="C58" s="19"/>
      <c r="D58" s="145"/>
      <c r="E58" s="19"/>
      <c r="F58" s="19"/>
      <c r="G58" s="19"/>
      <c r="H58" s="160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12.75">
      <c r="A59" s="48" t="str">
        <f>PROPER(StudentListFull!B5)</f>
        <v>Raghav</v>
      </c>
      <c r="B59" s="19"/>
      <c r="C59" s="19"/>
      <c r="D59" s="145"/>
      <c r="E59" s="19"/>
      <c r="F59" s="19"/>
      <c r="G59" s="19"/>
      <c r="H59" s="160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12.75">
      <c r="A60" s="48" t="str">
        <f>PROPER(StudentListFull!B6)</f>
        <v>Patricia</v>
      </c>
      <c r="B60" s="19"/>
      <c r="C60" s="19"/>
      <c r="D60" s="145"/>
      <c r="E60" s="19"/>
      <c r="F60" s="19"/>
      <c r="G60" s="19"/>
      <c r="H60" s="160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2.75">
      <c r="A61" s="48" t="str">
        <f>PROPER(StudentListFull!B7)</f>
        <v>José Adolfo</v>
      </c>
      <c r="B61" s="19"/>
      <c r="C61" s="19"/>
      <c r="D61" s="145"/>
      <c r="E61" s="19"/>
      <c r="F61" s="19"/>
      <c r="G61" s="19"/>
      <c r="H61" s="160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2.75">
      <c r="A62" s="48" t="str">
        <f>PROPER(StudentListFull!B8)</f>
        <v>Jeannette</v>
      </c>
      <c r="B62" s="19"/>
      <c r="C62" s="19"/>
      <c r="D62" s="145"/>
      <c r="E62" s="19"/>
      <c r="F62" s="19"/>
      <c r="G62" s="19"/>
      <c r="H62" s="160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12.75">
      <c r="A63" s="48" t="str">
        <f>PROPER(StudentListFull!B9)</f>
        <v>Eleder</v>
      </c>
      <c r="B63" s="19"/>
      <c r="C63" s="19"/>
      <c r="D63" s="145"/>
      <c r="E63" s="19"/>
      <c r="F63" s="19"/>
      <c r="G63" s="19"/>
      <c r="H63" s="160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12.75">
      <c r="A64" s="48" t="str">
        <f>PROPER(StudentListFull!B10)</f>
        <v>Carlos Mario</v>
      </c>
      <c r="B64" s="19"/>
      <c r="C64" s="19"/>
      <c r="D64" s="145"/>
      <c r="E64" s="19"/>
      <c r="F64" s="19"/>
      <c r="G64" s="19"/>
      <c r="H64" s="160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2.75">
      <c r="A65" s="48" t="str">
        <f>PROPER(StudentListFull!B11)</f>
        <v>Bianca</v>
      </c>
      <c r="B65" s="19"/>
      <c r="C65" s="19"/>
      <c r="D65" s="145"/>
      <c r="E65" s="19"/>
      <c r="F65" s="19"/>
      <c r="G65" s="19"/>
      <c r="H65" s="160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12.75">
      <c r="A66" s="48" t="str">
        <f>PROPER(StudentListFull!B12)</f>
        <v>Alejandro</v>
      </c>
      <c r="B66" s="19"/>
      <c r="C66" s="19"/>
      <c r="D66" s="19"/>
      <c r="E66" s="19"/>
      <c r="F66" s="19"/>
      <c r="G66" s="19"/>
      <c r="H66" s="160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12.75">
      <c r="A67" s="48" t="str">
        <f>PROPER(StudentListFull!B13)</f>
        <v>Alberto Maraña Jurado</v>
      </c>
      <c r="B67" s="19"/>
      <c r="C67" s="19"/>
      <c r="D67" s="19"/>
      <c r="E67" s="19"/>
      <c r="F67" s="19"/>
      <c r="G67" s="19"/>
      <c r="H67" s="160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12.75">
      <c r="A68" s="48" t="str">
        <f>PROPER(StudentListFull!B14)</f>
        <v>Alba Nerea</v>
      </c>
      <c r="B68" s="19"/>
      <c r="C68" s="19"/>
      <c r="D68" s="19"/>
      <c r="E68" s="19"/>
      <c r="F68" s="19"/>
      <c r="G68" s="19"/>
      <c r="H68" s="160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49.5" customHeight="1">
      <c r="A69" s="30" t="s">
        <v>75</v>
      </c>
      <c r="B69" s="30" t="s">
        <v>136</v>
      </c>
      <c r="C69" s="30" t="s">
        <v>137</v>
      </c>
      <c r="D69" s="155" t="s">
        <v>138</v>
      </c>
      <c r="E69" s="31" t="s">
        <v>139</v>
      </c>
      <c r="F69" s="31" t="s">
        <v>85</v>
      </c>
      <c r="G69" s="31" t="s">
        <v>85</v>
      </c>
      <c r="H69" s="31"/>
      <c r="I69" s="31" t="s">
        <v>85</v>
      </c>
      <c r="J69" s="174" t="s">
        <v>78</v>
      </c>
      <c r="K69" s="168"/>
      <c r="L69" s="175" t="s">
        <v>108</v>
      </c>
      <c r="M69" s="168"/>
      <c r="N69" s="175" t="s">
        <v>108</v>
      </c>
      <c r="O69" s="168"/>
      <c r="P69" s="175" t="s">
        <v>108</v>
      </c>
      <c r="Q69" s="168"/>
      <c r="R69" s="175" t="s">
        <v>108</v>
      </c>
      <c r="S69" s="168"/>
      <c r="T69" s="175" t="s">
        <v>108</v>
      </c>
      <c r="U69" s="168"/>
      <c r="V69" s="175" t="s">
        <v>108</v>
      </c>
      <c r="W69" s="168"/>
      <c r="X69" s="49"/>
    </row>
    <row r="70" spans="1:24">
      <c r="A70" s="36"/>
      <c r="B70" s="25">
        <f t="shared" ref="B70:X70" si="4">IF((COUNTIF(B$23:B$32,"Needs Improvement") + COUNTIF(B$23:B$32,"Good")) = 0,0, (COUNTIF(B$23:B$32,"Needs Improvement") + COUNTIF(B$23:B$32,"Good")+ COUNTIF(B$23:B$32,"Needs completed")) /ROWS(B56:B65))</f>
        <v>0</v>
      </c>
      <c r="C70" s="25">
        <f t="shared" si="4"/>
        <v>0</v>
      </c>
      <c r="D70" s="25">
        <f t="shared" si="4"/>
        <v>0</v>
      </c>
      <c r="E70" s="25">
        <f t="shared" si="4"/>
        <v>0</v>
      </c>
      <c r="F70" s="25">
        <f t="shared" si="4"/>
        <v>0</v>
      </c>
      <c r="G70" s="25">
        <f t="shared" si="4"/>
        <v>0</v>
      </c>
      <c r="H70" s="159"/>
      <c r="I70" s="25">
        <f t="shared" si="4"/>
        <v>0</v>
      </c>
      <c r="J70" s="25">
        <f t="shared" si="4"/>
        <v>0</v>
      </c>
      <c r="K70" s="25">
        <f t="shared" si="4"/>
        <v>0</v>
      </c>
      <c r="L70" s="25">
        <f t="shared" si="4"/>
        <v>0</v>
      </c>
      <c r="M70" s="25">
        <f t="shared" si="4"/>
        <v>0</v>
      </c>
      <c r="N70" s="25">
        <f t="shared" si="4"/>
        <v>0</v>
      </c>
      <c r="O70" s="25">
        <f t="shared" si="4"/>
        <v>0</v>
      </c>
      <c r="P70" s="25">
        <f t="shared" si="4"/>
        <v>0</v>
      </c>
      <c r="Q70" s="25">
        <f t="shared" si="4"/>
        <v>0</v>
      </c>
      <c r="R70" s="25">
        <f t="shared" si="4"/>
        <v>0</v>
      </c>
      <c r="S70" s="25">
        <f t="shared" si="4"/>
        <v>0</v>
      </c>
      <c r="T70" s="25">
        <f t="shared" si="4"/>
        <v>0</v>
      </c>
      <c r="U70" s="25">
        <f t="shared" si="4"/>
        <v>0</v>
      </c>
      <c r="V70" s="25">
        <f t="shared" si="4"/>
        <v>0</v>
      </c>
      <c r="W70" s="25">
        <f t="shared" si="4"/>
        <v>0</v>
      </c>
      <c r="X70" s="25">
        <f t="shared" si="4"/>
        <v>0</v>
      </c>
    </row>
  </sheetData>
  <customSheetViews>
    <customSheetView guid="{C20A1602-3648-483F-8D92-78D0A1A8B86E}" filter="1" showAutoFilter="1">
      <pageMargins left="0.7" right="0.7" top="0.75" bottom="0.75" header="0.3" footer="0.3"/>
      <autoFilter ref="A1:AC18" xr:uid="{1088883C-5711-478B-9ABF-81E0B047BE45}"/>
    </customSheetView>
  </customSheetViews>
  <mergeCells count="103">
    <mergeCell ref="F2:I2"/>
    <mergeCell ref="P2:R2"/>
    <mergeCell ref="S2:X2"/>
    <mergeCell ref="T3:U3"/>
    <mergeCell ref="V3:X3"/>
    <mergeCell ref="L21:P21"/>
    <mergeCell ref="Q21:T21"/>
    <mergeCell ref="U21:X21"/>
    <mergeCell ref="V22:W22"/>
    <mergeCell ref="L22:M22"/>
    <mergeCell ref="O22:P22"/>
    <mergeCell ref="R36:S36"/>
    <mergeCell ref="L32:M32"/>
    <mergeCell ref="L36:M36"/>
    <mergeCell ref="R23:S23"/>
    <mergeCell ref="R24:S24"/>
    <mergeCell ref="L25:M25"/>
    <mergeCell ref="R25:S25"/>
    <mergeCell ref="L23:M23"/>
    <mergeCell ref="B1:K1"/>
    <mergeCell ref="L1:R1"/>
    <mergeCell ref="S1:X1"/>
    <mergeCell ref="L2:O2"/>
    <mergeCell ref="V19:W19"/>
    <mergeCell ref="U20:X20"/>
    <mergeCell ref="B20:K20"/>
    <mergeCell ref="L20:T20"/>
    <mergeCell ref="T18:U18"/>
    <mergeCell ref="V18:X18"/>
    <mergeCell ref="T19:U19"/>
    <mergeCell ref="B2:E2"/>
    <mergeCell ref="I21:K21"/>
    <mergeCell ref="J2:K2"/>
    <mergeCell ref="L24:M24"/>
    <mergeCell ref="R22:S22"/>
    <mergeCell ref="L28:M28"/>
    <mergeCell ref="L29:M29"/>
    <mergeCell ref="L30:M30"/>
    <mergeCell ref="L31:M31"/>
    <mergeCell ref="R28:S28"/>
    <mergeCell ref="R29:S29"/>
    <mergeCell ref="R30:S30"/>
    <mergeCell ref="R31:S31"/>
    <mergeCell ref="R32:S32"/>
    <mergeCell ref="W40:X40"/>
    <mergeCell ref="I40:K40"/>
    <mergeCell ref="J41:K41"/>
    <mergeCell ref="J42:K42"/>
    <mergeCell ref="J43:K43"/>
    <mergeCell ref="J44:K44"/>
    <mergeCell ref="J50:K50"/>
    <mergeCell ref="J46:K46"/>
    <mergeCell ref="J47:K47"/>
    <mergeCell ref="J48:K48"/>
    <mergeCell ref="J49:K49"/>
    <mergeCell ref="J45:K45"/>
    <mergeCell ref="O40:P40"/>
    <mergeCell ref="S40:T40"/>
    <mergeCell ref="V69:W69"/>
    <mergeCell ref="J69:K69"/>
    <mergeCell ref="L69:M69"/>
    <mergeCell ref="J51:K51"/>
    <mergeCell ref="W51:X51"/>
    <mergeCell ref="O55:P55"/>
    <mergeCell ref="R55:S55"/>
    <mergeCell ref="V55:W55"/>
    <mergeCell ref="F55:G55"/>
    <mergeCell ref="J55:K55"/>
    <mergeCell ref="L55:M55"/>
    <mergeCell ref="L54:P54"/>
    <mergeCell ref="Q54:T54"/>
    <mergeCell ref="J52:K52"/>
    <mergeCell ref="B53:K53"/>
    <mergeCell ref="L53:X53"/>
    <mergeCell ref="B54:D54"/>
    <mergeCell ref="U54:X54"/>
    <mergeCell ref="B51:C51"/>
    <mergeCell ref="E54:G54"/>
    <mergeCell ref="I54:K54"/>
    <mergeCell ref="B21:D21"/>
    <mergeCell ref="E21:G21"/>
    <mergeCell ref="F22:G22"/>
    <mergeCell ref="J22:K22"/>
    <mergeCell ref="J36:K36"/>
    <mergeCell ref="N69:O69"/>
    <mergeCell ref="P69:Q69"/>
    <mergeCell ref="R69:S69"/>
    <mergeCell ref="T69:U69"/>
    <mergeCell ref="F38:N38"/>
    <mergeCell ref="B52:C52"/>
    <mergeCell ref="B38:E38"/>
    <mergeCell ref="B39:E39"/>
    <mergeCell ref="F39:K39"/>
    <mergeCell ref="L39:P39"/>
    <mergeCell ref="Q39:T39"/>
    <mergeCell ref="U39:X39"/>
    <mergeCell ref="B40:C40"/>
    <mergeCell ref="V36:W36"/>
    <mergeCell ref="O38:X38"/>
    <mergeCell ref="L26:M26"/>
    <mergeCell ref="R26:S26"/>
    <mergeCell ref="L27:M27"/>
    <mergeCell ref="R27:S27"/>
  </mergeCells>
  <conditionalFormatting sqref="B4:B17 G4:H17 B23:X35 B56:X68 B41:L50 B4:R4 B5:X17">
    <cfRule type="cellIs" dxfId="105" priority="88" operator="equal">
      <formula>"Needs completed"</formula>
    </cfRule>
  </conditionalFormatting>
  <conditionalFormatting sqref="M41:M50 W41:X50">
    <cfRule type="cellIs" dxfId="104" priority="89" operator="equal">
      <formula>"Needs completed"</formula>
    </cfRule>
  </conditionalFormatting>
  <conditionalFormatting sqref="L23 N41:V50">
    <cfRule type="cellIs" dxfId="103" priority="90" operator="equal">
      <formula>"Needs completed"</formula>
    </cfRule>
  </conditionalFormatting>
  <conditionalFormatting sqref="B23:X35 B56:X68 B41:L50 B4:X17">
    <cfRule type="cellIs" dxfId="102" priority="91" operator="equal">
      <formula>"Good"</formula>
    </cfRule>
  </conditionalFormatting>
  <conditionalFormatting sqref="B23:X35 B56:X68 B41:L50 B4:X17">
    <cfRule type="cellIs" dxfId="101" priority="92" operator="equal">
      <formula>"Needs improvement"</formula>
    </cfRule>
  </conditionalFormatting>
  <conditionalFormatting sqref="B23:X35 B56:X68 B41:L50 B4:X17">
    <cfRule type="cellIs" dxfId="100" priority="93" operator="equal">
      <formula>"Not submitted"</formula>
    </cfRule>
  </conditionalFormatting>
  <conditionalFormatting sqref="M41:M50 W41:X50">
    <cfRule type="cellIs" dxfId="99" priority="94" operator="equal">
      <formula>"Good"</formula>
    </cfRule>
  </conditionalFormatting>
  <conditionalFormatting sqref="M41:M50 W41:X50">
    <cfRule type="cellIs" dxfId="98" priority="95" operator="equal">
      <formula>"Needs improvement"</formula>
    </cfRule>
  </conditionalFormatting>
  <conditionalFormatting sqref="L23 N41:V50">
    <cfRule type="cellIs" dxfId="97" priority="96" operator="equal">
      <formula>"Good"</formula>
    </cfRule>
  </conditionalFormatting>
  <conditionalFormatting sqref="L23 N41:V50">
    <cfRule type="cellIs" dxfId="96" priority="97" operator="equal">
      <formula>"Needs improvement"</formula>
    </cfRule>
  </conditionalFormatting>
  <conditionalFormatting sqref="L23 N41:V50">
    <cfRule type="cellIs" dxfId="95" priority="98" operator="equal">
      <formula>"Not submitted"</formula>
    </cfRule>
  </conditionalFormatting>
  <conditionalFormatting sqref="M41:M50 W41:X50">
    <cfRule type="cellIs" dxfId="94" priority="99" operator="equal">
      <formula>"Not submitted"</formula>
    </cfRule>
  </conditionalFormatting>
  <conditionalFormatting sqref="S4:X17">
    <cfRule type="cellIs" dxfId="93" priority="100" operator="equal">
      <formula>"Needs completed"</formula>
    </cfRule>
  </conditionalFormatting>
  <conditionalFormatting sqref="A51:X51">
    <cfRule type="notContainsBlanks" dxfId="92" priority="101">
      <formula>LEN(TRIM(A51))&gt;0</formula>
    </cfRule>
  </conditionalFormatting>
  <conditionalFormatting sqref="D7">
    <cfRule type="cellIs" dxfId="91" priority="87" operator="equal">
      <formula>"Needs completed"</formula>
    </cfRule>
  </conditionalFormatting>
  <conditionalFormatting sqref="D10">
    <cfRule type="cellIs" dxfId="90" priority="86" operator="equal">
      <formula>"Needs completed"</formula>
    </cfRule>
  </conditionalFormatting>
  <conditionalFormatting sqref="D14">
    <cfRule type="cellIs" dxfId="89" priority="85" operator="equal">
      <formula>"Needs completed"</formula>
    </cfRule>
  </conditionalFormatting>
  <conditionalFormatting sqref="D11">
    <cfRule type="cellIs" dxfId="88" priority="84" operator="equal">
      <formula>"Needs completed"</formula>
    </cfRule>
  </conditionalFormatting>
  <conditionalFormatting sqref="D16:E16">
    <cfRule type="cellIs" dxfId="87" priority="83" operator="equal">
      <formula>"Needs completed"</formula>
    </cfRule>
  </conditionalFormatting>
  <conditionalFormatting sqref="D17">
    <cfRule type="cellIs" dxfId="86" priority="82" operator="equal">
      <formula>"Needs completed"</formula>
    </cfRule>
  </conditionalFormatting>
  <conditionalFormatting sqref="D8">
    <cfRule type="cellIs" dxfId="85" priority="81" operator="equal">
      <formula>"Needs completed"</formula>
    </cfRule>
  </conditionalFormatting>
  <conditionalFormatting sqref="D6">
    <cfRule type="cellIs" dxfId="84" priority="80" operator="equal">
      <formula>"Needs completed"</formula>
    </cfRule>
  </conditionalFormatting>
  <conditionalFormatting sqref="D5:D7">
    <cfRule type="cellIs" dxfId="83" priority="79" operator="equal">
      <formula>"Needs completed"</formula>
    </cfRule>
  </conditionalFormatting>
  <conditionalFormatting sqref="D9">
    <cfRule type="cellIs" dxfId="82" priority="78" operator="equal">
      <formula>"Needs completed"</formula>
    </cfRule>
  </conditionalFormatting>
  <conditionalFormatting sqref="E14">
    <cfRule type="cellIs" dxfId="81" priority="77" operator="equal">
      <formula>"Needs completed"</formula>
    </cfRule>
  </conditionalFormatting>
  <conditionalFormatting sqref="E11">
    <cfRule type="cellIs" dxfId="80" priority="76" operator="equal">
      <formula>"Needs completed"</formula>
    </cfRule>
  </conditionalFormatting>
  <conditionalFormatting sqref="E10">
    <cfRule type="cellIs" dxfId="79" priority="75" operator="equal">
      <formula>"Needs completed"</formula>
    </cfRule>
  </conditionalFormatting>
  <conditionalFormatting sqref="E9">
    <cfRule type="cellIs" dxfId="78" priority="74" operator="equal">
      <formula>"Needs completed"</formula>
    </cfRule>
  </conditionalFormatting>
  <conditionalFormatting sqref="E8">
    <cfRule type="cellIs" dxfId="77" priority="73" operator="equal">
      <formula>"Needs completed"</formula>
    </cfRule>
  </conditionalFormatting>
  <conditionalFormatting sqref="E5:E7">
    <cfRule type="cellIs" dxfId="76" priority="72" operator="equal">
      <formula>"Needs completed"</formula>
    </cfRule>
  </conditionalFormatting>
  <conditionalFormatting sqref="E5">
    <cfRule type="cellIs" dxfId="75" priority="71" operator="equal">
      <formula>"Needs completed"</formula>
    </cfRule>
  </conditionalFormatting>
  <conditionalFormatting sqref="E4">
    <cfRule type="cellIs" dxfId="74" priority="70" operator="equal">
      <formula>"Needs completed"</formula>
    </cfRule>
  </conditionalFormatting>
  <conditionalFormatting sqref="F17">
    <cfRule type="cellIs" dxfId="73" priority="69" operator="equal">
      <formula>"Needs completed"</formula>
    </cfRule>
  </conditionalFormatting>
  <conditionalFormatting sqref="F16">
    <cfRule type="cellIs" dxfId="72" priority="68" operator="equal">
      <formula>"Needs completed"</formula>
    </cfRule>
  </conditionalFormatting>
  <conditionalFormatting sqref="F14">
    <cfRule type="cellIs" dxfId="71" priority="67" operator="equal">
      <formula>"Needs completed"</formula>
    </cfRule>
  </conditionalFormatting>
  <conditionalFormatting sqref="F13">
    <cfRule type="cellIs" dxfId="70" priority="66" operator="equal">
      <formula>"Needs completed"</formula>
    </cfRule>
  </conditionalFormatting>
  <conditionalFormatting sqref="F11">
    <cfRule type="cellIs" dxfId="69" priority="65" operator="equal">
      <formula>"Needs completed"</formula>
    </cfRule>
  </conditionalFormatting>
  <conditionalFormatting sqref="F10">
    <cfRule type="cellIs" dxfId="68" priority="64" operator="equal">
      <formula>"Needs completed"</formula>
    </cfRule>
  </conditionalFormatting>
  <conditionalFormatting sqref="F9">
    <cfRule type="cellIs" dxfId="67" priority="63" operator="equal">
      <formula>"Needs completed"</formula>
    </cfRule>
  </conditionalFormatting>
  <conditionalFormatting sqref="F8">
    <cfRule type="cellIs" dxfId="66" priority="62" operator="equal">
      <formula>"Needs completed"</formula>
    </cfRule>
  </conditionalFormatting>
  <conditionalFormatting sqref="F7">
    <cfRule type="cellIs" dxfId="65" priority="61" operator="equal">
      <formula>"Needs completed"</formula>
    </cfRule>
  </conditionalFormatting>
  <conditionalFormatting sqref="F6">
    <cfRule type="cellIs" dxfId="64" priority="60" operator="equal">
      <formula>"Needs completed"</formula>
    </cfRule>
  </conditionalFormatting>
  <conditionalFormatting sqref="F5">
    <cfRule type="cellIs" dxfId="63" priority="59" operator="equal">
      <formula>"Needs completed"</formula>
    </cfRule>
  </conditionalFormatting>
  <conditionalFormatting sqref="F4">
    <cfRule type="cellIs" dxfId="62" priority="58" operator="equal">
      <formula>"Needs completed"</formula>
    </cfRule>
  </conditionalFormatting>
  <conditionalFormatting sqref="G4:H17">
    <cfRule type="cellIs" dxfId="61" priority="57" operator="equal">
      <formula>"Needs completed"</formula>
    </cfRule>
  </conditionalFormatting>
  <conditionalFormatting sqref="E6">
    <cfRule type="cellIs" dxfId="60" priority="56" operator="equal">
      <formula>"Needs completed"</formula>
    </cfRule>
  </conditionalFormatting>
  <conditionalFormatting sqref="E17">
    <cfRule type="cellIs" dxfId="59" priority="55" operator="equal">
      <formula>"Needs completed"</formula>
    </cfRule>
  </conditionalFormatting>
  <conditionalFormatting sqref="I4">
    <cfRule type="cellIs" dxfId="58" priority="54" operator="equal">
      <formula>"Needs completed"</formula>
    </cfRule>
  </conditionalFormatting>
  <conditionalFormatting sqref="I5">
    <cfRule type="cellIs" dxfId="57" priority="53" operator="equal">
      <formula>"Needs completed"</formula>
    </cfRule>
  </conditionalFormatting>
  <conditionalFormatting sqref="I6">
    <cfRule type="cellIs" dxfId="56" priority="52" operator="equal">
      <formula>"Needs completed"</formula>
    </cfRule>
  </conditionalFormatting>
  <conditionalFormatting sqref="I8">
    <cfRule type="cellIs" dxfId="55" priority="51" operator="equal">
      <formula>"Needs completed"</formula>
    </cfRule>
  </conditionalFormatting>
  <conditionalFormatting sqref="I10">
    <cfRule type="cellIs" dxfId="54" priority="50" operator="equal">
      <formula>"Needs completed"</formula>
    </cfRule>
  </conditionalFormatting>
  <conditionalFormatting sqref="I11">
    <cfRule type="cellIs" dxfId="53" priority="49" operator="equal">
      <formula>"Needs completed"</formula>
    </cfRule>
  </conditionalFormatting>
  <conditionalFormatting sqref="I13">
    <cfRule type="cellIs" dxfId="52" priority="48" operator="equal">
      <formula>"Needs completed"</formula>
    </cfRule>
  </conditionalFormatting>
  <conditionalFormatting sqref="I14">
    <cfRule type="cellIs" dxfId="51" priority="47" operator="equal">
      <formula>"Needs completed"</formula>
    </cfRule>
  </conditionalFormatting>
  <conditionalFormatting sqref="I16:J16">
    <cfRule type="cellIs" dxfId="50" priority="46" operator="equal">
      <formula>"Needs completed"</formula>
    </cfRule>
  </conditionalFormatting>
  <conditionalFormatting sqref="I17">
    <cfRule type="cellIs" dxfId="49" priority="45" operator="equal">
      <formula>"Needs completed"</formula>
    </cfRule>
  </conditionalFormatting>
  <conditionalFormatting sqref="I15">
    <cfRule type="cellIs" dxfId="48" priority="44" operator="equal">
      <formula>"Needs completed"</formula>
    </cfRule>
  </conditionalFormatting>
  <conditionalFormatting sqref="I12">
    <cfRule type="cellIs" dxfId="47" priority="43" operator="equal">
      <formula>"Needs completed"</formula>
    </cfRule>
  </conditionalFormatting>
  <conditionalFormatting sqref="I9:J9">
    <cfRule type="cellIs" dxfId="46" priority="42" operator="equal">
      <formula>"Needs completed"</formula>
    </cfRule>
  </conditionalFormatting>
  <conditionalFormatting sqref="I7">
    <cfRule type="cellIs" dxfId="45" priority="41" operator="equal">
      <formula>"Needs completed"</formula>
    </cfRule>
  </conditionalFormatting>
  <conditionalFormatting sqref="J14">
    <cfRule type="cellIs" dxfId="44" priority="40" operator="equal">
      <formula>"Needs completed"</formula>
    </cfRule>
  </conditionalFormatting>
  <conditionalFormatting sqref="J11">
    <cfRule type="cellIs" dxfId="43" priority="39" operator="equal">
      <formula>"Needs completed"</formula>
    </cfRule>
  </conditionalFormatting>
  <conditionalFormatting sqref="J8">
    <cfRule type="cellIs" dxfId="42" priority="38" operator="equal">
      <formula>"Needs completed"</formula>
    </cfRule>
  </conditionalFormatting>
  <conditionalFormatting sqref="J6">
    <cfRule type="cellIs" dxfId="41" priority="37" operator="equal">
      <formula>"Needs completed"</formula>
    </cfRule>
  </conditionalFormatting>
  <conditionalFormatting sqref="J17:K17">
    <cfRule type="cellIs" dxfId="40" priority="36" operator="equal">
      <formula>"Needs completed"</formula>
    </cfRule>
  </conditionalFormatting>
  <conditionalFormatting sqref="J4">
    <cfRule type="cellIs" dxfId="39" priority="35" operator="equal">
      <formula>"Needs completed"</formula>
    </cfRule>
  </conditionalFormatting>
  <conditionalFormatting sqref="J5">
    <cfRule type="cellIs" dxfId="38" priority="34" operator="equal">
      <formula>"Needs completed"</formula>
    </cfRule>
  </conditionalFormatting>
  <conditionalFormatting sqref="J13">
    <cfRule type="cellIs" dxfId="37" priority="33" operator="equal">
      <formula>"Needs completed"</formula>
    </cfRule>
  </conditionalFormatting>
  <conditionalFormatting sqref="J10">
    <cfRule type="cellIs" dxfId="36" priority="32" operator="equal">
      <formula>"Needs completed"</formula>
    </cfRule>
  </conditionalFormatting>
  <conditionalFormatting sqref="J7">
    <cfRule type="cellIs" dxfId="35" priority="31" operator="equal">
      <formula>"Needs completed"</formula>
    </cfRule>
  </conditionalFormatting>
  <conditionalFormatting sqref="J12:K12">
    <cfRule type="cellIs" dxfId="34" priority="30" operator="equal">
      <formula>"Needs completed"</formula>
    </cfRule>
  </conditionalFormatting>
  <conditionalFormatting sqref="J15">
    <cfRule type="cellIs" dxfId="33" priority="29" operator="equal">
      <formula>"Needs completed"</formula>
    </cfRule>
  </conditionalFormatting>
  <conditionalFormatting sqref="K10">
    <cfRule type="cellIs" dxfId="32" priority="28" operator="equal">
      <formula>"Needs completed"</formula>
    </cfRule>
  </conditionalFormatting>
  <conditionalFormatting sqref="K14">
    <cfRule type="cellIs" dxfId="31" priority="27" operator="equal">
      <formula>"Needs completed"</formula>
    </cfRule>
  </conditionalFormatting>
  <conditionalFormatting sqref="K8">
    <cfRule type="cellIs" dxfId="30" priority="26" operator="equal">
      <formula>"Needs completed"</formula>
    </cfRule>
  </conditionalFormatting>
  <conditionalFormatting sqref="K6">
    <cfRule type="cellIs" dxfId="29" priority="25" operator="equal">
      <formula>"Needs completed"</formula>
    </cfRule>
  </conditionalFormatting>
  <conditionalFormatting sqref="K5:K6">
    <cfRule type="cellIs" dxfId="28" priority="24" operator="equal">
      <formula>"Needs completed"</formula>
    </cfRule>
  </conditionalFormatting>
  <conditionalFormatting sqref="K4">
    <cfRule type="cellIs" dxfId="27" priority="23" operator="equal">
      <formula>"Needs completed"</formula>
    </cfRule>
  </conditionalFormatting>
  <conditionalFormatting sqref="K11">
    <cfRule type="cellIs" dxfId="26" priority="22" operator="equal">
      <formula>"Needs completed"</formula>
    </cfRule>
  </conditionalFormatting>
  <conditionalFormatting sqref="K16">
    <cfRule type="cellIs" dxfId="25" priority="21" operator="equal">
      <formula>"Needs completed"</formula>
    </cfRule>
  </conditionalFormatting>
  <conditionalFormatting sqref="K10">
    <cfRule type="cellIs" dxfId="24" priority="20" operator="equal">
      <formula>"Needs completed"</formula>
    </cfRule>
  </conditionalFormatting>
  <conditionalFormatting sqref="K9">
    <cfRule type="cellIs" dxfId="23" priority="19" operator="equal">
      <formula>"Needs completed"</formula>
    </cfRule>
  </conditionalFormatting>
  <conditionalFormatting sqref="K7">
    <cfRule type="cellIs" dxfId="22" priority="18" operator="equal">
      <formula>"Needs completed"</formula>
    </cfRule>
  </conditionalFormatting>
  <conditionalFormatting sqref="K13">
    <cfRule type="cellIs" dxfId="21" priority="17" operator="equal">
      <formula>"Needs completed"</formula>
    </cfRule>
  </conditionalFormatting>
  <conditionalFormatting sqref="K15">
    <cfRule type="cellIs" dxfId="20" priority="16" operator="equal">
      <formula>"Needs completed"</formula>
    </cfRule>
  </conditionalFormatting>
  <conditionalFormatting sqref="L14">
    <cfRule type="cellIs" dxfId="19" priority="15" operator="equal">
      <formula>"Needs completed"</formula>
    </cfRule>
  </conditionalFormatting>
  <conditionalFormatting sqref="L11">
    <cfRule type="cellIs" dxfId="18" priority="14" operator="equal">
      <formula>"Needs completed"</formula>
    </cfRule>
  </conditionalFormatting>
  <conditionalFormatting sqref="L8">
    <cfRule type="cellIs" dxfId="17" priority="13" operator="equal">
      <formula>"Needs completed"</formula>
    </cfRule>
  </conditionalFormatting>
  <conditionalFormatting sqref="L6">
    <cfRule type="cellIs" dxfId="16" priority="12" operator="equal">
      <formula>"Needs completed"</formula>
    </cfRule>
  </conditionalFormatting>
  <conditionalFormatting sqref="L4">
    <cfRule type="cellIs" dxfId="15" priority="11" operator="equal">
      <formula>"Needs completed"</formula>
    </cfRule>
  </conditionalFormatting>
  <conditionalFormatting sqref="L5">
    <cfRule type="cellIs" dxfId="14" priority="10" operator="equal">
      <formula>"Needs completed"</formula>
    </cfRule>
  </conditionalFormatting>
  <conditionalFormatting sqref="L16">
    <cfRule type="cellIs" dxfId="13" priority="9" operator="equal">
      <formula>"Needs completed"</formula>
    </cfRule>
  </conditionalFormatting>
  <conditionalFormatting sqref="L17">
    <cfRule type="cellIs" dxfId="12" priority="8" operator="equal">
      <formula>"Needs completed"</formula>
    </cfRule>
  </conditionalFormatting>
  <conditionalFormatting sqref="L15">
    <cfRule type="cellIs" dxfId="11" priority="7" operator="equal">
      <formula>"Needs completed"</formula>
    </cfRule>
  </conditionalFormatting>
  <conditionalFormatting sqref="L13">
    <cfRule type="cellIs" dxfId="10" priority="6" operator="equal">
      <formula>"Needs completed"</formula>
    </cfRule>
  </conditionalFormatting>
  <conditionalFormatting sqref="L12">
    <cfRule type="cellIs" dxfId="9" priority="5" operator="equal">
      <formula>"Needs completed"</formula>
    </cfRule>
  </conditionalFormatting>
  <conditionalFormatting sqref="L10">
    <cfRule type="cellIs" dxfId="8" priority="4" operator="equal">
      <formula>"Needs completed"</formula>
    </cfRule>
  </conditionalFormatting>
  <conditionalFormatting sqref="L9">
    <cfRule type="cellIs" dxfId="7" priority="3" operator="equal">
      <formula>"Needs completed"</formula>
    </cfRule>
  </conditionalFormatting>
  <conditionalFormatting sqref="L7">
    <cfRule type="cellIs" dxfId="6" priority="2" operator="equal">
      <formula>"Needs completed"</formula>
    </cfRule>
  </conditionalFormatting>
  <conditionalFormatting sqref="L13">
    <cfRule type="cellIs" dxfId="5" priority="1" operator="equal">
      <formula>"Needs completed"</formula>
    </cfRule>
  </conditionalFormatting>
  <dataValidations count="2">
    <dataValidation type="list" allowBlank="1" sqref="B4:B17 N23:R32 T23:X32 L41:X50 C5:C17 B23:L32 B41:J50 D12:E13 E6 E4 H7:I7 I9:J9 K7:L7 B56:X68 B33:X35 M5:R17 K9:L10 D15:L15 F12:L12 K13" xr:uid="{00000000-0002-0000-0100-000000000000}">
      <formula1>"Good,Needs improvement,Not submitted,Needs completed"</formula1>
    </dataValidation>
    <dataValidation type="list" allowBlank="1" sqref="S5:X17 H8:H11 D14:L14 C4:D4 E7:E11 F13:J13 D5:E5 D6:D11 F4:F11 G5:G11 I8:L8 J7 I10:J11 K11:L11 H5:L6 G4:X4 D16:L17 L13" xr:uid="{00000000-0002-0000-0100-000001000000}">
      <formula1>"Good,Needs improvement,Not submitted"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AK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2" max="33" width="14.42578125" customWidth="1"/>
  </cols>
  <sheetData>
    <row r="1" spans="1:37" ht="25.5">
      <c r="A1" s="212" t="s">
        <v>140</v>
      </c>
      <c r="B1" s="213"/>
      <c r="C1" s="207"/>
      <c r="D1" s="207"/>
      <c r="E1" s="207"/>
      <c r="F1" s="207"/>
      <c r="G1" s="207"/>
      <c r="H1" s="207"/>
      <c r="I1" s="207"/>
      <c r="J1" s="207"/>
      <c r="K1" s="208"/>
      <c r="L1" s="50"/>
      <c r="M1" s="214" t="s">
        <v>141</v>
      </c>
      <c r="N1" s="208"/>
      <c r="O1" s="215" t="s">
        <v>142</v>
      </c>
      <c r="P1" s="208"/>
      <c r="Q1" s="51" t="s">
        <v>143</v>
      </c>
      <c r="R1" s="216" t="s">
        <v>144</v>
      </c>
      <c r="S1" s="208"/>
      <c r="T1" s="51"/>
      <c r="U1" s="51"/>
      <c r="V1" s="52" t="s">
        <v>145</v>
      </c>
      <c r="W1" s="53"/>
      <c r="X1" s="210" t="s">
        <v>146</v>
      </c>
      <c r="Y1" s="207"/>
      <c r="Z1" s="207"/>
      <c r="AA1" s="208"/>
      <c r="AB1" s="211" t="s">
        <v>147</v>
      </c>
      <c r="AC1" s="207"/>
      <c r="AD1" s="207"/>
      <c r="AE1" s="207"/>
      <c r="AF1" s="208"/>
      <c r="AG1" s="54"/>
      <c r="AH1" s="55"/>
      <c r="AI1" s="55"/>
      <c r="AJ1" s="55"/>
      <c r="AK1" s="55"/>
    </row>
    <row r="2" spans="1:37" ht="51">
      <c r="A2" s="178"/>
      <c r="B2" s="56" t="s">
        <v>148</v>
      </c>
      <c r="C2" s="56" t="s">
        <v>149</v>
      </c>
      <c r="D2" s="56" t="s">
        <v>150</v>
      </c>
      <c r="E2" s="56" t="s">
        <v>151</v>
      </c>
      <c r="F2" s="57" t="s">
        <v>152</v>
      </c>
      <c r="G2" s="56" t="s">
        <v>153</v>
      </c>
      <c r="H2" s="209" t="s">
        <v>154</v>
      </c>
      <c r="I2" s="207"/>
      <c r="J2" s="207"/>
      <c r="K2" s="208"/>
      <c r="L2" s="50" t="s">
        <v>155</v>
      </c>
      <c r="M2" s="58" t="s">
        <v>156</v>
      </c>
      <c r="N2" s="59" t="s">
        <v>157</v>
      </c>
      <c r="O2" s="60" t="s">
        <v>158</v>
      </c>
      <c r="P2" s="60" t="s">
        <v>159</v>
      </c>
      <c r="Q2" s="61" t="s">
        <v>160</v>
      </c>
      <c r="R2" s="62" t="s">
        <v>161</v>
      </c>
      <c r="S2" s="61" t="s">
        <v>162</v>
      </c>
      <c r="T2" s="61" t="s">
        <v>163</v>
      </c>
      <c r="U2" s="61" t="s">
        <v>164</v>
      </c>
      <c r="V2" s="61" t="s">
        <v>165</v>
      </c>
      <c r="W2" s="61" t="s">
        <v>166</v>
      </c>
      <c r="X2" s="63" t="s">
        <v>167</v>
      </c>
      <c r="Y2" s="63" t="s">
        <v>168</v>
      </c>
      <c r="Z2" s="63" t="s">
        <v>169</v>
      </c>
      <c r="AA2" s="63" t="s">
        <v>159</v>
      </c>
      <c r="AB2" s="64" t="s">
        <v>170</v>
      </c>
      <c r="AC2" s="64" t="s">
        <v>171</v>
      </c>
      <c r="AD2" s="64" t="s">
        <v>172</v>
      </c>
      <c r="AE2" s="64" t="s">
        <v>173</v>
      </c>
      <c r="AF2" s="64" t="s">
        <v>174</v>
      </c>
      <c r="AG2" s="65"/>
      <c r="AH2" s="66"/>
      <c r="AI2" s="66"/>
      <c r="AJ2" s="66"/>
      <c r="AK2" s="66"/>
    </row>
    <row r="3" spans="1:37" ht="43.5" customHeight="1">
      <c r="A3" s="67" t="str">
        <f>PROPER(StudentListFull!B2)</f>
        <v>Vladimir</v>
      </c>
      <c r="B3" s="68"/>
      <c r="C3" s="69"/>
      <c r="D3" s="70"/>
      <c r="E3" s="69"/>
      <c r="F3" s="71"/>
      <c r="G3" s="72"/>
      <c r="H3" s="206"/>
      <c r="I3" s="207"/>
      <c r="J3" s="207"/>
      <c r="K3" s="208"/>
      <c r="L3" s="68"/>
      <c r="M3" s="73"/>
      <c r="N3" s="74"/>
      <c r="O3" s="75"/>
      <c r="P3" s="76"/>
      <c r="Q3" s="77"/>
      <c r="R3" s="78"/>
      <c r="S3" s="77"/>
      <c r="T3" s="77"/>
      <c r="U3" s="77"/>
      <c r="V3" s="77"/>
      <c r="W3" s="79"/>
      <c r="X3" s="77"/>
      <c r="Y3" s="77"/>
      <c r="Z3" s="77"/>
      <c r="AA3" s="80"/>
      <c r="AB3" s="77"/>
      <c r="AC3" s="77"/>
      <c r="AD3" s="77"/>
      <c r="AE3" s="77"/>
      <c r="AF3" s="81"/>
      <c r="AG3" s="82"/>
      <c r="AH3" s="83"/>
      <c r="AI3" s="83"/>
      <c r="AJ3" s="83"/>
      <c r="AK3" s="83"/>
    </row>
    <row r="4" spans="1:37" ht="43.5" customHeight="1">
      <c r="A4" s="67" t="str">
        <f>PROPER(StudentListFull!B3)</f>
        <v>Sergio P.</v>
      </c>
      <c r="B4" s="68"/>
      <c r="C4" s="84"/>
      <c r="D4" s="71"/>
      <c r="E4" s="84"/>
      <c r="F4" s="68"/>
      <c r="G4" s="72"/>
      <c r="H4" s="206"/>
      <c r="I4" s="207"/>
      <c r="J4" s="207"/>
      <c r="K4" s="208"/>
      <c r="L4" s="68"/>
      <c r="M4" s="73"/>
      <c r="N4" s="74"/>
      <c r="O4" s="85"/>
      <c r="P4" s="86"/>
      <c r="Q4" s="87"/>
      <c r="R4" s="88"/>
      <c r="S4" s="87"/>
      <c r="T4" s="87"/>
      <c r="U4" s="87"/>
      <c r="V4" s="87"/>
      <c r="W4" s="89"/>
      <c r="X4" s="87"/>
      <c r="Y4" s="87"/>
      <c r="Z4" s="87"/>
      <c r="AA4" s="90"/>
      <c r="AB4" s="77"/>
      <c r="AC4" s="77"/>
      <c r="AD4" s="77"/>
      <c r="AE4" s="77"/>
      <c r="AF4" s="81"/>
      <c r="AG4" s="82"/>
      <c r="AH4" s="83"/>
      <c r="AI4" s="83"/>
      <c r="AJ4" s="83"/>
      <c r="AK4" s="83"/>
    </row>
    <row r="5" spans="1:37" ht="40.5" customHeight="1">
      <c r="A5" s="67" t="str">
        <f>PROPER(StudentListFull!B4)</f>
        <v>Sergio M.</v>
      </c>
      <c r="B5" s="68"/>
      <c r="C5" s="84"/>
      <c r="D5" s="71"/>
      <c r="E5" s="84"/>
      <c r="F5" s="84"/>
      <c r="G5" s="91"/>
      <c r="H5" s="206"/>
      <c r="I5" s="207"/>
      <c r="J5" s="207"/>
      <c r="K5" s="208"/>
      <c r="L5" s="68"/>
      <c r="M5" s="73"/>
      <c r="N5" s="74"/>
      <c r="O5" s="85"/>
      <c r="P5" s="92"/>
      <c r="Q5" s="87"/>
      <c r="R5" s="88"/>
      <c r="S5" s="87"/>
      <c r="T5" s="87"/>
      <c r="U5" s="87"/>
      <c r="V5" s="87"/>
      <c r="W5" s="89"/>
      <c r="X5" s="87"/>
      <c r="Y5" s="87"/>
      <c r="Z5" s="87"/>
      <c r="AA5" s="90"/>
      <c r="AB5" s="77"/>
      <c r="AC5" s="77"/>
      <c r="AD5" s="77"/>
      <c r="AE5" s="77"/>
      <c r="AF5" s="81"/>
      <c r="AG5" s="82"/>
      <c r="AH5" s="83"/>
      <c r="AI5" s="83"/>
      <c r="AJ5" s="83"/>
      <c r="AK5" s="83"/>
    </row>
    <row r="6" spans="1:37" ht="39" customHeight="1">
      <c r="A6" s="67" t="str">
        <f>PROPER(StudentListFull!B5)</f>
        <v>Raghav</v>
      </c>
      <c r="B6" s="68"/>
      <c r="C6" s="84"/>
      <c r="D6" s="71"/>
      <c r="E6" s="84"/>
      <c r="F6" s="84"/>
      <c r="G6" s="72"/>
      <c r="H6" s="206"/>
      <c r="I6" s="207"/>
      <c r="J6" s="207"/>
      <c r="K6" s="208"/>
      <c r="L6" s="68"/>
      <c r="M6" s="73"/>
      <c r="N6" s="93"/>
      <c r="O6" s="85"/>
      <c r="P6" s="92"/>
      <c r="Q6" s="87"/>
      <c r="R6" s="88"/>
      <c r="S6" s="87"/>
      <c r="T6" s="87"/>
      <c r="U6" s="87"/>
      <c r="V6" s="87"/>
      <c r="W6" s="92"/>
      <c r="X6" s="87"/>
      <c r="Y6" s="87"/>
      <c r="Z6" s="87"/>
      <c r="AA6" s="90"/>
      <c r="AB6" s="77"/>
      <c r="AC6" s="77"/>
      <c r="AD6" s="77"/>
      <c r="AE6" s="77"/>
      <c r="AF6" s="81"/>
      <c r="AG6" s="82"/>
      <c r="AH6" s="83"/>
      <c r="AI6" s="83"/>
      <c r="AJ6" s="83"/>
      <c r="AK6" s="83"/>
    </row>
    <row r="7" spans="1:37" ht="39" customHeight="1">
      <c r="A7" s="67" t="str">
        <f>PROPER(StudentListFull!B6)</f>
        <v>Patricia</v>
      </c>
      <c r="B7" s="68"/>
      <c r="C7" s="84"/>
      <c r="D7" s="71"/>
      <c r="E7" s="84"/>
      <c r="F7" s="84"/>
      <c r="G7" s="72"/>
      <c r="H7" s="206"/>
      <c r="I7" s="207"/>
      <c r="J7" s="207"/>
      <c r="K7" s="208"/>
      <c r="L7" s="68"/>
      <c r="M7" s="73"/>
      <c r="N7" s="93"/>
      <c r="O7" s="85"/>
      <c r="P7" s="92"/>
      <c r="Q7" s="87"/>
      <c r="R7" s="88"/>
      <c r="S7" s="87"/>
      <c r="T7" s="87"/>
      <c r="U7" s="87"/>
      <c r="V7" s="87"/>
      <c r="W7" s="92"/>
      <c r="X7" s="87"/>
      <c r="Y7" s="87"/>
      <c r="Z7" s="87"/>
      <c r="AA7" s="90"/>
      <c r="AB7" s="77"/>
      <c r="AC7" s="77"/>
      <c r="AD7" s="77"/>
      <c r="AE7" s="77"/>
      <c r="AF7" s="81"/>
      <c r="AG7" s="82"/>
      <c r="AH7" s="83"/>
      <c r="AI7" s="83"/>
      <c r="AJ7" s="83"/>
      <c r="AK7" s="83"/>
    </row>
    <row r="8" spans="1:37" ht="39" customHeight="1">
      <c r="A8" s="67" t="str">
        <f>PROPER(StudentListFull!B7)</f>
        <v>José Adolfo</v>
      </c>
      <c r="B8" s="68"/>
      <c r="C8" s="84"/>
      <c r="D8" s="71"/>
      <c r="E8" s="84"/>
      <c r="F8" s="84"/>
      <c r="G8" s="72"/>
      <c r="H8" s="206"/>
      <c r="I8" s="207"/>
      <c r="J8" s="207"/>
      <c r="K8" s="208"/>
      <c r="L8" s="68"/>
      <c r="M8" s="73"/>
      <c r="N8" s="93"/>
      <c r="O8" s="85"/>
      <c r="P8" s="92"/>
      <c r="Q8" s="87"/>
      <c r="R8" s="88"/>
      <c r="S8" s="87"/>
      <c r="T8" s="87"/>
      <c r="U8" s="87"/>
      <c r="V8" s="87"/>
      <c r="W8" s="92"/>
      <c r="X8" s="87"/>
      <c r="Y8" s="87"/>
      <c r="Z8" s="87"/>
      <c r="AA8" s="90"/>
      <c r="AB8" s="77"/>
      <c r="AC8" s="77"/>
      <c r="AD8" s="77"/>
      <c r="AE8" s="77"/>
      <c r="AF8" s="81"/>
      <c r="AG8" s="82"/>
      <c r="AH8" s="83"/>
      <c r="AI8" s="83"/>
      <c r="AJ8" s="83"/>
      <c r="AK8" s="83"/>
    </row>
    <row r="9" spans="1:37" ht="39" customHeight="1">
      <c r="A9" s="67" t="str">
        <f>PROPER(StudentListFull!B8)</f>
        <v>Jeannette</v>
      </c>
      <c r="B9" s="68"/>
      <c r="C9" s="84"/>
      <c r="D9" s="71"/>
      <c r="E9" s="84"/>
      <c r="F9" s="84"/>
      <c r="G9" s="72"/>
      <c r="H9" s="206"/>
      <c r="I9" s="207"/>
      <c r="J9" s="207"/>
      <c r="K9" s="208"/>
      <c r="L9" s="68"/>
      <c r="M9" s="73"/>
      <c r="N9" s="93"/>
      <c r="O9" s="85"/>
      <c r="P9" s="92"/>
      <c r="Q9" s="87"/>
      <c r="R9" s="88"/>
      <c r="S9" s="87"/>
      <c r="T9" s="87"/>
      <c r="U9" s="87"/>
      <c r="V9" s="87"/>
      <c r="W9" s="92"/>
      <c r="X9" s="87"/>
      <c r="Y9" s="87"/>
      <c r="Z9" s="87"/>
      <c r="AA9" s="90"/>
      <c r="AB9" s="77"/>
      <c r="AC9" s="77"/>
      <c r="AD9" s="77"/>
      <c r="AE9" s="77"/>
      <c r="AF9" s="81"/>
      <c r="AG9" s="82"/>
      <c r="AH9" s="83"/>
      <c r="AI9" s="83"/>
      <c r="AJ9" s="83"/>
      <c r="AK9" s="83"/>
    </row>
    <row r="10" spans="1:37" ht="39" customHeight="1">
      <c r="A10" s="67" t="str">
        <f>PROPER(StudentListFull!B9)</f>
        <v>Eleder</v>
      </c>
      <c r="B10" s="68"/>
      <c r="C10" s="84"/>
      <c r="D10" s="71"/>
      <c r="E10" s="84"/>
      <c r="F10" s="84"/>
      <c r="G10" s="72"/>
      <c r="H10" s="206"/>
      <c r="I10" s="207"/>
      <c r="J10" s="207"/>
      <c r="K10" s="208"/>
      <c r="L10" s="68"/>
      <c r="M10" s="73"/>
      <c r="N10" s="93"/>
      <c r="O10" s="85"/>
      <c r="P10" s="92"/>
      <c r="Q10" s="87"/>
      <c r="R10" s="88"/>
      <c r="S10" s="87"/>
      <c r="T10" s="87"/>
      <c r="U10" s="87"/>
      <c r="V10" s="87"/>
      <c r="W10" s="92"/>
      <c r="X10" s="87"/>
      <c r="Y10" s="87"/>
      <c r="Z10" s="87"/>
      <c r="AA10" s="90"/>
      <c r="AB10" s="77"/>
      <c r="AC10" s="77"/>
      <c r="AD10" s="77"/>
      <c r="AE10" s="77"/>
      <c r="AF10" s="81"/>
      <c r="AG10" s="82"/>
      <c r="AH10" s="83"/>
      <c r="AI10" s="83"/>
      <c r="AJ10" s="83"/>
      <c r="AK10" s="83"/>
    </row>
    <row r="11" spans="1:37" ht="39" customHeight="1">
      <c r="A11" s="67" t="str">
        <f>PROPER(StudentListFull!B10)</f>
        <v>Carlos Mario</v>
      </c>
      <c r="B11" s="68"/>
      <c r="C11" s="84"/>
      <c r="D11" s="71"/>
      <c r="E11" s="84"/>
      <c r="F11" s="84"/>
      <c r="G11" s="72"/>
      <c r="H11" s="206"/>
      <c r="I11" s="207"/>
      <c r="J11" s="207"/>
      <c r="K11" s="208"/>
      <c r="L11" s="68"/>
      <c r="M11" s="73"/>
      <c r="N11" s="93"/>
      <c r="O11" s="85"/>
      <c r="P11" s="92"/>
      <c r="Q11" s="87"/>
      <c r="R11" s="88"/>
      <c r="S11" s="87"/>
      <c r="T11" s="87"/>
      <c r="U11" s="87"/>
      <c r="V11" s="87"/>
      <c r="W11" s="92"/>
      <c r="X11" s="87"/>
      <c r="Y11" s="87"/>
      <c r="Z11" s="87"/>
      <c r="AA11" s="90"/>
      <c r="AB11" s="77"/>
      <c r="AC11" s="77"/>
      <c r="AD11" s="77"/>
      <c r="AE11" s="77"/>
      <c r="AF11" s="81"/>
      <c r="AG11" s="82"/>
      <c r="AH11" s="83"/>
      <c r="AI11" s="83"/>
      <c r="AJ11" s="83"/>
      <c r="AK11" s="83"/>
    </row>
    <row r="12" spans="1:37" ht="39" customHeight="1">
      <c r="A12" s="67" t="str">
        <f>PROPER(StudentListFull!B11)</f>
        <v>Bianca</v>
      </c>
      <c r="B12" s="68"/>
      <c r="C12" s="84"/>
      <c r="D12" s="71"/>
      <c r="E12" s="84"/>
      <c r="F12" s="84"/>
      <c r="G12" s="72"/>
      <c r="H12" s="206"/>
      <c r="I12" s="207"/>
      <c r="J12" s="207"/>
      <c r="K12" s="208"/>
      <c r="L12" s="68"/>
      <c r="M12" s="73"/>
      <c r="N12" s="93"/>
      <c r="O12" s="85"/>
      <c r="P12" s="92"/>
      <c r="Q12" s="87"/>
      <c r="R12" s="88"/>
      <c r="S12" s="87"/>
      <c r="T12" s="87"/>
      <c r="U12" s="87"/>
      <c r="V12" s="87"/>
      <c r="W12" s="92"/>
      <c r="X12" s="87"/>
      <c r="Y12" s="87"/>
      <c r="Z12" s="87"/>
      <c r="AA12" s="90"/>
      <c r="AB12" s="77"/>
      <c r="AC12" s="77"/>
      <c r="AD12" s="77"/>
      <c r="AE12" s="77"/>
      <c r="AF12" s="81"/>
      <c r="AG12" s="82"/>
      <c r="AH12" s="83"/>
      <c r="AI12" s="83"/>
      <c r="AJ12" s="83"/>
      <c r="AK12" s="83"/>
    </row>
  </sheetData>
  <mergeCells count="18">
    <mergeCell ref="A1:A2"/>
    <mergeCell ref="B1:K1"/>
    <mergeCell ref="M1:N1"/>
    <mergeCell ref="O1:P1"/>
    <mergeCell ref="R1:S1"/>
    <mergeCell ref="X1:AA1"/>
    <mergeCell ref="AB1:AF1"/>
    <mergeCell ref="H9:K9"/>
    <mergeCell ref="H10:K10"/>
    <mergeCell ref="H11:K11"/>
    <mergeCell ref="H12:K12"/>
    <mergeCell ref="H2:K2"/>
    <mergeCell ref="H3:K3"/>
    <mergeCell ref="H4:K4"/>
    <mergeCell ref="H5:K5"/>
    <mergeCell ref="H6:K6"/>
    <mergeCell ref="H7:K7"/>
    <mergeCell ref="H8:K8"/>
  </mergeCells>
  <dataValidations count="2">
    <dataValidation type="list" allowBlank="1" sqref="M3:M12 O3:O12 Q3:V12 X3:Z12 AB3:AE12" xr:uid="{00000000-0002-0000-0200-000000000000}">
      <formula1>"1,2,3"</formula1>
    </dataValidation>
    <dataValidation type="custom" allowBlank="1" showDropDown="1" sqref="E3:E4 G3:G4 E5:G8 C3:C12 E9:E12 G9:G12" xr:uid="{00000000-0002-0000-0200-000001000000}">
      <formula1>OR(NOT(ISERROR(DATEVALUE(C3))), AND(ISNUMBER(C3), LEFT(CELL("format", C3))="D"))</formula1>
    </dataValidation>
  </dataValidations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Z12"/>
  <sheetViews>
    <sheetView topLeftCell="D1" workbookViewId="0">
      <pane ySplit="2" topLeftCell="A3" activePane="bottomLeft" state="frozen"/>
      <selection pane="bottomLeft" activeCell="D9" sqref="D9"/>
    </sheetView>
  </sheetViews>
  <sheetFormatPr defaultColWidth="14.42578125" defaultRowHeight="15.75" customHeight="1"/>
  <cols>
    <col min="3" max="3" width="23.5703125" customWidth="1"/>
    <col min="4" max="4" width="30" customWidth="1"/>
    <col min="5" max="6" width="16.5703125" customWidth="1"/>
    <col min="7" max="7" width="14.42578125" customWidth="1"/>
    <col min="8" max="8" width="14.140625" customWidth="1"/>
    <col min="9" max="15" width="14.42578125" customWidth="1"/>
    <col min="16" max="16" width="21.42578125" customWidth="1"/>
    <col min="17" max="26" width="14.42578125" customWidth="1"/>
  </cols>
  <sheetData>
    <row r="1" spans="1:26" ht="25.5">
      <c r="A1" s="94" t="s">
        <v>0</v>
      </c>
      <c r="B1" s="94" t="s">
        <v>1</v>
      </c>
      <c r="C1" s="94" t="s">
        <v>2</v>
      </c>
      <c r="D1" s="95" t="s">
        <v>3</v>
      </c>
      <c r="E1" s="96" t="s">
        <v>175</v>
      </c>
      <c r="F1" s="97" t="s">
        <v>155</v>
      </c>
      <c r="G1" s="96" t="s">
        <v>176</v>
      </c>
      <c r="H1" s="98" t="s">
        <v>177</v>
      </c>
      <c r="I1" s="99" t="s">
        <v>178</v>
      </c>
      <c r="J1" s="98" t="s">
        <v>159</v>
      </c>
      <c r="K1" s="98" t="s">
        <v>178</v>
      </c>
      <c r="L1" s="96" t="s">
        <v>159</v>
      </c>
      <c r="M1" s="98" t="s">
        <v>178</v>
      </c>
      <c r="N1" s="96" t="s">
        <v>159</v>
      </c>
      <c r="O1" s="98" t="s">
        <v>178</v>
      </c>
      <c r="P1" s="96" t="s">
        <v>159</v>
      </c>
      <c r="Q1" s="98" t="s">
        <v>178</v>
      </c>
      <c r="R1" s="96" t="s">
        <v>159</v>
      </c>
      <c r="S1" s="98" t="s">
        <v>178</v>
      </c>
      <c r="T1" s="96" t="s">
        <v>159</v>
      </c>
      <c r="U1" s="98" t="s">
        <v>178</v>
      </c>
      <c r="V1" s="96" t="s">
        <v>159</v>
      </c>
      <c r="W1" s="98" t="s">
        <v>178</v>
      </c>
      <c r="X1" s="96" t="s">
        <v>159</v>
      </c>
      <c r="Y1" s="98" t="s">
        <v>178</v>
      </c>
      <c r="Z1" s="96" t="s">
        <v>159</v>
      </c>
    </row>
    <row r="2" spans="1:26" ht="34.5" customHeight="1">
      <c r="A2" s="100"/>
      <c r="B2" s="101"/>
      <c r="C2" s="101"/>
      <c r="D2" s="101"/>
      <c r="E2" s="218" t="s">
        <v>179</v>
      </c>
      <c r="F2" s="207"/>
      <c r="G2" s="208"/>
      <c r="H2" s="101"/>
      <c r="I2" s="219" t="s">
        <v>180</v>
      </c>
      <c r="J2" s="208"/>
      <c r="K2" s="220" t="s">
        <v>181</v>
      </c>
      <c r="L2" s="208"/>
      <c r="M2" s="221" t="s">
        <v>182</v>
      </c>
      <c r="N2" s="208"/>
      <c r="O2" s="222" t="s">
        <v>183</v>
      </c>
      <c r="P2" s="208"/>
      <c r="Q2" s="223" t="s">
        <v>184</v>
      </c>
      <c r="R2" s="208"/>
      <c r="S2" s="217" t="s">
        <v>185</v>
      </c>
      <c r="T2" s="208"/>
      <c r="U2" s="217" t="s">
        <v>186</v>
      </c>
      <c r="V2" s="208"/>
      <c r="W2" s="217" t="s">
        <v>187</v>
      </c>
      <c r="X2" s="208"/>
      <c r="Y2" s="217" t="s">
        <v>188</v>
      </c>
      <c r="Z2" s="208"/>
    </row>
    <row r="3" spans="1:26" ht="15.75" customHeight="1">
      <c r="A3" s="3">
        <v>1</v>
      </c>
      <c r="B3" s="102" t="str">
        <f>PROPER(StudentListFull!B2)</f>
        <v>Vladimir</v>
      </c>
      <c r="C3" s="102" t="str">
        <f>PROPER(StudentListFull!C2)</f>
        <v>Kalinov</v>
      </c>
      <c r="D3" s="103" t="str">
        <f>StudentListFull!D2</f>
        <v>kalinov@pm.me</v>
      </c>
      <c r="E3" s="104" t="s">
        <v>189</v>
      </c>
      <c r="F3" s="105"/>
      <c r="G3" s="106" t="s">
        <v>190</v>
      </c>
      <c r="H3" s="107" t="s">
        <v>191</v>
      </c>
      <c r="I3" s="108" t="b">
        <v>1</v>
      </c>
      <c r="J3" s="7" t="s">
        <v>192</v>
      </c>
      <c r="K3" s="108" t="b">
        <v>1</v>
      </c>
      <c r="L3" s="109" t="s">
        <v>193</v>
      </c>
      <c r="M3" s="108" t="b">
        <v>1</v>
      </c>
      <c r="N3" s="109" t="s">
        <v>193</v>
      </c>
      <c r="O3" s="108" t="b">
        <v>1</v>
      </c>
      <c r="P3" s="110" t="s">
        <v>194</v>
      </c>
      <c r="Q3" s="108" t="b">
        <v>1</v>
      </c>
      <c r="R3" s="110" t="s">
        <v>194</v>
      </c>
      <c r="S3" s="108" t="b">
        <v>1</v>
      </c>
      <c r="T3" s="110" t="s">
        <v>193</v>
      </c>
      <c r="U3" s="108" t="b">
        <v>1</v>
      </c>
      <c r="V3" s="110" t="s">
        <v>195</v>
      </c>
      <c r="W3" s="108" t="b">
        <v>1</v>
      </c>
      <c r="X3" s="110" t="s">
        <v>196</v>
      </c>
      <c r="Y3" s="108" t="b">
        <v>1</v>
      </c>
      <c r="Z3" s="110" t="s">
        <v>196</v>
      </c>
    </row>
    <row r="4" spans="1:26" ht="15.75" customHeight="1">
      <c r="A4" s="3">
        <f t="shared" ref="A4:A12" si="0">A3+1</f>
        <v>2</v>
      </c>
      <c r="B4" s="102" t="str">
        <f>PROPER(StudentListFull!B3)</f>
        <v>Sergio P.</v>
      </c>
      <c r="C4" s="102" t="str">
        <f>PROPER(StudentListFull!C3)</f>
        <v>Parisi</v>
      </c>
      <c r="D4" s="103" t="str">
        <f>StudentListFull!D3</f>
        <v>sergioparisi@outlook.com</v>
      </c>
      <c r="E4" s="104" t="s">
        <v>189</v>
      </c>
      <c r="F4" s="105"/>
      <c r="G4" s="106" t="s">
        <v>197</v>
      </c>
      <c r="H4" s="107" t="s">
        <v>191</v>
      </c>
      <c r="I4" s="108" t="b">
        <v>1</v>
      </c>
      <c r="J4" s="110" t="s">
        <v>193</v>
      </c>
      <c r="K4" s="108" t="b">
        <v>1</v>
      </c>
      <c r="L4" s="110" t="s">
        <v>198</v>
      </c>
      <c r="M4" s="108" t="b">
        <v>1</v>
      </c>
      <c r="N4" s="109" t="s">
        <v>193</v>
      </c>
      <c r="O4" s="108" t="b">
        <v>1</v>
      </c>
      <c r="P4" s="109" t="s">
        <v>193</v>
      </c>
      <c r="Q4" s="108" t="b">
        <v>1</v>
      </c>
      <c r="R4" s="111" t="s">
        <v>193</v>
      </c>
      <c r="S4" s="108" t="b">
        <v>1</v>
      </c>
      <c r="T4" s="110" t="s">
        <v>193</v>
      </c>
      <c r="U4" s="108" t="b">
        <v>1</v>
      </c>
      <c r="V4" s="110" t="s">
        <v>199</v>
      </c>
      <c r="W4" s="108" t="b">
        <v>1</v>
      </c>
      <c r="X4" s="110" t="s">
        <v>200</v>
      </c>
      <c r="Y4" s="108" t="b">
        <v>1</v>
      </c>
      <c r="Z4" s="110" t="s">
        <v>201</v>
      </c>
    </row>
    <row r="5" spans="1:26" ht="15.75" customHeight="1">
      <c r="A5" s="3">
        <f t="shared" si="0"/>
        <v>3</v>
      </c>
      <c r="B5" s="102" t="str">
        <f>PROPER(StudentListFull!B4)</f>
        <v>Sergio M.</v>
      </c>
      <c r="C5" s="102" t="str">
        <f>PROPER(StudentListFull!C4)</f>
        <v>Manzo</v>
      </c>
      <c r="D5" s="103" t="str">
        <f>StudentListFull!D4</f>
        <v>manzov.sergio@gmail.com</v>
      </c>
      <c r="E5" s="104" t="s">
        <v>189</v>
      </c>
      <c r="F5" s="105"/>
      <c r="G5" s="106" t="s">
        <v>202</v>
      </c>
      <c r="H5" s="107" t="s">
        <v>191</v>
      </c>
      <c r="I5" s="108" t="b">
        <v>1</v>
      </c>
      <c r="J5" s="109" t="s">
        <v>203</v>
      </c>
      <c r="K5" s="108" t="b">
        <v>1</v>
      </c>
      <c r="L5" s="112" t="s">
        <v>204</v>
      </c>
      <c r="M5" s="108" t="b">
        <v>1</v>
      </c>
      <c r="N5" s="109" t="s">
        <v>193</v>
      </c>
      <c r="O5" s="108" t="b">
        <v>1</v>
      </c>
      <c r="P5" s="109" t="s">
        <v>193</v>
      </c>
      <c r="Q5" s="108" t="b">
        <v>1</v>
      </c>
      <c r="R5" s="112" t="s">
        <v>205</v>
      </c>
      <c r="S5" s="108" t="b">
        <v>1</v>
      </c>
      <c r="T5" s="110" t="s">
        <v>195</v>
      </c>
      <c r="U5" s="108" t="b">
        <v>1</v>
      </c>
      <c r="V5" s="110" t="s">
        <v>193</v>
      </c>
      <c r="W5" s="108" t="b">
        <v>1</v>
      </c>
      <c r="X5" s="110" t="s">
        <v>206</v>
      </c>
      <c r="Y5" s="108" t="b">
        <v>1</v>
      </c>
      <c r="Z5" s="110" t="s">
        <v>207</v>
      </c>
    </row>
    <row r="6" spans="1:26" ht="15.75" customHeight="1">
      <c r="A6" s="3">
        <f t="shared" si="0"/>
        <v>4</v>
      </c>
      <c r="B6" s="102" t="str">
        <f>PROPER(StudentListFull!B5)</f>
        <v>Raghav</v>
      </c>
      <c r="C6" s="102" t="str">
        <f>PROPER(StudentListFull!C5)</f>
        <v>Manocha</v>
      </c>
      <c r="D6" s="103" t="str">
        <f>StudentListFull!D5</f>
        <v>raghavmanocha31@gmail.com</v>
      </c>
      <c r="E6" s="113" t="s">
        <v>189</v>
      </c>
      <c r="F6" s="105"/>
      <c r="G6" s="106" t="s">
        <v>208</v>
      </c>
      <c r="H6" s="114" t="s">
        <v>209</v>
      </c>
      <c r="I6" s="108" t="b">
        <v>1</v>
      </c>
      <c r="J6" s="109" t="s">
        <v>210</v>
      </c>
      <c r="K6" s="108" t="b">
        <v>1</v>
      </c>
      <c r="L6" s="109" t="s">
        <v>211</v>
      </c>
      <c r="M6" s="108" t="b">
        <v>1</v>
      </c>
      <c r="N6" s="109" t="s">
        <v>193</v>
      </c>
      <c r="O6" s="108" t="b">
        <v>1</v>
      </c>
      <c r="P6" s="109" t="s">
        <v>212</v>
      </c>
      <c r="Q6" s="108" t="b">
        <v>1</v>
      </c>
      <c r="R6" s="109" t="s">
        <v>213</v>
      </c>
      <c r="S6" s="108" t="b">
        <v>1</v>
      </c>
      <c r="T6" s="109" t="s">
        <v>214</v>
      </c>
      <c r="U6" s="108" t="b">
        <v>1</v>
      </c>
      <c r="V6" s="109" t="s">
        <v>193</v>
      </c>
      <c r="W6" s="108" t="b">
        <v>1</v>
      </c>
      <c r="X6" s="109" t="s">
        <v>193</v>
      </c>
      <c r="Y6" s="108" t="b">
        <v>1</v>
      </c>
      <c r="Z6" s="109" t="s">
        <v>215</v>
      </c>
    </row>
    <row r="7" spans="1:26" ht="15.75" customHeight="1">
      <c r="A7" s="3">
        <f t="shared" si="0"/>
        <v>5</v>
      </c>
      <c r="B7" s="102" t="str">
        <f>PROPER(StudentListFull!B6)</f>
        <v>Patricia</v>
      </c>
      <c r="C7" s="102" t="str">
        <f>PROPER(StudentListFull!C6)</f>
        <v>Yáñez Piqueras</v>
      </c>
      <c r="D7" s="103" t="str">
        <f>StudentListFull!D6</f>
        <v>patriciayanezpiqueras@gmail.com</v>
      </c>
      <c r="E7" s="113" t="s">
        <v>189</v>
      </c>
      <c r="F7" s="105"/>
      <c r="G7" s="106" t="s">
        <v>216</v>
      </c>
      <c r="H7" s="107" t="s">
        <v>191</v>
      </c>
      <c r="I7" s="108" t="b">
        <v>1</v>
      </c>
      <c r="J7" s="110" t="s">
        <v>217</v>
      </c>
      <c r="K7" s="108" t="b">
        <v>1</v>
      </c>
      <c r="L7" s="109" t="s">
        <v>218</v>
      </c>
      <c r="M7" s="108" t="b">
        <v>1</v>
      </c>
      <c r="N7" s="109" t="s">
        <v>193</v>
      </c>
      <c r="O7" s="108" t="b">
        <v>1</v>
      </c>
      <c r="P7" s="109" t="s">
        <v>193</v>
      </c>
      <c r="Q7" s="108" t="b">
        <v>1</v>
      </c>
      <c r="R7" s="109" t="s">
        <v>219</v>
      </c>
      <c r="S7" s="108" t="b">
        <v>1</v>
      </c>
      <c r="T7" s="110" t="s">
        <v>220</v>
      </c>
      <c r="U7" s="108" t="b">
        <v>1</v>
      </c>
      <c r="V7" s="110" t="s">
        <v>193</v>
      </c>
      <c r="W7" s="108" t="b">
        <v>1</v>
      </c>
      <c r="X7" s="109" t="s">
        <v>221</v>
      </c>
      <c r="Y7" s="108" t="b">
        <v>1</v>
      </c>
      <c r="Z7" s="109" t="s">
        <v>193</v>
      </c>
    </row>
    <row r="8" spans="1:26" ht="15.75" customHeight="1">
      <c r="A8" s="3">
        <f t="shared" si="0"/>
        <v>6</v>
      </c>
      <c r="B8" s="102" t="str">
        <f>PROPER(StudentListFull!B7)</f>
        <v>José Adolfo</v>
      </c>
      <c r="C8" s="102" t="str">
        <f>PROPER(StudentListFull!C7)</f>
        <v>Carril Paniagua</v>
      </c>
      <c r="D8" s="103" t="str">
        <f>StudentListFull!D7</f>
        <v>jadcarpan@gmail.com</v>
      </c>
      <c r="E8" s="104" t="s">
        <v>189</v>
      </c>
      <c r="F8" s="105"/>
      <c r="G8" s="106" t="s">
        <v>222</v>
      </c>
      <c r="H8" s="107" t="s">
        <v>191</v>
      </c>
      <c r="I8" s="108" t="b">
        <v>1</v>
      </c>
      <c r="J8" s="110" t="s">
        <v>223</v>
      </c>
      <c r="K8" s="108" t="b">
        <v>1</v>
      </c>
      <c r="L8" s="109" t="s">
        <v>224</v>
      </c>
      <c r="M8" s="108" t="b">
        <v>1</v>
      </c>
      <c r="N8" s="109" t="s">
        <v>193</v>
      </c>
      <c r="O8" s="108" t="b">
        <v>1</v>
      </c>
      <c r="P8" s="109" t="s">
        <v>193</v>
      </c>
      <c r="Q8" s="108" t="b">
        <v>1</v>
      </c>
      <c r="R8" s="109" t="s">
        <v>225</v>
      </c>
      <c r="S8" s="108" t="b">
        <v>1</v>
      </c>
      <c r="T8" s="110" t="s">
        <v>195</v>
      </c>
      <c r="U8" s="108" t="b">
        <v>1</v>
      </c>
      <c r="V8" s="110" t="s">
        <v>226</v>
      </c>
      <c r="W8" s="108" t="b">
        <v>1</v>
      </c>
      <c r="X8" s="110" t="s">
        <v>193</v>
      </c>
      <c r="Y8" s="108" t="b">
        <v>1</v>
      </c>
      <c r="Z8" s="110" t="s">
        <v>193</v>
      </c>
    </row>
    <row r="9" spans="1:26" ht="15.75" customHeight="1">
      <c r="A9" s="3">
        <f t="shared" si="0"/>
        <v>7</v>
      </c>
      <c r="B9" s="102" t="str">
        <f>PROPER(StudentListFull!B8)</f>
        <v>Jeannette</v>
      </c>
      <c r="C9" s="102" t="str">
        <f>PROPER(StudentListFull!C8)</f>
        <v>Itta</v>
      </c>
      <c r="D9" s="103" t="str">
        <f>StudentListFull!D8</f>
        <v>itta.j@gmx.de</v>
      </c>
      <c r="E9" s="113" t="s">
        <v>189</v>
      </c>
      <c r="F9" s="105"/>
      <c r="G9" s="106" t="s">
        <v>227</v>
      </c>
      <c r="H9" s="107" t="s">
        <v>191</v>
      </c>
      <c r="I9" s="108" t="b">
        <v>1</v>
      </c>
      <c r="J9" s="110" t="s">
        <v>193</v>
      </c>
      <c r="K9" s="108" t="b">
        <v>1</v>
      </c>
      <c r="L9" s="110" t="s">
        <v>228</v>
      </c>
      <c r="M9" s="108" t="b">
        <v>1</v>
      </c>
      <c r="N9" s="110" t="s">
        <v>229</v>
      </c>
      <c r="O9" s="108" t="b">
        <v>1</v>
      </c>
      <c r="P9" s="110" t="s">
        <v>230</v>
      </c>
      <c r="Q9" s="108" t="b">
        <v>1</v>
      </c>
      <c r="R9" s="110" t="s">
        <v>231</v>
      </c>
      <c r="S9" s="108" t="b">
        <v>1</v>
      </c>
      <c r="T9" s="110" t="s">
        <v>195</v>
      </c>
      <c r="U9" s="108" t="b">
        <v>1</v>
      </c>
      <c r="V9" s="110" t="s">
        <v>232</v>
      </c>
      <c r="W9" s="108" t="b">
        <v>1</v>
      </c>
      <c r="X9" s="110" t="s">
        <v>193</v>
      </c>
      <c r="Y9" s="108" t="b">
        <v>1</v>
      </c>
      <c r="Z9" s="110" t="s">
        <v>233</v>
      </c>
    </row>
    <row r="10" spans="1:26" ht="15.75" customHeight="1">
      <c r="A10" s="3">
        <f t="shared" si="0"/>
        <v>8</v>
      </c>
      <c r="B10" s="102" t="str">
        <f>PROPER(StudentListFull!B9)</f>
        <v>Eleder</v>
      </c>
      <c r="C10" s="102" t="str">
        <f>PROPER(StudentListFull!C9)</f>
        <v>San Sebastian</v>
      </c>
      <c r="D10" s="103" t="str">
        <f>StudentListFull!D9</f>
        <v>e.sansebastian@expondo.com</v>
      </c>
      <c r="E10" s="113" t="s">
        <v>189</v>
      </c>
      <c r="F10" s="105"/>
      <c r="G10" s="106" t="s">
        <v>234</v>
      </c>
      <c r="H10" s="107" t="s">
        <v>191</v>
      </c>
      <c r="I10" s="108" t="b">
        <v>1</v>
      </c>
      <c r="J10" s="110" t="s">
        <v>235</v>
      </c>
      <c r="K10" s="108" t="b">
        <v>1</v>
      </c>
      <c r="L10" s="115" t="s">
        <v>236</v>
      </c>
      <c r="M10" s="108" t="b">
        <v>1</v>
      </c>
      <c r="N10" s="115" t="s">
        <v>236</v>
      </c>
      <c r="O10" s="108" t="b">
        <v>1</v>
      </c>
      <c r="P10" s="116" t="s">
        <v>237</v>
      </c>
      <c r="Q10" s="108" t="b">
        <v>1</v>
      </c>
      <c r="R10" s="116" t="s">
        <v>238</v>
      </c>
      <c r="S10" s="108" t="b">
        <v>1</v>
      </c>
      <c r="T10" s="110" t="s">
        <v>239</v>
      </c>
      <c r="U10" s="108" t="b">
        <v>1</v>
      </c>
      <c r="V10" s="110" t="s">
        <v>240</v>
      </c>
      <c r="W10" s="108" t="b">
        <v>1</v>
      </c>
      <c r="X10" s="110" t="s">
        <v>241</v>
      </c>
      <c r="Y10" s="108" t="b">
        <v>1</v>
      </c>
      <c r="Z10" s="110" t="s">
        <v>233</v>
      </c>
    </row>
    <row r="11" spans="1:26" ht="15.75" customHeight="1">
      <c r="A11" s="3">
        <f t="shared" si="0"/>
        <v>9</v>
      </c>
      <c r="B11" s="102" t="str">
        <f>PROPER(StudentListFull!B10)</f>
        <v>Carlos Mario</v>
      </c>
      <c r="C11" s="102" t="str">
        <f>PROPER(StudentListFull!C10)</f>
        <v>Corvalán Illuminati</v>
      </c>
      <c r="D11" s="103" t="str">
        <f>StudentListFull!D10</f>
        <v>carloscorvalan1990@gmail.com</v>
      </c>
      <c r="E11" s="104" t="s">
        <v>189</v>
      </c>
      <c r="F11" s="105"/>
      <c r="G11" s="106" t="s">
        <v>242</v>
      </c>
      <c r="H11" s="107" t="s">
        <v>191</v>
      </c>
      <c r="I11" s="108" t="b">
        <v>1</v>
      </c>
      <c r="J11" s="109" t="s">
        <v>203</v>
      </c>
      <c r="K11" s="108" t="b">
        <v>1</v>
      </c>
      <c r="L11" s="117" t="s">
        <v>243</v>
      </c>
      <c r="M11" s="108" t="b">
        <v>1</v>
      </c>
      <c r="N11" s="117" t="s">
        <v>193</v>
      </c>
      <c r="O11" s="108" t="b">
        <v>1</v>
      </c>
      <c r="P11" s="117" t="s">
        <v>244</v>
      </c>
      <c r="Q11" s="108" t="b">
        <v>1</v>
      </c>
      <c r="R11" s="117" t="s">
        <v>245</v>
      </c>
      <c r="S11" s="108" t="b">
        <v>1</v>
      </c>
      <c r="T11" s="110" t="s">
        <v>195</v>
      </c>
      <c r="U11" s="108" t="b">
        <v>1</v>
      </c>
      <c r="V11" s="110" t="s">
        <v>246</v>
      </c>
      <c r="W11" s="108" t="b">
        <v>1</v>
      </c>
      <c r="X11" s="110" t="s">
        <v>247</v>
      </c>
      <c r="Y11" s="108" t="b">
        <v>1</v>
      </c>
      <c r="Z11" s="110" t="s">
        <v>248</v>
      </c>
    </row>
    <row r="12" spans="1:26" ht="15.75" customHeight="1">
      <c r="A12" s="3">
        <f t="shared" si="0"/>
        <v>10</v>
      </c>
      <c r="B12" s="102" t="str">
        <f>PROPER(StudentListFull!B11)</f>
        <v>Bianca</v>
      </c>
      <c r="C12" s="102" t="str">
        <f>PROPER(StudentListFull!C11)</f>
        <v>Blanariu</v>
      </c>
      <c r="D12" s="103" t="str">
        <f>StudentListFull!D11</f>
        <v>bianca@cetler.com</v>
      </c>
      <c r="E12" s="104" t="s">
        <v>189</v>
      </c>
      <c r="F12" s="105"/>
      <c r="G12" s="106" t="s">
        <v>249</v>
      </c>
      <c r="H12" s="114" t="s">
        <v>209</v>
      </c>
      <c r="I12" s="108" t="b">
        <v>1</v>
      </c>
      <c r="J12" s="109" t="s">
        <v>250</v>
      </c>
      <c r="K12" s="108" t="b">
        <v>1</v>
      </c>
      <c r="L12" s="109" t="s">
        <v>250</v>
      </c>
      <c r="M12" s="108" t="b">
        <v>1</v>
      </c>
      <c r="N12" s="109" t="s">
        <v>193</v>
      </c>
      <c r="O12" s="108" t="b">
        <v>1</v>
      </c>
      <c r="P12" s="109" t="s">
        <v>193</v>
      </c>
      <c r="Q12" s="108" t="b">
        <v>1</v>
      </c>
      <c r="R12" s="109" t="s">
        <v>251</v>
      </c>
      <c r="S12" s="108" t="b">
        <v>1</v>
      </c>
      <c r="T12" s="109" t="s">
        <v>193</v>
      </c>
      <c r="U12" s="108" t="b">
        <v>1</v>
      </c>
      <c r="V12" s="109" t="s">
        <v>193</v>
      </c>
      <c r="W12" s="108" t="b">
        <v>1</v>
      </c>
      <c r="X12" s="109" t="s">
        <v>252</v>
      </c>
      <c r="Y12" s="108" t="b">
        <v>1</v>
      </c>
      <c r="Z12" s="109" t="s">
        <v>193</v>
      </c>
    </row>
  </sheetData>
  <mergeCells count="10">
    <mergeCell ref="U2:V2"/>
    <mergeCell ref="W2:X2"/>
    <mergeCell ref="Y2:Z2"/>
    <mergeCell ref="E2:G2"/>
    <mergeCell ref="I2:J2"/>
    <mergeCell ref="K2:L2"/>
    <mergeCell ref="M2:N2"/>
    <mergeCell ref="O2:P2"/>
    <mergeCell ref="Q2:R2"/>
    <mergeCell ref="S2:T2"/>
  </mergeCells>
  <conditionalFormatting sqref="E3:E12">
    <cfRule type="cellIs" dxfId="4" priority="1" operator="equal">
      <formula>"Done"</formula>
    </cfRule>
  </conditionalFormatting>
  <conditionalFormatting sqref="E3:E12">
    <cfRule type="cellIs" dxfId="3" priority="2" operator="equal">
      <formula>"InProgress"</formula>
    </cfRule>
  </conditionalFormatting>
  <conditionalFormatting sqref="E3:E12">
    <cfRule type="containsBlanks" dxfId="2" priority="3">
      <formula>LEN(TRIM(E3))=0</formula>
    </cfRule>
  </conditionalFormatting>
  <dataValidations count="2">
    <dataValidation type="list" allowBlank="1" sqref="H3:H12" xr:uid="{00000000-0002-0000-0300-000000000000}">
      <formula1>"😄,😐,☹️"</formula1>
    </dataValidation>
    <dataValidation type="list" allowBlank="1" sqref="E3:E12" xr:uid="{00000000-0002-0000-0300-000001000000}">
      <formula1>"Done,InProgress,NotStarted"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00"/>
  <sheetViews>
    <sheetView workbookViewId="0">
      <selection activeCell="C16" sqref="C16"/>
    </sheetView>
  </sheetViews>
  <sheetFormatPr defaultColWidth="14.42578125" defaultRowHeight="15.75" customHeight="1"/>
  <cols>
    <col min="7" max="7" width="15" customWidth="1"/>
    <col min="8" max="8" width="11.140625" customWidth="1"/>
  </cols>
  <sheetData>
    <row r="1" spans="1:26" ht="15.75" customHeight="1">
      <c r="A1" s="118" t="s">
        <v>253</v>
      </c>
      <c r="B1" s="119"/>
      <c r="C1" s="119"/>
      <c r="D1" s="119"/>
      <c r="E1" s="119"/>
      <c r="F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spans="1:26" ht="15.75" customHeight="1">
      <c r="A2" s="120" t="s">
        <v>254</v>
      </c>
      <c r="B2" s="119"/>
      <c r="C2" s="119"/>
      <c r="D2" s="119"/>
      <c r="E2" s="119"/>
      <c r="F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spans="1:26" ht="15.75" customHeight="1">
      <c r="A3" s="121" t="s">
        <v>255</v>
      </c>
      <c r="B3" s="119"/>
      <c r="C3" s="119"/>
      <c r="D3" s="119"/>
      <c r="E3" s="119"/>
      <c r="F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 spans="1:26" ht="15.75" customHeight="1">
      <c r="A4" s="120" t="s">
        <v>256</v>
      </c>
      <c r="B4" s="119"/>
      <c r="C4" s="119"/>
      <c r="D4" s="119"/>
      <c r="E4" s="119"/>
      <c r="F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1:26" ht="15.75" customHeight="1">
      <c r="A5" s="120" t="s">
        <v>257</v>
      </c>
      <c r="D5" s="119"/>
      <c r="E5" s="119"/>
      <c r="F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spans="1:26" ht="15.75" customHeight="1">
      <c r="A6" s="120" t="s">
        <v>258</v>
      </c>
      <c r="B6" s="119"/>
      <c r="C6" s="119"/>
      <c r="D6" s="119"/>
      <c r="E6" s="119"/>
      <c r="F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 spans="1:26" ht="15.75" customHeight="1">
      <c r="A7" s="119"/>
      <c r="B7" s="119"/>
      <c r="C7" s="119"/>
      <c r="D7" s="119"/>
      <c r="E7" s="119"/>
      <c r="F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spans="1:26" ht="15.75" customHeight="1">
      <c r="A8" s="119"/>
      <c r="B8" s="120" t="s">
        <v>259</v>
      </c>
      <c r="C8" s="224" t="s">
        <v>260</v>
      </c>
      <c r="D8" s="119"/>
      <c r="E8" s="119"/>
      <c r="F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spans="1:26" ht="15.75" customHeight="1">
      <c r="A9" s="119"/>
      <c r="B9" s="120" t="s">
        <v>261</v>
      </c>
      <c r="C9" s="168"/>
      <c r="D9" s="119"/>
      <c r="E9" s="119"/>
      <c r="F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</row>
    <row r="10" spans="1:26" ht="15.75" customHeight="1">
      <c r="A10" s="119"/>
      <c r="B10" s="120" t="s">
        <v>262</v>
      </c>
      <c r="C10" s="168"/>
      <c r="D10" s="119"/>
      <c r="E10" s="119"/>
      <c r="F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15.75" customHeight="1">
      <c r="A11" s="119"/>
      <c r="B11" s="120" t="s">
        <v>263</v>
      </c>
      <c r="C11" s="168"/>
      <c r="D11" s="119"/>
      <c r="E11" s="119"/>
      <c r="F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15.75" customHeight="1">
      <c r="A12" s="120" t="s">
        <v>264</v>
      </c>
      <c r="B12" s="119"/>
      <c r="C12" s="119"/>
      <c r="D12" s="119"/>
      <c r="E12" s="119"/>
      <c r="F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 spans="1:26" ht="15.75" customHeight="1">
      <c r="A13" s="7" t="s">
        <v>265</v>
      </c>
      <c r="B13" s="119"/>
      <c r="C13" s="119"/>
      <c r="D13" s="119"/>
      <c r="E13" s="119"/>
      <c r="F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 ht="15.75" customHeight="1">
      <c r="A14" s="120" t="s">
        <v>266</v>
      </c>
      <c r="B14" s="119"/>
      <c r="C14" s="119"/>
      <c r="D14" s="119"/>
      <c r="E14" s="119"/>
      <c r="F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>
      <c r="A15" s="120" t="s">
        <v>267</v>
      </c>
      <c r="B15" s="119"/>
      <c r="C15" s="119"/>
      <c r="D15" s="119"/>
      <c r="E15" s="119"/>
      <c r="F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15.75" customHeight="1">
      <c r="A16" s="120" t="s">
        <v>268</v>
      </c>
      <c r="B16" s="119"/>
      <c r="C16" s="119"/>
      <c r="D16" s="119"/>
      <c r="E16" s="119"/>
      <c r="F16" s="119"/>
      <c r="G16" s="119"/>
      <c r="H16" s="119"/>
      <c r="I16" s="119"/>
      <c r="J16" s="119" t="s">
        <v>269</v>
      </c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26" ht="15.75" customHeight="1">
      <c r="A17" s="120" t="s">
        <v>270</v>
      </c>
      <c r="B17" s="119"/>
      <c r="C17" s="119"/>
      <c r="D17" s="119"/>
      <c r="E17" s="119"/>
      <c r="F17" s="119"/>
      <c r="G17" s="119"/>
      <c r="H17" s="119"/>
      <c r="I17" s="119"/>
      <c r="J17" s="119" t="s">
        <v>269</v>
      </c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 spans="1:26" ht="15.75" customHeight="1">
      <c r="A18" s="120" t="s">
        <v>271</v>
      </c>
      <c r="E18" s="119"/>
      <c r="F18" s="119"/>
      <c r="G18" s="119" t="str">
        <f>PROPER(J20)</f>
        <v/>
      </c>
      <c r="H18" s="119"/>
      <c r="I18" s="119"/>
      <c r="J18" s="119" t="s">
        <v>269</v>
      </c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spans="1:26" ht="15.75" customHeight="1">
      <c r="A19" s="120" t="s">
        <v>272</v>
      </c>
      <c r="E19" s="119"/>
      <c r="F19" s="119"/>
      <c r="G19" s="119"/>
      <c r="H19" s="119"/>
      <c r="I19" s="119"/>
      <c r="J19" s="119" t="s">
        <v>269</v>
      </c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spans="1:26" ht="15.75" customHeight="1">
      <c r="A20" s="120" t="s">
        <v>273</v>
      </c>
      <c r="E20" s="119"/>
      <c r="F20" s="119"/>
      <c r="G20" s="119"/>
      <c r="H20" s="119"/>
      <c r="I20" s="119"/>
      <c r="J20" s="119" t="s">
        <v>269</v>
      </c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 spans="1:26" ht="15.75" customHeight="1">
      <c r="A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 spans="1:26" ht="15.75" customHeight="1">
      <c r="A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</row>
    <row r="23" spans="1:26" ht="12.75">
      <c r="A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spans="1:26" ht="12.7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1:26" ht="12.7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 spans="1:26" ht="12.7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 spans="1:26" ht="12.7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2.7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</row>
    <row r="29" spans="1:26" ht="12.7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</row>
    <row r="30" spans="1:26" ht="12.7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</row>
    <row r="31" spans="1:26" ht="12.7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</row>
    <row r="32" spans="1:26" ht="12.7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</row>
    <row r="33" spans="1:26" ht="12.7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</row>
    <row r="34" spans="1:26" ht="12.7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</row>
    <row r="35" spans="1:26" ht="12.7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</row>
    <row r="36" spans="1:26" ht="12.7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2.75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</row>
    <row r="38" spans="1:26" ht="12.75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</row>
    <row r="39" spans="1:26" ht="12.7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</row>
    <row r="40" spans="1:26" ht="12.75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</row>
    <row r="41" spans="1:26" ht="12.75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</row>
    <row r="42" spans="1:26" ht="12.75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</row>
    <row r="43" spans="1:26" ht="12.7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</row>
    <row r="44" spans="1:26" ht="12.75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</row>
    <row r="45" spans="1:26" ht="12.7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</row>
    <row r="46" spans="1:26" ht="12.75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</row>
    <row r="47" spans="1:26" ht="12.75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</row>
    <row r="48" spans="1:26" ht="12.75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 spans="1:26" ht="12.75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</row>
    <row r="50" spans="1:26" ht="12.75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 spans="1:26" ht="12.7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</row>
    <row r="52" spans="1:26" ht="12.7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</row>
    <row r="53" spans="1:26" ht="12.7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</row>
    <row r="54" spans="1:26" ht="12.7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2.7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</row>
    <row r="56" spans="1:26" ht="12.7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</row>
    <row r="57" spans="1:26" ht="12.75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2.75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spans="1:26" ht="12.75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</row>
    <row r="60" spans="1:26" ht="12.75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</row>
    <row r="61" spans="1:26" ht="12.75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</row>
    <row r="62" spans="1:26" ht="12.75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</row>
    <row r="63" spans="1:26" ht="12.75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</row>
    <row r="64" spans="1:26" ht="12.7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</row>
    <row r="65" spans="1:26" ht="12.7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2.75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</row>
    <row r="67" spans="1:26" ht="12.7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</row>
    <row r="68" spans="1:26" ht="12.75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spans="1:26" ht="12.7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spans="1:26" ht="12.75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</row>
    <row r="71" spans="1:26" ht="12.75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</row>
    <row r="72" spans="1:26" ht="12.75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</row>
    <row r="73" spans="1:26" ht="12.75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</row>
    <row r="74" spans="1:26" ht="12.7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</row>
    <row r="75" spans="1:26" ht="12.7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</row>
    <row r="76" spans="1:26" ht="12.7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</row>
    <row r="77" spans="1:26" ht="12.75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</row>
    <row r="78" spans="1:26" ht="12.7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</row>
    <row r="79" spans="1:26" ht="12.7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ht="12.7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</row>
    <row r="81" spans="1:26" ht="12.7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</row>
    <row r="82" spans="1:26" ht="12.75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</row>
    <row r="83" spans="1:26" ht="12.75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</row>
    <row r="84" spans="1:26" ht="12.75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</row>
    <row r="85" spans="1:26" ht="12.75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</row>
    <row r="86" spans="1:26" ht="12.75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</row>
    <row r="87" spans="1:26" ht="12.75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</row>
    <row r="88" spans="1:26" ht="12.75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</row>
    <row r="89" spans="1:26" ht="12.75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</row>
    <row r="90" spans="1:26" ht="12.75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</row>
    <row r="91" spans="1:26" ht="12.75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</row>
    <row r="92" spans="1:26" ht="12.75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</row>
    <row r="93" spans="1:26" ht="12.75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</row>
    <row r="94" spans="1:26" ht="12.75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</row>
    <row r="95" spans="1:26" ht="12.75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</row>
    <row r="96" spans="1:26" ht="12.75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</row>
    <row r="97" spans="1:26" ht="12.75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</row>
    <row r="98" spans="1:26" ht="12.75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 spans="1:26" ht="12.75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</row>
    <row r="100" spans="1:26" ht="12.75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</row>
    <row r="101" spans="1:26" ht="12.75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</row>
    <row r="102" spans="1:26" ht="12.75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</row>
    <row r="103" spans="1:26" ht="12.7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</row>
    <row r="104" spans="1:26" ht="12.75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</row>
    <row r="105" spans="1:26" ht="12.75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</row>
    <row r="106" spans="1:26" ht="12.75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</row>
    <row r="107" spans="1:26" ht="12.75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2.7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</row>
    <row r="109" spans="1:26" ht="12.75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</row>
    <row r="110" spans="1:26" ht="12.75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</row>
    <row r="111" spans="1:26" ht="12.75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</row>
    <row r="112" spans="1:26" ht="12.75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</row>
    <row r="113" spans="1:26" ht="12.75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</row>
    <row r="114" spans="1:26" ht="12.7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</row>
    <row r="115" spans="1:26" ht="12.7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</row>
    <row r="116" spans="1:26" ht="12.7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</row>
    <row r="117" spans="1:26" ht="12.75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</row>
    <row r="118" spans="1:26" ht="12.7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</row>
    <row r="119" spans="1:26" ht="12.75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</row>
    <row r="120" spans="1:26" ht="12.75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</row>
    <row r="121" spans="1:26" ht="12.7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</row>
    <row r="122" spans="1:26" ht="12.7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</row>
    <row r="123" spans="1:26" ht="12.7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</row>
    <row r="124" spans="1:26" ht="12.75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</row>
    <row r="125" spans="1:26" ht="12.7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</row>
    <row r="126" spans="1:26" ht="12.7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</row>
    <row r="127" spans="1:26" ht="12.7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</row>
    <row r="128" spans="1:26" ht="12.75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</row>
    <row r="129" spans="1:26" ht="12.75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</row>
    <row r="130" spans="1:26" ht="12.75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</row>
    <row r="131" spans="1:26" ht="12.75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</row>
    <row r="132" spans="1:26" ht="12.75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</row>
    <row r="133" spans="1:26" ht="12.75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</row>
    <row r="134" spans="1:26" ht="12.75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</row>
    <row r="135" spans="1:26" ht="12.75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</row>
    <row r="136" spans="1:26" ht="12.75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</row>
    <row r="137" spans="1:26" ht="12.75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</row>
    <row r="138" spans="1:26" ht="12.75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</row>
    <row r="139" spans="1:26" ht="12.75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</row>
    <row r="140" spans="1:26" ht="12.75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</row>
    <row r="141" spans="1:26" ht="12.75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</row>
    <row r="142" spans="1:26" ht="12.75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</row>
    <row r="143" spans="1:26" ht="12.75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</row>
    <row r="144" spans="1:26" ht="12.75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</row>
    <row r="145" spans="1:26" ht="12.75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</row>
    <row r="146" spans="1:26" ht="12.75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</row>
    <row r="147" spans="1:26" ht="12.75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</row>
    <row r="148" spans="1:26" ht="12.75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</row>
    <row r="149" spans="1:26" ht="12.75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</row>
    <row r="150" spans="1:26" ht="12.75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</row>
    <row r="151" spans="1:26" ht="12.75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</row>
    <row r="152" spans="1:26" ht="12.75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</row>
    <row r="153" spans="1:26" ht="12.75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</row>
    <row r="154" spans="1:26" ht="12.75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</row>
    <row r="155" spans="1:26" ht="12.75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</row>
    <row r="156" spans="1:26" ht="12.75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</row>
    <row r="157" spans="1:26" ht="12.75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</row>
    <row r="158" spans="1:26" ht="12.75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</row>
    <row r="159" spans="1:26" ht="12.75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</row>
    <row r="160" spans="1:26" ht="12.75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</row>
    <row r="161" spans="1:26" ht="12.75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</row>
    <row r="162" spans="1:26" ht="12.75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</row>
    <row r="163" spans="1:26" ht="12.75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</row>
    <row r="164" spans="1:26" ht="12.75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</row>
    <row r="165" spans="1:26" ht="12.75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</row>
    <row r="166" spans="1:26" ht="12.75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</row>
    <row r="167" spans="1:26" ht="12.75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</row>
    <row r="168" spans="1:26" ht="12.75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 spans="1:26" ht="12.75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</row>
    <row r="170" spans="1:26" ht="12.75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 spans="1:26" ht="12.75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</row>
    <row r="172" spans="1:26" ht="12.75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  <row r="173" spans="1:26" ht="12.75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</row>
    <row r="174" spans="1:26" ht="12.75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</row>
    <row r="175" spans="1:26" ht="12.75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</row>
    <row r="176" spans="1:26" ht="12.75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</row>
    <row r="177" spans="1:26" ht="12.75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</row>
    <row r="178" spans="1:26" ht="12.75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 spans="1:26" ht="12.75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</row>
    <row r="180" spans="1:26" ht="12.75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</row>
    <row r="181" spans="1:26" ht="12.75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</row>
    <row r="182" spans="1:26" ht="12.75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</row>
    <row r="183" spans="1:26" ht="12.75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</row>
    <row r="184" spans="1:26" ht="12.75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</row>
    <row r="185" spans="1:26" ht="12.75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</row>
    <row r="186" spans="1:26" ht="12.75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</row>
    <row r="187" spans="1:26" ht="12.75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</row>
    <row r="188" spans="1:26" ht="12.75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</row>
    <row r="189" spans="1:26" ht="12.75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</row>
    <row r="190" spans="1:26" ht="12.75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</row>
    <row r="191" spans="1:26" ht="12.75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</row>
    <row r="192" spans="1:26" ht="12.75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</row>
    <row r="193" spans="1:26" ht="12.75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</row>
    <row r="194" spans="1:26" ht="12.75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</row>
    <row r="195" spans="1:26" ht="12.75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</row>
    <row r="196" spans="1:26" ht="12.75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</row>
    <row r="197" spans="1:26" ht="12.75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</row>
    <row r="198" spans="1:26" ht="12.75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</row>
    <row r="199" spans="1:26" ht="12.75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</row>
    <row r="200" spans="1:26" ht="12.75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</row>
    <row r="201" spans="1:26" ht="12.75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</row>
    <row r="202" spans="1:26" ht="12.75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</row>
    <row r="203" spans="1:26" ht="12.75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</row>
    <row r="204" spans="1:26" ht="12.75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</row>
    <row r="205" spans="1:26" ht="12.75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</row>
    <row r="206" spans="1:26" ht="12.75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</row>
    <row r="207" spans="1:26" ht="12.75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</row>
    <row r="208" spans="1:26" ht="12.75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</row>
    <row r="209" spans="1:26" ht="12.75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</row>
    <row r="210" spans="1:26" ht="12.75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</row>
    <row r="211" spans="1:26" ht="12.75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</row>
    <row r="212" spans="1:26" ht="12.75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</row>
    <row r="213" spans="1:26" ht="12.75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</row>
    <row r="214" spans="1:26" ht="12.75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</row>
    <row r="215" spans="1:26" ht="12.75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</row>
    <row r="216" spans="1:26" ht="12.75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</row>
    <row r="217" spans="1:26" ht="12.75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</row>
    <row r="218" spans="1:26" ht="12.75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</row>
    <row r="219" spans="1:26" ht="12.75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</row>
    <row r="220" spans="1:26" ht="12.75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</row>
    <row r="221" spans="1:26" ht="12.75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</row>
    <row r="222" spans="1:26" ht="12.75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</row>
    <row r="223" spans="1:26" ht="12.75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</row>
    <row r="224" spans="1:26" ht="12.75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</row>
    <row r="225" spans="1:26" ht="12.75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</row>
    <row r="226" spans="1:26" ht="12.75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</row>
    <row r="227" spans="1:26" ht="12.75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 spans="1:26" ht="12.75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 spans="1:26" ht="12.75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</row>
    <row r="230" spans="1:26" ht="12.75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</row>
    <row r="231" spans="1:26" ht="12.75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</row>
    <row r="232" spans="1:26" ht="12.75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</row>
    <row r="233" spans="1:26" ht="12.75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</row>
    <row r="234" spans="1:26" ht="12.75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</row>
    <row r="235" spans="1:26" ht="12.75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</row>
    <row r="236" spans="1:26" ht="12.75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</row>
    <row r="237" spans="1:26" ht="12.75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</row>
    <row r="238" spans="1:26" ht="12.75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</row>
    <row r="239" spans="1:26" ht="12.75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</row>
    <row r="240" spans="1:26" ht="12.75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</row>
    <row r="241" spans="1:26" ht="12.75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</row>
    <row r="242" spans="1:26" ht="12.75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</row>
    <row r="243" spans="1:26" ht="12.75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</row>
    <row r="244" spans="1:26" ht="12.75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</row>
    <row r="245" spans="1:26" ht="12.75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</row>
    <row r="246" spans="1:26" ht="12.75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</row>
    <row r="247" spans="1:26" ht="12.75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</row>
    <row r="248" spans="1:26" ht="12.75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</row>
    <row r="249" spans="1:26" ht="12.75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</row>
    <row r="250" spans="1:26" ht="12.75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</row>
    <row r="251" spans="1:26" ht="12.75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</row>
    <row r="252" spans="1:26" ht="12.75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</row>
    <row r="253" spans="1:26" ht="12.75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</row>
    <row r="254" spans="1:26" ht="12.75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</row>
    <row r="255" spans="1:26" ht="12.75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</row>
    <row r="256" spans="1:26" ht="12.75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</row>
    <row r="257" spans="1:26" ht="12.75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</row>
    <row r="258" spans="1:26" ht="12.75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</row>
    <row r="259" spans="1:26" ht="12.75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</row>
    <row r="260" spans="1:26" ht="12.75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</row>
    <row r="261" spans="1:26" ht="12.75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</row>
    <row r="262" spans="1:26" ht="12.75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 spans="1:26" ht="12.75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 spans="1:26" ht="12.75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 spans="1:26" ht="12.75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 spans="1:26" ht="12.75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 spans="1:26" ht="12.75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 spans="1:26" ht="12.75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 spans="1:26" ht="12.75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 spans="1:26" ht="12.75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 spans="1:26" ht="12.75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 spans="1:26" ht="12.75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 spans="1:26" ht="12.75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 spans="1:26" ht="12.75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 spans="1:26" ht="12.75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 spans="1:26" ht="12.75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 spans="1:26" ht="12.75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 spans="1:26" ht="12.75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 spans="1:26" ht="12.75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 spans="1:26" ht="12.75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 spans="1:26" ht="12.75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 spans="1:26" ht="12.75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 spans="1:26" ht="12.75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 spans="1:26" ht="12.75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 spans="1:26" ht="12.75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 spans="1:26" ht="12.75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 spans="1:26" ht="12.75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 spans="1:26" ht="12.75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 spans="1:26" ht="12.75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 spans="1:26" ht="12.75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 spans="1:26" ht="12.75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 spans="1:26" ht="12.75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 spans="1:26" ht="12.75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 spans="1:26" ht="12.75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 spans="1:26" ht="12.75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 spans="1:26" ht="12.75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 spans="1:26" ht="12.75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 spans="1:26" ht="12.75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 spans="1:26" ht="12.75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 spans="1:26" ht="12.75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 spans="1:26" ht="12.75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 spans="1:26" ht="12.75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 spans="1:26" ht="12.75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 spans="1:26" ht="12.75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 spans="1:26" ht="12.75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 spans="1:26" ht="12.75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 spans="1:26" ht="12.75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 spans="1:26" ht="12.75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 spans="1:26" ht="12.75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 spans="1:26" ht="12.75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 spans="1:26" ht="12.75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 spans="1:26" ht="12.75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 spans="1:26" ht="12.75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 spans="1:26" ht="12.75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 spans="1:26" ht="12.75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 spans="1:26" ht="12.75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 spans="1:26" ht="12.75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 spans="1:26" ht="12.75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 spans="1:26" ht="12.75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 spans="1:26" ht="12.75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 spans="1:26" ht="12.75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 spans="1:26" ht="12.75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 spans="1:26" ht="12.75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 spans="1:26" ht="12.75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 spans="1:26" ht="12.75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 spans="1:26" ht="12.75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 spans="1:26" ht="12.75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 spans="1:26" ht="12.75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 spans="1:26" ht="12.75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 spans="1:26" ht="12.75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 spans="1:26" ht="12.75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 spans="1:26" ht="12.75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 spans="1:26" ht="12.75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 spans="1:26" ht="12.75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 spans="1:26" ht="12.75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 spans="1:26" ht="12.75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 spans="1:26" ht="12.75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 spans="1:26" ht="12.75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 spans="1:26" ht="12.75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 spans="1:26" ht="12.75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 spans="1:26" ht="12.75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 spans="1:26" ht="12.75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 spans="1:26" ht="12.75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spans="1:26" ht="12.75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 spans="1:26" ht="12.75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 spans="1:26" ht="12.75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 spans="1:26" ht="12.75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 spans="1:26" ht="12.75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 spans="1:26" ht="12.75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 spans="1:26" ht="12.75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 spans="1:26" ht="12.75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 spans="1:26" ht="12.75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 spans="1:26" ht="12.75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 spans="1:26" ht="12.75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spans="1:26" ht="12.75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spans="1:26" ht="12.75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 spans="1:26" ht="12.75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 spans="1:26" ht="12.75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 spans="1:26" ht="12.75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 spans="1:26" ht="12.75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 spans="1:26" ht="12.75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 spans="1:26" ht="12.75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 spans="1:26" ht="12.75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 spans="1:26" ht="12.75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 spans="1:26" ht="12.75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 spans="1:26" ht="12.75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 spans="1:26" ht="12.75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 spans="1:26" ht="12.75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 spans="1:26" ht="12.75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 spans="1:26" ht="12.75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 spans="1:26" ht="12.75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 spans="1:26" ht="12.75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 spans="1:26" ht="12.75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 spans="1:26" ht="12.75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 spans="1:26" ht="12.75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 spans="1:26" ht="12.75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 spans="1:26" ht="12.75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 spans="1:26" ht="12.75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 spans="1:26" ht="12.75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 spans="1:26" ht="12.75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 spans="1:26" ht="12.75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 spans="1:26" ht="12.75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 spans="1:26" ht="12.75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 spans="1:26" ht="12.75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 spans="1:26" ht="12.75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 spans="1:26" ht="12.75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 spans="1:26" ht="12.75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 spans="1:26" ht="12.75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 spans="1:26" ht="12.75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 spans="1:26" ht="12.75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spans="1:26" ht="12.75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 spans="1:26" ht="12.75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 spans="1:26" ht="12.75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 spans="1:26" ht="12.75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 spans="1:26" ht="12.75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 spans="1:26" ht="12.75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 spans="1:26" ht="12.75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 spans="1:26" ht="12.75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 spans="1:26" ht="12.75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 spans="1:26" ht="12.75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spans="1:26" ht="12.75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 spans="1:26" ht="12.75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 spans="1:26" ht="12.75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 spans="1:26" ht="12.75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 spans="1:26" ht="12.75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 spans="1:26" ht="12.75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 spans="1:26" ht="12.75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 spans="1:26" ht="12.75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 spans="1:26" ht="12.75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 spans="1:26" ht="12.75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 spans="1:26" ht="12.75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 spans="1:26" ht="12.75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 spans="1:26" ht="12.75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 spans="1:26" ht="12.75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 spans="1:26" ht="12.75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 spans="1:26" ht="12.75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 spans="1:26" ht="12.75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 spans="1:26" ht="12.75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 spans="1:26" ht="12.75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 spans="1:26" ht="12.75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 spans="1:26" ht="12.75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 spans="1:26" ht="12.75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 spans="1:26" ht="12.75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 spans="1:26" ht="12.75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 spans="1:26" ht="12.75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 spans="1:26" ht="12.75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 spans="1:26" ht="12.75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 spans="1:26" ht="12.75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 spans="1:26" ht="12.75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 spans="1:26" ht="12.75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 spans="1:26" ht="12.75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 spans="1:26" ht="12.75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 spans="1:26" ht="12.75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 spans="1:26" ht="12.75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 spans="1:26" ht="12.75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 spans="1:26" ht="12.75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 spans="1:26" ht="12.75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 spans="1:26" ht="12.75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 spans="1:26" ht="12.75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 spans="1:26" ht="12.75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 spans="1:26" ht="12.75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 spans="1:26" ht="12.75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 spans="1:26" ht="12.75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 spans="1:26" ht="12.75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 spans="1:26" ht="12.75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 spans="1:26" ht="12.75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 spans="1:26" ht="12.75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 spans="1:26" ht="12.75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 spans="1:26" ht="12.75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 spans="1:26" ht="12.75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 spans="1:26" ht="12.75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 spans="1:26" ht="12.75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 spans="1:26" ht="12.75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 spans="1:26" ht="12.75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 spans="1:26" ht="12.75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 spans="1:26" ht="12.75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 spans="1:26" ht="12.75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 spans="1:26" ht="12.75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 spans="1:26" ht="12.75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 spans="1:26" ht="12.75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 spans="1:26" ht="12.75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 spans="1:26" ht="12.75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 spans="1:26" ht="12.75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 spans="1:26" ht="12.75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 spans="1:26" ht="12.75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 spans="1:26" ht="12.75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 spans="1:26" ht="12.75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 spans="1:26" ht="12.75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 spans="1:26" ht="12.75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spans="1:26" ht="12.75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 spans="1:26" ht="12.75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 spans="1:26" ht="12.75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 spans="1:26" ht="12.75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 spans="1:26" ht="12.75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 spans="1:26" ht="12.75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 spans="1:26" ht="12.75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 spans="1:26" ht="12.75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 spans="1:26" ht="12.75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 spans="1:26" ht="12.75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 spans="1:26" ht="12.75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 spans="1:26" ht="12.75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 spans="1:26" ht="12.75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 spans="1:26" ht="12.75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 spans="1:26" ht="12.75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 spans="1:26" ht="12.75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 spans="1:26" ht="12.75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 spans="1:26" ht="12.75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 spans="1:26" ht="12.75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spans="1:26" ht="12.75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spans="1:26" ht="12.75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spans="1:26" ht="12.75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 spans="1:26" ht="12.75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 spans="1:26" ht="12.75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spans="1:26" ht="12.75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 spans="1:26" ht="12.75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 spans="1:26" ht="12.75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 spans="1:26" ht="12.75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 spans="1:26" ht="12.75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 spans="1:26" ht="12.75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 spans="1:26" ht="12.75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 spans="1:26" ht="12.75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 spans="1:26" ht="12.75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 spans="1:26" ht="12.75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 spans="1:26" ht="12.75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 spans="1:26" ht="12.75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 spans="1:26" ht="12.75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 spans="1:26" ht="12.75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 spans="1:26" ht="12.75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 spans="1:26" ht="12.75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 spans="1:26" ht="12.75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 spans="1:26" ht="12.75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 spans="1:26" ht="12.75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 spans="1:26" ht="12.75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 spans="1:26" ht="12.75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 spans="1:26" ht="12.75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 spans="1:26" ht="12.75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 spans="1:26" ht="12.75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 spans="1:26" ht="12.75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 spans="1:26" ht="12.75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 spans="1:26" ht="12.75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 spans="1:26" ht="12.75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 spans="1:26" ht="12.75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 spans="1:26" ht="12.75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 spans="1:26" ht="12.75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 spans="1:26" ht="12.75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 spans="1:26" ht="12.75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 spans="1:26" ht="12.75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 spans="1:26" ht="12.75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 spans="1:26" ht="12.75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 spans="1:26" ht="12.75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 spans="1:26" ht="12.75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 spans="1:26" ht="12.75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 spans="1:26" ht="12.75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 spans="1:26" ht="12.75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 spans="1:26" ht="12.75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 spans="1:26" ht="12.75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 spans="1:26" ht="12.75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 spans="1:26" ht="12.75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 spans="1:26" ht="12.75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 spans="1:26" ht="12.75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 spans="1:26" ht="12.75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 spans="1:26" ht="12.75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 spans="1:26" ht="12.75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 spans="1:26" ht="12.75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 spans="1:26" ht="12.75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 spans="1:26" ht="12.75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 spans="1:26" ht="12.75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 spans="1:26" ht="12.75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 spans="1:26" ht="12.75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 spans="1:26" ht="12.75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 spans="1:26" ht="12.75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 spans="1:26" ht="12.75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 spans="1:26" ht="12.75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spans="1:26" ht="12.75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 spans="1:26" ht="12.75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 spans="1:26" ht="12.75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 spans="1:26" ht="12.75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 spans="1:26" ht="12.75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 spans="1:26" ht="12.75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 spans="1:26" ht="12.75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 spans="1:26" ht="12.75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 spans="1:26" ht="12.75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 spans="1:26" ht="12.75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 spans="1:26" ht="12.75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 spans="1:26" ht="12.75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 spans="1:26" ht="12.75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 spans="1:26" ht="12.75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 spans="1:26" ht="12.75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 spans="1:26" ht="12.75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 spans="1:26" ht="12.75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 spans="1:26" ht="12.75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 spans="1:26" ht="12.75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 spans="1:26" ht="12.75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 spans="1:26" ht="12.75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 spans="1:26" ht="12.75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 spans="1:26" ht="12.75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spans="1:26" ht="12.75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 spans="1:26" ht="12.75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 spans="1:26" ht="12.75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 spans="1:26" ht="12.75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 spans="1:26" ht="12.75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 spans="1:26" ht="12.75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 spans="1:26" ht="12.75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 spans="1:26" ht="12.75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 spans="1:26" ht="12.75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 spans="1:26" ht="12.75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 spans="1:26" ht="12.75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 spans="1:26" ht="12.75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 spans="1:26" ht="12.75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 spans="1:26" ht="12.75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 spans="1:26" ht="12.75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 spans="1:26" ht="12.75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 spans="1:26" ht="12.75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 spans="1:26" ht="12.75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 spans="1:26" ht="12.75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 spans="1:26" ht="12.75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 spans="1:26" ht="12.75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 spans="1:26" ht="12.75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 spans="1:26" ht="12.75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 spans="1:26" ht="12.75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 spans="1:26" ht="12.75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 spans="1:26" ht="12.75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 spans="1:26" ht="12.75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 spans="1:26" ht="12.75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 spans="1:26" ht="12.75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 spans="1:26" ht="12.75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 spans="1:26" ht="12.75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 spans="1:26" ht="12.75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 spans="1:26" ht="12.75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 spans="1:26" ht="12.75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 spans="1:26" ht="12.75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 spans="1:26" ht="12.75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 spans="1:26" ht="12.75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 spans="1:26" ht="12.75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 spans="1:26" ht="12.75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 spans="1:26" ht="12.75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 spans="1:26" ht="12.75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 spans="1:26" ht="12.75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 spans="1:26" ht="12.75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 spans="1:26" ht="12.75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 spans="1:26" ht="12.75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 spans="1:26" ht="12.75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 spans="1:26" ht="12.75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 spans="1:26" ht="12.75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 spans="1:26" ht="12.75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 spans="1:26" ht="12.75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 spans="1:26" ht="12.75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 spans="1:26" ht="12.75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 spans="1:26" ht="12.75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 spans="1:26" ht="12.75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 spans="1:26" ht="12.75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 spans="1:26" ht="12.75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 spans="1:26" ht="12.75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 spans="1:26" ht="12.75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 spans="1:26" ht="12.75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 spans="1:26" ht="12.75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 spans="1:26" ht="12.75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 spans="1:26" ht="12.75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 spans="1:26" ht="12.75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 spans="1:26" ht="12.75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 spans="1:26" ht="12.75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 spans="1:26" ht="12.75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 spans="1:26" ht="12.75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 spans="1:26" ht="12.75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 spans="1:26" ht="12.75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 spans="1:26" ht="12.75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 spans="1:26" ht="12.75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 spans="1:26" ht="12.75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 spans="1:26" ht="12.75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 spans="1:26" ht="12.75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 spans="1:26" ht="12.75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 spans="1:26" ht="12.75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 spans="1:26" ht="12.75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 spans="1:26" ht="12.75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 spans="1:26" ht="12.75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 spans="1:26" ht="12.75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 spans="1:26" ht="12.75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 spans="1:26" ht="12.75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 spans="1:26" ht="12.75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 spans="1:26" ht="12.75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 spans="1:26" ht="12.75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 spans="1:26" ht="12.75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 spans="1:26" ht="12.75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 spans="1:26" ht="12.75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 spans="1:26" ht="12.75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 spans="1:26" ht="12.75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 spans="1:26" ht="12.75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 spans="1:26" ht="12.75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 spans="1:26" ht="12.75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 spans="1:26" ht="12.75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 spans="1:26" ht="12.75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 spans="1:26" ht="12.75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 spans="1:26" ht="12.75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 spans="1:26" ht="12.75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 spans="1:26" ht="12.75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 spans="1:26" ht="12.75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 spans="1:26" ht="12.75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 spans="1:26" ht="12.75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 spans="1:26" ht="12.75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 spans="1:26" ht="12.75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 spans="1:26" ht="12.75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 spans="1:26" ht="12.75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 spans="1:26" ht="12.75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 spans="1:26" ht="12.75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 spans="1:26" ht="12.75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 spans="1:26" ht="12.75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 spans="1:26" ht="12.75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 spans="1:26" ht="12.75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 spans="1:26" ht="12.75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 spans="1:26" ht="12.75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 spans="1:26" ht="12.75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 spans="1:26" ht="12.75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 spans="1:26" ht="12.75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 spans="1:26" ht="12.75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 spans="1:26" ht="12.75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 spans="1:26" ht="12.75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 spans="1:26" ht="12.75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 spans="1:26" ht="12.75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 spans="1:26" ht="12.75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 spans="1:26" ht="12.75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 spans="1:26" ht="12.75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 spans="1:26" ht="12.75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 spans="1:26" ht="12.75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 spans="1:26" ht="12.75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 spans="1:26" ht="12.75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 spans="1:26" ht="12.75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 spans="1:26" ht="12.75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 spans="1:26" ht="12.75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 spans="1:26" ht="12.75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 spans="1:26" ht="12.75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 spans="1:26" ht="12.75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 spans="1:26" ht="12.75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 spans="1:26" ht="12.75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 spans="1:26" ht="12.75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 spans="1:26" ht="12.75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 spans="1:26" ht="12.75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 spans="1:26" ht="12.75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 spans="1:26" ht="12.75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 spans="1:26" ht="12.75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 spans="1:26" ht="12.75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 spans="1:26" ht="12.75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 spans="1:26" ht="12.75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 spans="1:26" ht="12.75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 spans="1:26" ht="12.75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 spans="1:26" ht="12.75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 spans="1:26" ht="12.75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 spans="1:26" ht="12.75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 spans="1:26" ht="12.75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 spans="1:26" ht="12.75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 spans="1:26" ht="12.75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 spans="1:26" ht="12.75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 spans="1:26" ht="12.75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 spans="1:26" ht="12.75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 spans="1:26" ht="12.75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 spans="1:26" ht="12.75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 spans="1:26" ht="12.75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 spans="1:26" ht="12.75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 spans="1:26" ht="12.75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 spans="1:26" ht="12.75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 spans="1:26" ht="12.75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 spans="1:26" ht="12.75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 spans="1:26" ht="12.75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 spans="1:26" ht="12.75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 spans="1:26" ht="12.75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 spans="1:26" ht="12.75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 spans="1:26" ht="12.75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 spans="1:26" ht="12.75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 spans="1:26" ht="12.75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 spans="1:26" ht="12.75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 spans="1:26" ht="12.75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 spans="1:26" ht="12.75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 spans="1:26" ht="12.75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 spans="1:26" ht="12.75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 spans="1:26" ht="12.75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 spans="1:26" ht="12.75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 spans="1:26" ht="12.75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 spans="1:26" ht="12.75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 spans="1:26" ht="12.75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 spans="1:26" ht="12.75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 spans="1:26" ht="12.75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 spans="1:26" ht="12.75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 spans="1:26" ht="12.75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 spans="1:26" ht="12.75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 spans="1:26" ht="12.75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 spans="1:26" ht="12.75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 spans="1:26" ht="12.75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 spans="1:26" ht="12.75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 spans="1:26" ht="12.75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 spans="1:26" ht="12.75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 spans="1:26" ht="12.75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 spans="1:26" ht="12.75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 spans="1:26" ht="12.75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 spans="1:26" ht="12.75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 spans="1:26" ht="12.75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 spans="1:26" ht="12.75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 spans="1:26" ht="12.75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 spans="1:26" ht="12.75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 spans="1:26" ht="12.75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 spans="1:26" ht="12.75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 spans="1:26" ht="12.75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 spans="1:26" ht="12.75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 spans="1:26" ht="12.75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 spans="1:26" ht="12.75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 spans="1:26" ht="12.75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 spans="1:26" ht="12.75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 spans="1:26" ht="12.75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 spans="1:26" ht="12.75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 spans="1:26" ht="12.75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 spans="1:26" ht="12.75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 spans="1:26" ht="12.75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 spans="1:26" ht="12.75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 spans="1:26" ht="12.75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 spans="1:26" ht="12.75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 spans="1:26" ht="12.75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 spans="1:26" ht="12.75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 spans="1:26" ht="12.75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 spans="1:26" ht="12.75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 spans="1:26" ht="12.75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 spans="1:26" ht="12.75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 spans="1:26" ht="12.75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 spans="1:26" ht="12.75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 spans="1:26" ht="12.75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 spans="1:26" ht="12.75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 spans="1:26" ht="12.75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 spans="1:26" ht="12.75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 spans="1:26" ht="12.75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 spans="1:26" ht="12.75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 spans="1:26" ht="12.75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 spans="1:26" ht="12.75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 spans="1:26" ht="12.75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 spans="1:26" ht="12.75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 spans="1:26" ht="12.75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 spans="1:26" ht="12.75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 spans="1:26" ht="12.75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 spans="1:26" ht="12.75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 spans="1:26" ht="12.75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 spans="1:26" ht="12.75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 spans="1:26" ht="12.75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 spans="1:26" ht="12.75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 spans="1:26" ht="12.75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 spans="1:26" ht="12.75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 spans="1:26" ht="12.75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 spans="1:26" ht="12.75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 spans="1:26" ht="12.75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 spans="1:26" ht="12.75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 spans="1:26" ht="12.75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 spans="1:26" ht="12.75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 spans="1:26" ht="12.75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 spans="1:26" ht="12.75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 spans="1:26" ht="12.75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 spans="1:26" ht="12.75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 spans="1:26" ht="12.75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 spans="1:26" ht="12.75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 spans="1:26" ht="12.75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 spans="1:26" ht="12.75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 spans="1:26" ht="12.75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 spans="1:26" ht="12.75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 spans="1:26" ht="12.75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 spans="1:26" ht="12.75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 spans="1:26" ht="12.75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 spans="1:26" ht="12.75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 spans="1:26" ht="12.75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 spans="1:26" ht="12.75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 spans="1:26" ht="12.75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 spans="1:26" ht="12.75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 spans="1:26" ht="12.75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 spans="1:26" ht="12.75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 spans="1:26" ht="12.75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 spans="1:26" ht="12.75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 spans="1:26" ht="12.75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 spans="1:26" ht="12.75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 spans="1:26" ht="12.75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 spans="1:26" ht="12.75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 spans="1:26" ht="12.75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 spans="1:26" ht="12.75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 spans="1:26" ht="12.75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 spans="1:26" ht="12.75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 spans="1:26" ht="12.75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 spans="1:26" ht="12.75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 spans="1:26" ht="12.75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 spans="1:26" ht="12.75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 spans="1:26" ht="12.75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 spans="1:26" ht="12.75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 spans="1:26" ht="12.75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 spans="1:26" ht="12.75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 spans="1:26" ht="12.75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 spans="1:26" ht="12.75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 spans="1:26" ht="12.75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 spans="1:26" ht="12.75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 spans="1:26" ht="12.75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 spans="1:26" ht="12.75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 spans="1:26" ht="12.75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 spans="1:26" ht="12.75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 spans="1:26" ht="12.75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 spans="1:26" ht="12.75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 spans="1:26" ht="12.75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 spans="1:26" ht="12.75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 spans="1:26" ht="12.75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 spans="1:26" ht="12.75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 spans="1:26" ht="12.75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 spans="1:26" ht="12.75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 spans="1:26" ht="12.75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 spans="1:26" ht="12.75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 spans="1:26" ht="12.75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 spans="1:26" ht="12.75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 spans="1:26" ht="12.75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 spans="1:26" ht="12.75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 spans="1:26" ht="12.75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 spans="1:26" ht="12.75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 spans="1:26" ht="12.75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 spans="1:26" ht="12.75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 spans="1:26" ht="12.75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 spans="1:26" ht="12.75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 spans="1:26" ht="12.75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 spans="1:26" ht="12.75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 spans="1:26" ht="12.75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 spans="1:26" ht="12.75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 spans="1:26" ht="12.75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 spans="1:26" ht="12.75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 spans="1:26" ht="12.75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 spans="1:26" ht="12.75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 spans="1:26" ht="12.75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 spans="1:26" ht="12.75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 spans="1:26" ht="12.75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 spans="1:26" ht="12.75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 spans="1:26" ht="12.75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 spans="1:26" ht="12.75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 spans="1:26" ht="12.75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 spans="1:26" ht="12.75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 spans="1:26" ht="12.75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 spans="1:26" ht="12.75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 spans="1:26" ht="12.75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 spans="1:26" ht="12.75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 spans="1:26" ht="12.75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 spans="1:26" ht="12.75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 spans="1:26" ht="12.75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 spans="1:26" ht="12.75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 spans="1:26" ht="12.75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 spans="1:26" ht="12.75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 spans="1:26" ht="12.75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 spans="1:26" ht="12.75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 spans="1:26" ht="12.75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 spans="1:26" ht="12.75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 spans="1:26" ht="12.75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 spans="1:26" ht="12.75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 spans="1:26" ht="12.75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 spans="1:26" ht="12.75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 spans="1:26" ht="12.75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 spans="1:26" ht="12.75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 spans="1:26" ht="12.75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 spans="1:26" ht="12.75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 spans="1:26" ht="12.75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 spans="1:26" ht="12.75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 spans="1:26" ht="12.75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 spans="1:26" ht="12.75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 spans="1:26" ht="12.75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 spans="1:26" ht="12.75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 spans="1:26" ht="12.75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 spans="1:26" ht="12.75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 spans="1:26" ht="12.75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 spans="1:26" ht="12.75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 spans="1:26" ht="12.75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 spans="1:26" ht="12.75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 spans="1:26" ht="12.75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 spans="1:26" ht="12.75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 spans="1:26" ht="12.75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 spans="1:26" ht="12.75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 spans="1:26" ht="12.75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 spans="1:26" ht="12.75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 spans="1:26" ht="12.75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 spans="1:26" ht="12.75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 spans="1:26" ht="12.75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 spans="1:26" ht="12.75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 spans="1:26" ht="12.75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 spans="1:26" ht="12.75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 spans="1:26" ht="12.75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 spans="1:26" ht="12.75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 spans="1:26" ht="12.75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 spans="1:26" ht="12.75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 spans="1:26" ht="12.75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 spans="1:26" ht="12.75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 spans="1:26" ht="12.75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 spans="1:26" ht="12.75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 spans="1:26" ht="12.75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 spans="1:26" ht="12.75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 spans="1:26" ht="12.75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 spans="1:26" ht="12.75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 spans="1:26" ht="12.75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 spans="1:26" ht="12.75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 spans="1:26" ht="12.75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 spans="1:26" ht="12.75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 spans="1:26" ht="12.75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 spans="1:26" ht="12.75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 spans="1:26" ht="12.75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 spans="1:26" ht="12.75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 spans="1:26" ht="12.75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 spans="1:26" ht="12.75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 spans="1:26" ht="12.75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 spans="1:26" ht="12.75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 spans="1:26" ht="12.75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 spans="1:26" ht="12.75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 spans="1:26" ht="12.75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 spans="1:26" ht="12.75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 spans="1:26" ht="12.75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 spans="1:26" ht="12.75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 spans="1:26" ht="12.75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 spans="1:26" ht="12.75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 spans="1:26" ht="12.75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 spans="1:26" ht="12.75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 spans="1:26" ht="12.75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 spans="1:26" ht="12.75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 spans="1:26" ht="12.75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 spans="1:26" ht="12.75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 spans="1:26" ht="12.75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 spans="1:26" ht="12.75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  <row r="996" spans="1:26" ht="12.75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</row>
    <row r="997" spans="1:26" ht="12.75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</row>
    <row r="998" spans="1:26" ht="12.75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</row>
    <row r="999" spans="1:26" ht="12.75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</row>
    <row r="1000" spans="1:26" ht="12.75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</row>
  </sheetData>
  <mergeCells count="1">
    <mergeCell ref="C8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666"/>
    <outlinePr summaryBelow="0" summaryRight="0"/>
  </sheetPr>
  <dimension ref="A1:O14"/>
  <sheetViews>
    <sheetView workbookViewId="0">
      <pane xSplit="4" topLeftCell="E1" activePane="topRight" state="frozen"/>
      <selection pane="topRight" activeCell="L5" sqref="L5"/>
    </sheetView>
  </sheetViews>
  <sheetFormatPr defaultColWidth="14.42578125" defaultRowHeight="15.75" customHeight="1"/>
  <cols>
    <col min="1" max="1" width="6.42578125" customWidth="1"/>
    <col min="2" max="2" width="21.28515625" customWidth="1"/>
    <col min="3" max="3" width="16" customWidth="1"/>
    <col min="4" max="4" width="6.42578125" customWidth="1"/>
    <col min="5" max="5" width="14.42578125" customWidth="1"/>
    <col min="6" max="6" width="10.85546875" customWidth="1"/>
    <col min="7" max="7" width="15.7109375" customWidth="1"/>
    <col min="8" max="8" width="10.85546875" customWidth="1"/>
    <col min="9" max="11" width="14.42578125" customWidth="1"/>
    <col min="12" max="12" width="15.28515625" customWidth="1"/>
    <col min="13" max="13" width="12.85546875" customWidth="1"/>
    <col min="14" max="14" width="20.28515625" customWidth="1"/>
    <col min="15" max="15" width="17.5703125" customWidth="1"/>
  </cols>
  <sheetData>
    <row r="1" spans="1:15" ht="15">
      <c r="A1" s="122"/>
      <c r="B1" s="123"/>
      <c r="C1" s="124"/>
      <c r="D1" s="125"/>
      <c r="E1" s="126" t="s">
        <v>274</v>
      </c>
      <c r="F1" s="126" t="s">
        <v>275</v>
      </c>
      <c r="G1" s="126" t="s">
        <v>276</v>
      </c>
      <c r="H1" s="126" t="s">
        <v>277</v>
      </c>
      <c r="I1" s="126" t="s">
        <v>278</v>
      </c>
      <c r="J1" s="126" t="s">
        <v>279</v>
      </c>
      <c r="K1" s="126" t="s">
        <v>280</v>
      </c>
      <c r="L1" s="126" t="s">
        <v>281</v>
      </c>
      <c r="M1" s="126" t="s">
        <v>282</v>
      </c>
      <c r="N1" s="126" t="s">
        <v>283</v>
      </c>
      <c r="O1" s="126" t="s">
        <v>284</v>
      </c>
    </row>
    <row r="2" spans="1:15" ht="39">
      <c r="A2" s="127"/>
      <c r="B2" s="128"/>
      <c r="C2" s="129"/>
      <c r="D2" s="130" t="s">
        <v>285</v>
      </c>
      <c r="E2" s="112" t="s">
        <v>286</v>
      </c>
      <c r="F2" s="131" t="s">
        <v>287</v>
      </c>
      <c r="G2" s="131" t="s">
        <v>288</v>
      </c>
      <c r="H2" s="131" t="s">
        <v>289</v>
      </c>
      <c r="I2" s="131" t="s">
        <v>290</v>
      </c>
      <c r="J2" s="131" t="s">
        <v>291</v>
      </c>
      <c r="K2" s="131" t="s">
        <v>292</v>
      </c>
      <c r="L2" s="131" t="s">
        <v>293</v>
      </c>
      <c r="M2" s="117" t="s">
        <v>294</v>
      </c>
      <c r="N2" s="131" t="s">
        <v>295</v>
      </c>
      <c r="O2" s="131" t="s">
        <v>296</v>
      </c>
    </row>
    <row r="3" spans="1:15" ht="15">
      <c r="A3" s="125" t="s">
        <v>0</v>
      </c>
      <c r="B3" s="125" t="s">
        <v>297</v>
      </c>
      <c r="C3" s="124" t="s">
        <v>298</v>
      </c>
      <c r="D3" s="125" t="s">
        <v>299</v>
      </c>
      <c r="E3" s="132" t="str">
        <f ca="1">IFERROR(__xludf.DUMMYFUNCTION("CONCATENATE(TO_TEXT(COUNTIF(E4:E11, ""Good"")),""/22"")"),"0/22")</f>
        <v>0/22</v>
      </c>
      <c r="F3" s="132" t="str">
        <f ca="1">IFERROR(__xludf.DUMMYFUNCTION("CONCATENATE(TO_TEXT(COUNTIF(F4:F11, ""Good"")),""/22"")"),"0/22")</f>
        <v>0/22</v>
      </c>
      <c r="G3" s="132" t="str">
        <f ca="1">IFERROR(__xludf.DUMMYFUNCTION("CONCATENATE(TO_TEXT(COUNTIF(G4:G11, ""Good"")),""/22"")"),"0/22")</f>
        <v>0/22</v>
      </c>
      <c r="H3" s="132" t="str">
        <f ca="1">IFERROR(__xludf.DUMMYFUNCTION("CONCATENATE(TO_TEXT(COUNTIF(H4:H11, ""Good"")),""/22"")"),"0/22")</f>
        <v>0/22</v>
      </c>
      <c r="I3" s="132" t="str">
        <f ca="1">IFERROR(__xludf.DUMMYFUNCTION("CONCATENATE(TO_TEXT(COUNTIF(I4:I11, ""Good"")),""/22"")"),"0/22")</f>
        <v>0/22</v>
      </c>
      <c r="J3" s="132" t="str">
        <f ca="1">IFERROR(__xludf.DUMMYFUNCTION("CONCATENATE(TO_TEXT(COUNTIF(J4:J11, ""Good"")),""/22"")"),"0/22")</f>
        <v>0/22</v>
      </c>
      <c r="K3" s="132" t="str">
        <f ca="1">IFERROR(__xludf.DUMMYFUNCTION("CONCATENATE(TO_TEXT(COUNTIF(K4:K11, ""Good"")),""/22"")"),"0/22")</f>
        <v>0/22</v>
      </c>
      <c r="L3" s="132" t="str">
        <f ca="1">IFERROR(__xludf.DUMMYFUNCTION("CONCATENATE(TO_TEXT(COUNTIF(L4:L11, ""Good"")),""/22"")"),"0/22")</f>
        <v>0/22</v>
      </c>
      <c r="M3" s="132" t="str">
        <f ca="1">IFERROR(__xludf.DUMMYFUNCTION("CONCATENATE(TO_TEXT(COUNTIF(M4:M11, ""Good"")),""/22"")"),"0/22")</f>
        <v>0/22</v>
      </c>
      <c r="N3" s="132" t="str">
        <f ca="1">IFERROR(__xludf.DUMMYFUNCTION("CONCATENATE(TO_TEXT(COUNTIF(N4:N11, ""Good"")),""/22"")"),"0/22")</f>
        <v>0/22</v>
      </c>
      <c r="O3" s="132" t="str">
        <f ca="1">IFERROR(__xludf.DUMMYFUNCTION("CONCATENATE(TO_TEXT(COUNTIF(O4:O11, ""Good"")),""/22"")"),"0/22")</f>
        <v>0/22</v>
      </c>
    </row>
    <row r="4" spans="1:15" ht="17.25">
      <c r="A4" s="18">
        <f>StudentListFull!A2</f>
        <v>1</v>
      </c>
      <c r="B4" s="18" t="str">
        <f>StudentListFull!B2</f>
        <v>vladimir</v>
      </c>
      <c r="C4" s="133"/>
      <c r="D4" s="134">
        <f t="shared" ref="D4:D13" si="0">COUNTIF(E4:O4, "Good")</f>
        <v>0</v>
      </c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5" ht="17.25">
      <c r="A5" s="18">
        <f>StudentListFull!A3</f>
        <v>2</v>
      </c>
      <c r="B5" s="18" t="str">
        <f>StudentListFull!B3</f>
        <v>sergio p.</v>
      </c>
      <c r="C5" s="133"/>
      <c r="D5" s="134">
        <f t="shared" si="0"/>
        <v>0</v>
      </c>
      <c r="E5" s="135"/>
      <c r="F5" s="136"/>
      <c r="G5" s="136"/>
      <c r="H5" s="136"/>
      <c r="I5" s="136"/>
      <c r="J5" s="136"/>
      <c r="K5" s="136"/>
      <c r="L5" s="136"/>
      <c r="M5" s="136"/>
      <c r="N5" s="136"/>
      <c r="O5" s="136"/>
    </row>
    <row r="6" spans="1:15" ht="17.25">
      <c r="A6" s="18">
        <f>StudentListFull!A4</f>
        <v>3</v>
      </c>
      <c r="B6" s="18" t="str">
        <f>StudentListFull!B4</f>
        <v>sergio m.</v>
      </c>
      <c r="C6" s="137"/>
      <c r="D6" s="138">
        <f t="shared" si="0"/>
        <v>0</v>
      </c>
      <c r="E6" s="135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7" spans="1:15" ht="17.25">
      <c r="A7" s="18">
        <f>StudentListFull!A5</f>
        <v>4</v>
      </c>
      <c r="B7" s="18" t="str">
        <f>StudentListFull!B5</f>
        <v>raghav</v>
      </c>
      <c r="C7" s="137"/>
      <c r="D7" s="134">
        <f t="shared" si="0"/>
        <v>0</v>
      </c>
      <c r="E7" s="135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1:15" ht="17.25">
      <c r="A8" s="18">
        <f>StudentListFull!A6</f>
        <v>5</v>
      </c>
      <c r="B8" s="18" t="str">
        <f>StudentListFull!B6</f>
        <v>patricia</v>
      </c>
      <c r="C8" s="133"/>
      <c r="D8" s="134">
        <f t="shared" si="0"/>
        <v>0</v>
      </c>
      <c r="E8" s="135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ht="17.25">
      <c r="A9" s="18">
        <f>StudentListFull!A7</f>
        <v>6</v>
      </c>
      <c r="B9" s="18" t="str">
        <f>StudentListFull!B7</f>
        <v>josé adolfo</v>
      </c>
      <c r="C9" s="133"/>
      <c r="D9" s="134">
        <f t="shared" si="0"/>
        <v>0</v>
      </c>
      <c r="E9" s="135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ht="17.25">
      <c r="A10" s="18">
        <f>StudentListFull!A8</f>
        <v>7</v>
      </c>
      <c r="B10" s="18" t="str">
        <f>StudentListFull!B8</f>
        <v>jeannette</v>
      </c>
      <c r="C10" s="133"/>
      <c r="D10" s="134">
        <f t="shared" si="0"/>
        <v>0</v>
      </c>
      <c r="E10" s="135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5" ht="17.25">
      <c r="A11" s="18">
        <f>StudentListFull!A9</f>
        <v>8</v>
      </c>
      <c r="B11" s="18" t="str">
        <f>StudentListFull!B9</f>
        <v>eleder</v>
      </c>
      <c r="C11" s="137"/>
      <c r="D11" s="134">
        <f t="shared" si="0"/>
        <v>0</v>
      </c>
      <c r="E11" s="135"/>
      <c r="F11" s="136"/>
      <c r="G11" s="136"/>
      <c r="H11" s="136"/>
      <c r="I11" s="136"/>
      <c r="J11" s="136"/>
      <c r="K11" s="136"/>
      <c r="L11" s="136"/>
      <c r="M11" s="136"/>
      <c r="N11" s="136"/>
      <c r="O11" s="136"/>
    </row>
    <row r="12" spans="1:15" ht="17.25">
      <c r="A12" s="18">
        <f>StudentListFull!A10</f>
        <v>9</v>
      </c>
      <c r="B12" s="18" t="str">
        <f>StudentListFull!B10</f>
        <v>carlos mario</v>
      </c>
      <c r="C12" s="137"/>
      <c r="D12" s="134">
        <f t="shared" si="0"/>
        <v>0</v>
      </c>
      <c r="E12" s="1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</row>
    <row r="13" spans="1:15" ht="17.25">
      <c r="A13" s="18">
        <f>StudentListFull!A11</f>
        <v>10</v>
      </c>
      <c r="B13" s="18" t="str">
        <f>StudentListFull!B11</f>
        <v>bianca</v>
      </c>
      <c r="C13" s="137"/>
      <c r="D13" s="134">
        <f t="shared" si="0"/>
        <v>0</v>
      </c>
      <c r="E13" s="139"/>
      <c r="F13" s="140"/>
      <c r="G13" s="140"/>
      <c r="H13" s="140"/>
      <c r="I13" s="140"/>
      <c r="J13" s="140"/>
      <c r="K13" s="140"/>
      <c r="L13" s="140"/>
      <c r="M13" s="140"/>
      <c r="N13" s="140"/>
      <c r="O13" s="140"/>
    </row>
    <row r="14" spans="1:15" ht="33" customHeight="1">
      <c r="A14" s="225" t="s">
        <v>300</v>
      </c>
      <c r="B14" s="168"/>
      <c r="C14" s="168"/>
      <c r="D14" s="168"/>
      <c r="E14" s="25">
        <f t="shared" ref="E14:O14" si="1">IF((COUNTIF(E$4:E$11,"Needs Improvement") + COUNTIF(E$4:E$11,"Good")) = 0,0, (COUNTIF(E$4:E$11,"Needs Improvement") + COUNTIF(E$4:E$11,"Good")+ COUNTIF(E$4:E$11,"Oyente")) /ROWS(E2:E11))</f>
        <v>0</v>
      </c>
      <c r="F14" s="25">
        <f t="shared" si="1"/>
        <v>0</v>
      </c>
      <c r="G14" s="25">
        <f t="shared" si="1"/>
        <v>0</v>
      </c>
      <c r="H14" s="25">
        <f t="shared" si="1"/>
        <v>0</v>
      </c>
      <c r="I14" s="25">
        <f t="shared" si="1"/>
        <v>0</v>
      </c>
      <c r="J14" s="25">
        <f t="shared" si="1"/>
        <v>0</v>
      </c>
      <c r="K14" s="25">
        <f t="shared" si="1"/>
        <v>0</v>
      </c>
      <c r="L14" s="25">
        <f t="shared" si="1"/>
        <v>0</v>
      </c>
      <c r="M14" s="25">
        <f t="shared" si="1"/>
        <v>0</v>
      </c>
      <c r="N14" s="25">
        <f t="shared" si="1"/>
        <v>0</v>
      </c>
      <c r="O14" s="25">
        <f t="shared" si="1"/>
        <v>0</v>
      </c>
    </row>
  </sheetData>
  <autoFilter ref="A3:O13" xr:uid="{00000000-0009-0000-0000-000005000000}">
    <sortState xmlns:xlrd2="http://schemas.microsoft.com/office/spreadsheetml/2017/richdata2" ref="A3:O13">
      <sortCondition ref="A3:A13"/>
      <sortCondition ref="B3:B13"/>
      <sortCondition descending="1" ref="D3:D13"/>
    </sortState>
  </autoFilter>
  <customSheetViews>
    <customSheetView guid="{C20A1602-3648-483F-8D92-78D0A1A8B86E}" filter="1" showAutoFilter="1">
      <pageMargins left="0.7" right="0.7" top="0.75" bottom="0.75" header="0.3" footer="0.3"/>
      <autoFilter ref="A3:A11" xr:uid="{EEB64AB2-D83F-403E-989E-CBA6E37F7F1E}">
        <sortState xmlns:xlrd2="http://schemas.microsoft.com/office/spreadsheetml/2017/richdata2" ref="A3:A11">
          <sortCondition descending="1" ref="A3:A11"/>
        </sortState>
      </autoFilter>
    </customSheetView>
  </customSheetViews>
  <mergeCells count="1">
    <mergeCell ref="A14:D14"/>
  </mergeCells>
  <conditionalFormatting sqref="D4:O13">
    <cfRule type="cellIs" dxfId="1" priority="1" operator="equal">
      <formula>"Good"</formula>
    </cfRule>
  </conditionalFormatting>
  <conditionalFormatting sqref="D4:O13">
    <cfRule type="cellIs" dxfId="0" priority="2" operator="equal">
      <formula>"No"</formula>
    </cfRule>
  </conditionalFormatting>
  <conditionalFormatting sqref="D4:K13 L4:L10 N4:O13 M6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 count="1">
    <dataValidation type="list" allowBlank="1" sqref="E4:O13" xr:uid="{00000000-0002-0000-0500-000000000000}">
      <formula1>"Good,No"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 ht="15.75" customHeight="1">
      <c r="A1" t="s">
        <v>301</v>
      </c>
      <c r="B1" t="s">
        <v>302</v>
      </c>
      <c r="C1" t="s">
        <v>303</v>
      </c>
      <c r="D1" t="s">
        <v>304</v>
      </c>
      <c r="E1" t="s">
        <v>303</v>
      </c>
      <c r="F1" t="s">
        <v>305</v>
      </c>
      <c r="G1" t="s">
        <v>306</v>
      </c>
      <c r="H1" t="s">
        <v>303</v>
      </c>
      <c r="I1" t="s">
        <v>306</v>
      </c>
      <c r="J1" t="s">
        <v>303</v>
      </c>
      <c r="K1" t="s">
        <v>307</v>
      </c>
      <c r="L1" t="s">
        <v>303</v>
      </c>
      <c r="M1" t="s">
        <v>308</v>
      </c>
      <c r="N1" t="s">
        <v>303</v>
      </c>
      <c r="O1" s="7" t="s">
        <v>309</v>
      </c>
      <c r="P1" t="s">
        <v>303</v>
      </c>
      <c r="Q1" s="7" t="s">
        <v>310</v>
      </c>
      <c r="R1" t="s">
        <v>303</v>
      </c>
      <c r="S1" t="s">
        <v>311</v>
      </c>
      <c r="T1" s="7" t="s">
        <v>303</v>
      </c>
      <c r="U1" s="7" t="s">
        <v>312</v>
      </c>
      <c r="V1" s="7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StudentListFull</vt:lpstr>
      <vt:lpstr>Labs-QuickLook</vt:lpstr>
      <vt:lpstr>Mid Camp Project</vt:lpstr>
      <vt:lpstr>Prework w Comments</vt:lpstr>
      <vt:lpstr>Activities</vt:lpstr>
      <vt:lpstr>Katas</vt:lpstr>
      <vt:lpstr>Final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Jardim</cp:lastModifiedBy>
  <dcterms:modified xsi:type="dcterms:W3CDTF">2022-05-29T19:11:19Z</dcterms:modified>
</cp:coreProperties>
</file>