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eurolab\Ischemia YG\"/>
    </mc:Choice>
  </mc:AlternateContent>
  <bookViews>
    <workbookView xWindow="0" yWindow="0" windowWidth="22992" windowHeight="9324"/>
  </bookViews>
  <sheets>
    <sheet name="Лист1" sheetId="1" r:id="rId1"/>
    <sheet name="Лист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2" i="1" l="1"/>
  <c r="C71" i="1"/>
  <c r="C58" i="1"/>
  <c r="C59" i="1"/>
  <c r="C60" i="1"/>
  <c r="C61" i="1"/>
  <c r="C62" i="1"/>
  <c r="C63" i="1"/>
  <c r="C57" i="1"/>
  <c r="C68" i="1"/>
  <c r="C67" i="1"/>
  <c r="C66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</calcChain>
</file>

<file path=xl/comments1.xml><?xml version="1.0" encoding="utf-8"?>
<comments xmlns="http://schemas.openxmlformats.org/spreadsheetml/2006/main">
  <authors>
    <author>Azat</author>
  </authors>
  <commentList>
    <comment ref="E51" authorId="0" shapeId="0">
      <text>
        <r>
          <rPr>
            <b/>
            <sz val="9"/>
            <color indexed="81"/>
            <rFont val="Tahoma"/>
            <charset val="1"/>
          </rPr>
          <t>Azat:Новая прижималка?</t>
        </r>
      </text>
    </comment>
  </commentList>
</comments>
</file>

<file path=xl/sharedStrings.xml><?xml version="1.0" encoding="utf-8"?>
<sst xmlns="http://schemas.openxmlformats.org/spreadsheetml/2006/main" count="665" uniqueCount="198">
  <si>
    <t>type</t>
  </si>
  <si>
    <t>holder</t>
  </si>
  <si>
    <t>old</t>
  </si>
  <si>
    <t>name</t>
  </si>
  <si>
    <t>id</t>
  </si>
  <si>
    <t>abf data file</t>
  </si>
  <si>
    <t>OIS data file</t>
  </si>
  <si>
    <t>age</t>
  </si>
  <si>
    <t>290319_P3_slc4</t>
  </si>
  <si>
    <t>OOS</t>
  </si>
  <si>
    <t>\\IFMB-02-024B-10\Ischemia2\OOS\2019-03-29\2019-03-29_13-53-31.oos</t>
  </si>
  <si>
    <t>OIS type</t>
  </si>
  <si>
    <t>wash time</t>
  </si>
  <si>
    <t>OGD length, minutes</t>
  </si>
  <si>
    <t>010419_P4_slc1</t>
  </si>
  <si>
    <t>010419_P4_slc2</t>
  </si>
  <si>
    <t>010419_P4_slc3</t>
  </si>
  <si>
    <t>new</t>
  </si>
  <si>
    <t>\\IFMB-02-024B-10\Ischemia2\OOS\2019-04-01\2019-04-01_10-32-46.oos</t>
  </si>
  <si>
    <t>\\IFMB-02-024B-10\Ischemia2\OOS\2019-04-01\2019-04-01_12-43-28.oos</t>
  </si>
  <si>
    <t>\\IFMB-02-024B-10\Ischemia2\OOS\2019-04-01\2019-04-01_14-29-52.oos</t>
  </si>
  <si>
    <t>wash length, minutes</t>
  </si>
  <si>
    <t>170419_P5_slc1</t>
  </si>
  <si>
    <t>170419_P5_slc2</t>
  </si>
  <si>
    <t>170419_P5_slc3</t>
  </si>
  <si>
    <t>\\IFMB-02-024B-10\Ischemia2\OOS\2019-04-17\2019-04-17_10-48-31.oos</t>
  </si>
  <si>
    <t>\\IFMB-02-024B-10\Ischemia2\OOS\2019-04-17\2019-04-17_13-9-59.oos</t>
  </si>
  <si>
    <t>\\IFMB-02-024B-10\Ischemia2\OOS\2019-04-17\2019-04-17_15-20-5.oos</t>
  </si>
  <si>
    <t>cell data avaliable</t>
  </si>
  <si>
    <t>LFP data avaliable</t>
  </si>
  <si>
    <t>synchronized steps and stimuli</t>
  </si>
  <si>
    <t>120219_P5_slc1_0003</t>
  </si>
  <si>
    <t>120219_P5_slc2_2000</t>
  </si>
  <si>
    <t>140219_P6_slc1_1000</t>
  </si>
  <si>
    <t>150219_P7_slc1_1000</t>
  </si>
  <si>
    <t>150219_P7_slc2_2000</t>
  </si>
  <si>
    <t>150219_P7_slc3_3000</t>
  </si>
  <si>
    <t>190219_P4_slc2_2000</t>
  </si>
  <si>
    <t>190219_P4_slc3_3000</t>
  </si>
  <si>
    <t>210219_P9_slc1_1000</t>
  </si>
  <si>
    <t>210219_P9_slc2_2000</t>
  </si>
  <si>
    <t>210219_P9_slc3_3000</t>
  </si>
  <si>
    <t>210219_P9_slc4_4000</t>
  </si>
  <si>
    <t>210219_P9_slc5_5000</t>
  </si>
  <si>
    <t>220219_P10_slc2_2000</t>
  </si>
  <si>
    <t>220219_P10_slc3_3000</t>
  </si>
  <si>
    <t>060319_P6_slc2_2000</t>
  </si>
  <si>
    <t>070319_P6_slc1_1000</t>
  </si>
  <si>
    <t>070319_P6_slc2_2000</t>
  </si>
  <si>
    <t>180319_P5_slc1_1002</t>
  </si>
  <si>
    <t>290319_P3_slc1</t>
  </si>
  <si>
    <t>290319_P3_slc2</t>
  </si>
  <si>
    <t>290319_P3_slc3</t>
  </si>
  <si>
    <t>OGD</t>
  </si>
  <si>
    <t>OIS only</t>
  </si>
  <si>
    <t>\\IFMB-02-024B-10\Ischemia2\IOS\2019-02-12\2019-02-12_11-54-14.ios</t>
  </si>
  <si>
    <t>\\IFMB-02-024B-10\Ischemia2\IOS\2019-02-12\2019-02-12_13-49-41.ios</t>
  </si>
  <si>
    <t>\\IFMB-02-024B-10\Ischemia2\IOS\2019-02-14\2019-02-14_16-41-40.ios</t>
  </si>
  <si>
    <t>\\IFMB-02-024B-10\Ischemia2\IOS\2019-02-15\2019-02-15_13-36-43.ios</t>
  </si>
  <si>
    <t>\\ifmb-02-024b-10\Ischemia2\IOS\2019-02-15\2019-02-15_14-49-09.ios</t>
  </si>
  <si>
    <t>\\ifmb-02-024b-10\Ischemia2\IOS\2019-02-15\2019-02-15_16-11-51.ios</t>
  </si>
  <si>
    <t>\\IFMB-02-024B-10\Ischemia2\IOS\2019-02-19\2019-02-19_11-47-40.ios</t>
  </si>
  <si>
    <t>\\IFMB-02-024B-10\Ischemia2\IOS\2019-02-19\2019-02-19_14-29-29.ios</t>
  </si>
  <si>
    <t>\\ifmb-02-024b-10\Ischemia2\IOS\2019-02-21\2019-02-21_11-06-28.ios</t>
  </si>
  <si>
    <t>\\ifmb-02-024b-10\Ischemia2\IOS\2019-02-21\2019-02-21_12-57-04.ios</t>
  </si>
  <si>
    <t>\\ifmb-02-024b-10\Ischemia2\IOS\2019-02-21\2019-02-21_14-19-21.ios</t>
  </si>
  <si>
    <t>\\ifmb-02-024b-10\Ischemia2\IOS\2019-02-21\2019-02-21_16-06-00.ios</t>
  </si>
  <si>
    <t>\\ifmb-02-024b-10\Ischemia2\IOS\2019-02-21\2019-02-21_17-18-53.ios</t>
  </si>
  <si>
    <t>\\IFMB-02-024B-10\Ischemia2\IOS\2019-02-22\2019-02-22_09-55-20.ios</t>
  </si>
  <si>
    <t>\\IFMB-02-024B-10\Ischemia2\IOS\2019-02-22\2019-02-22_11-27-38.ios</t>
  </si>
  <si>
    <t>\\IFMB-02-024B-10\Ischemia2\IOS\2019-03-06\2019-03-06_13-04-39.ios</t>
  </si>
  <si>
    <t>\\ifmb-02-024b-10\Ischemia2\IOS\2019-03-07\2019-03-07_13-47-55.ios</t>
  </si>
  <si>
    <t>\\ifmb-02-024b-10\Ischemia2\IOS\2019-03-07\2019-03-07_16-09-04.ios</t>
  </si>
  <si>
    <t>\\IFMB-02-024B-10\Ischemia2\IOS\2019-03-18\2019-03-18_11-40-43.ios</t>
  </si>
  <si>
    <t>\\IFMB-02-024B-10\Ischemia2\IOS\2019-03-29\2019-03-29_08-28-46.ios</t>
  </si>
  <si>
    <t>\\IFMB-02-024B-10\Ischemia2\IOS\2019-03-29\2019-03-29_09-49-50.ios</t>
  </si>
  <si>
    <t>\\IFMB-02-024B-10\Ischemia2\IOS\2019-03-29\2019-03-29_11-36-23.ios</t>
  </si>
  <si>
    <t>Matlab IOS</t>
  </si>
  <si>
    <t>\\IFMB-02-024B-10\Ischemia2\120219_P5\120219_P5_slc1_0003.abf</t>
  </si>
  <si>
    <t>\\IFMB-02-024B-10\Ischemia2\120219_P5\120219_P5_slc2_2000.abf</t>
  </si>
  <si>
    <t>\\IFMB-02-024B-10\Ischemia2\140219_P6\140219_P6_slc1_1000.abf</t>
  </si>
  <si>
    <t>\\IFMB-02-024B-10\Ischemia2\150219_P7\150219_P7_slc1_1000.abf</t>
  </si>
  <si>
    <t>\\IFMB-02-024B-10\Ischemia2\150219_P7\150219_P7_slc2_2000.abf</t>
  </si>
  <si>
    <t>\\IFMB-02-024B-10\Ischemia2\150219_P7\150219_P7_slc3_3000.abf</t>
  </si>
  <si>
    <t>\\IFMB-02-024B-10\Ischemia2\190219_P4\190219_P4_slc2_2000.abf</t>
  </si>
  <si>
    <t>\\IFMB-02-024B-10\Ischemia2\190219_P4\190219_P4_slc3_3000.abf</t>
  </si>
  <si>
    <t>\\IFMB-02-024B-10\Ischemia2\210219_P9\210219_P9_slc1_1000.abf</t>
  </si>
  <si>
    <t>\\IFMB-02-024B-10\Ischemia2\210219_P9\210219_P9_slc2_2000.abf</t>
  </si>
  <si>
    <t>\\IFMB-02-024B-10\Ischemia2\210219_P9\210219_P9_slc3_3000.abf</t>
  </si>
  <si>
    <t>\\IFMB-02-024B-10\Ischemia2\210219_P9\210219_P9_slc4_4000.abf</t>
  </si>
  <si>
    <t>\\IFMB-02-024B-10\Ischemia2\210219_P9\210219_P9_slc5_5000.abf</t>
  </si>
  <si>
    <t>\\IFMB-02-024B-10\Ischemia2\220219_P10\220219_P10_slc2_2000.abf</t>
  </si>
  <si>
    <t>\\IFMB-02-024B-10\Ischemia2\220219_P10\220219_P10_slc3_3000.abf</t>
  </si>
  <si>
    <t>\\IFMB-02-024B-10\Ischemia2\060319_P6\060319_P6_slc2_2000.abf</t>
  </si>
  <si>
    <t>\\IFMB-02-024B-10\Ischemia2\070319_P6\070319_P6_slc1_1000.abf</t>
  </si>
  <si>
    <t>\\IFMB-02-024B-10\Ischemia2\070319_P6\070319_P6_slc2_2000.abf</t>
  </si>
  <si>
    <t>\\IFMB-02-024B-10\Ischemia2\180319_P5\180319_P5_slc1_1002.abf</t>
  </si>
  <si>
    <t>OGD time</t>
  </si>
  <si>
    <t>AD time</t>
  </si>
  <si>
    <t>SD time</t>
  </si>
  <si>
    <t>270917_P2_slc1_1000</t>
  </si>
  <si>
    <t>270917_P2_slc3_3000</t>
  </si>
  <si>
    <t>130917_P5_slc1_1000</t>
  </si>
  <si>
    <t>130917_P5_slc2_2000</t>
  </si>
  <si>
    <t>071017_P3_slc2_2000</t>
  </si>
  <si>
    <t>071017_P3_slc3_3000</t>
  </si>
  <si>
    <t>091017_P5_slc1_1000</t>
  </si>
  <si>
    <t>091017_P5_slc2_2000</t>
  </si>
  <si>
    <t>091017_P5_slc3_3000</t>
  </si>
  <si>
    <t>111017_P3_slc2_2000</t>
  </si>
  <si>
    <t>121017_P4_slc1_1000</t>
  </si>
  <si>
    <t>121017_P4_slc2_2001</t>
  </si>
  <si>
    <t>131017_P3_slc1_cell2_1002</t>
  </si>
  <si>
    <t>131017_P3_slc2_cell1_2000</t>
  </si>
  <si>
    <t>221117_P4_slc1_1000</t>
  </si>
  <si>
    <t>221117_P4_slc3_3000</t>
  </si>
  <si>
    <t>231117_P3_slc1_1000</t>
  </si>
  <si>
    <t>071217_P3_slc1_1000</t>
  </si>
  <si>
    <t>071217_P3_slc2_2000</t>
  </si>
  <si>
    <t>081217_P4_slc1_1000</t>
  </si>
  <si>
    <t>081217_P4_slc2_2000</t>
  </si>
  <si>
    <t>081217_P4_slc3_3000</t>
  </si>
  <si>
    <t>151217_P4_slc1_1000</t>
  </si>
  <si>
    <t>251217_P5_slc2_2000</t>
  </si>
  <si>
    <t>\\IFMB-02-024B-07\Ischemia\270917_P2\270917_P2_slc1_1000.abf</t>
  </si>
  <si>
    <t>E:\Data\2-5\2017-09-27\2017-09-27_12-00-24.ios</t>
  </si>
  <si>
    <t>\\IFMB-02-024B-07\Ischemia\270917_P2\270917_P2_slc3_3000.abf</t>
  </si>
  <si>
    <t>E:\Data\2-5\2017-09-27\2017-09-27_14-47-39.ios</t>
  </si>
  <si>
    <t>\\IFMB-02-024B-07\Ischemia\130917_P5\130917_P5_slc1_1000.abf</t>
  </si>
  <si>
    <t>E:\Data\2-5\2017-09-13\2017-09-13_11-41-04.ios</t>
  </si>
  <si>
    <t>\\IFMB-02-024B-07\Ischemia\130917_P5\130917_P5_slc2_2000.abf</t>
  </si>
  <si>
    <t>E:\Data\2-5\2017-09-13\2017-09-13_13-27-46.ios</t>
  </si>
  <si>
    <t>\\IFMB-02-024B-07\Ischemia\071017_P3\071017_P3_slc2_2000.abf</t>
  </si>
  <si>
    <t>E:\Data\2-5\2017-10-07\2017-10-07_14-50-16.ios</t>
  </si>
  <si>
    <t>\\IFMB-02-024B-07\Ischemia\071017_P3\071017_P3_slc3_3000.abf</t>
  </si>
  <si>
    <t>E:\Data\2-5\2017-10-07\2017-10-07_16-58-31.ios</t>
  </si>
  <si>
    <t>\\IFMB-02-024B-07\Ischemia\091017_P5\091017_P5_slc1_1000.abf</t>
  </si>
  <si>
    <t>E:\Data\2-5\2017-10-09\2017-10-09_09-53-24.ios</t>
  </si>
  <si>
    <t>\\IFMB-02-024B-07\Ischemia\091017_P5\091017_P5_slc2_2000.abf</t>
  </si>
  <si>
    <t>E:\Data\2-5\2017-10-09\2017-10-09_12-02-53.ios</t>
  </si>
  <si>
    <t>\\IFMB-02-024B-07\Ischemia\091017_P5\091017_P5_slc3_3000.abf</t>
  </si>
  <si>
    <t>E:\Data\2-5\2017-10-09\2017-10-09_14-24-38.ios</t>
  </si>
  <si>
    <t>\\IFMB-02-024B-07\Ischemia\111017_P3\111017_P3_slc2_2000.abf</t>
  </si>
  <si>
    <t>E:\Data\2-5\2017-10-11\2017-10-11_12-00-37.ios</t>
  </si>
  <si>
    <t>\\IFMB-02-024B-10\Ischemia\121017_P4\121017_P4_slc1_1000.abf</t>
  </si>
  <si>
    <t>E:\Data\2-5\2017-10-12\2017-10-12_12-00-44.ios</t>
  </si>
  <si>
    <t>\\IFMB-02-024B-10\Ischemia\121017_P4\121017_P4_slc2_2001.abf</t>
  </si>
  <si>
    <t>E:\Data\2-5\2017-10-12\2017-10-12_15-21-02.ios</t>
  </si>
  <si>
    <t>\\IFMB-02-024B-10\Ischemia\131017_P3\131017_P3_slc1_cell2_1002.abf</t>
  </si>
  <si>
    <t>E:\Data\2-5\2017-10-13\2017-10-13_10-35-54.ios</t>
  </si>
  <si>
    <t>\\IFMB-02-024B-10\Ischemia\131017_P3\131017_P3_slc2_cell1_2000.abf</t>
  </si>
  <si>
    <t>E:\Data\2-5\2017-10-13\2017-10-13_13-35-59.ios</t>
  </si>
  <si>
    <t>\\IFMB-02-024B-07\Ischemia\221117_P4\221117_P4_slc1_1000.abf</t>
  </si>
  <si>
    <t>\\ED03\MMarat\IOS_Ischemia\2017-11-22\2017-11-22_11-22-23.ios</t>
  </si>
  <si>
    <t>\\IFMB-02-024B-07\Ischemia\221117_P4\221117_P4_slc3_3000.abf</t>
  </si>
  <si>
    <t>\\ED03\MMarat\IOS_Ischemia\2017-11-22\2017-11-22_15-13-29.ios</t>
  </si>
  <si>
    <t>\\IFMB-02-024B-07\Ischemia\231117_P3\231117_P3_slc1_1000.abf</t>
  </si>
  <si>
    <t>\\ED03\MMarat\IOS_Ischemia\2017-11-23\2017-11-23_11-44-12.ios</t>
  </si>
  <si>
    <t>\\IFMB-02-024B-07\Ischemia\071217_P3\071217_P3_slc1_1000.abf</t>
  </si>
  <si>
    <t>\\ED03\MMarat\IOS_Ischemia\2017-12-07\2017-12-07_10-59-28.ios</t>
  </si>
  <si>
    <t>\\IFMB-02-024B-07\Ischemia\071217_P3\071217_P3_slc2_2000.abf</t>
  </si>
  <si>
    <t>\\ED03\MMarat\IOS_Ischemia\2017-12-07\2017-12-07_12-45-23.ios</t>
  </si>
  <si>
    <t>\\IFMB-02-024B-07\Ischemia\081217\081217_P4_slc1_1000.abf</t>
  </si>
  <si>
    <t>\\ED03\MMarat\IOS_Ischemia\2017-12-08\2017-12-08_12-48-01.ios</t>
  </si>
  <si>
    <t>\\IFMB-02-024B-07\Ischemia\081217\081217_P4_slc2_2000.abf</t>
  </si>
  <si>
    <t>\\ED03\MMarat\IOS_Ischemia\2017-12-08\2017-12-08_15-07-47.ios</t>
  </si>
  <si>
    <t>\\IFMB-02-024B-07\Ischemia\081217\081217_P4_slc3_3000.abf</t>
  </si>
  <si>
    <t>\\ED03\MMarat\IOS_Ischemia\2017-12-08\2017-12-08_17-23-47.ios</t>
  </si>
  <si>
    <t>\\IFMB-02-024B-07\Ischemia\151217_P4\151217_P4_slc1_1000.abf</t>
  </si>
  <si>
    <t>\\ED03\MMarat\IOS_Ischemia\2017-12-15\2017-12-15_11-04-45.ios</t>
  </si>
  <si>
    <t>\\IFMB-02-024B-07\Ischemia\251217_P5\251217_P5_slc2_2000.abf</t>
  </si>
  <si>
    <t>\\ED03\MMarat\IOS_Ischemia\2017-12-25\2017-12-25_12-04-48.ios</t>
  </si>
  <si>
    <t>280318_P6_slc2_cell1_2000</t>
  </si>
  <si>
    <t>290318_P8_slc1_cell1_1000</t>
  </si>
  <si>
    <t>290318_P8_slc2_cell1_2000</t>
  </si>
  <si>
    <t>290318_P8_slc4_cell1_4001</t>
  </si>
  <si>
    <t>\\IFMB-02-024B-10\Ischemia\290318_P8\290318_P8_slc1_cell1_1000.abf</t>
  </si>
  <si>
    <t>\\Ifmb-02-024b-18\IOS\2018-03-29\2018-03-29_12-26-09.ios</t>
  </si>
  <si>
    <t>\\IFMB-02-024B-10\Ischemia\290318_P8\290318_P8_slc2_cell1_2000.abf</t>
  </si>
  <si>
    <t>\\Ifmb-02-024b-18\IOS\2018-03-29\2018-03-29_13-53-24.ios</t>
  </si>
  <si>
    <t>\\IFMB-02-024B-10\Ischemia\280318_P6\280318_P6_slc2_cell1_2000.abf</t>
  </si>
  <si>
    <t>\\Ifmb-02-024b-18\IOS\2018-03-28\2018-03-28_15-47-37.ios</t>
  </si>
  <si>
    <t>\\IFMB-02-024B-10\Ischemia\290318_P8\290318_P8_slc4_cell1_4001.abf</t>
  </si>
  <si>
    <t>\\Ifmb-02-024b-18\IOS\2018-03-29\2018-03-29_16-54-54.ios</t>
  </si>
  <si>
    <t>AD delay</t>
  </si>
  <si>
    <t>OGD till 2019</t>
  </si>
  <si>
    <t>type of experiment</t>
  </si>
  <si>
    <t>number</t>
  </si>
  <si>
    <t>OGD till 2019.</t>
  </si>
  <si>
    <t>OGD since 2019</t>
  </si>
  <si>
    <t>Days after birth (P…)</t>
  </si>
  <si>
    <t>type of slice holder</t>
  </si>
  <si>
    <t>Dataset of Ischemia experiments, P2-P8, till 06.05.2019</t>
  </si>
  <si>
    <t>cell steps enable</t>
  </si>
  <si>
    <t>LFP stimuli enable</t>
  </si>
  <si>
    <t>tissue resistance avaliable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</si>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</sst>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9"/>
      <color indexed="81"/>
      <name val="Tahoma"/>
      <charset val="1"/>
    </font>
    <font>
      <u/>
      <sz val="10"/>
      <color indexed="30"/>
      <name val="Arial Cyr"/>
      <charset val="204"/>
    </font>
    <font>
      <u/>
      <sz val="11"/>
      <color indexed="3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22"/>
      <color theme="1"/>
      <name val="Times New Roman"/>
      <family val="1"/>
      <charset val="204"/>
    </font>
  </fonts>
  <fills count="2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11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/>
    </xf>
    <xf numFmtId="0" fontId="5" fillId="0" borderId="2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1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1" applyFont="1" applyFill="1" applyBorder="1" applyAlignment="1">
      <alignment horizontal="center" vertical="center"/>
    </xf>
    <xf numFmtId="0" fontId="0" fillId="7" borderId="0" xfId="4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0" fontId="0" fillId="0" borderId="2" xfId="2" applyFont="1" applyFill="1" applyBorder="1" applyAlignment="1">
      <alignment horizontal="left"/>
    </xf>
    <xf numFmtId="0" fontId="0" fillId="0" borderId="2" xfId="2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0" fontId="0" fillId="0" borderId="5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0" fillId="9" borderId="0" xfId="0" applyFont="1" applyFill="1" applyAlignment="1">
      <alignment horizontal="center"/>
    </xf>
    <xf numFmtId="0" fontId="0" fillId="15" borderId="0" xfId="0" applyFont="1" applyFill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left"/>
    </xf>
    <xf numFmtId="0" fontId="0" fillId="19" borderId="0" xfId="0" applyFont="1" applyFill="1" applyAlignment="1">
      <alignment horizontal="center"/>
    </xf>
    <xf numFmtId="0" fontId="0" fillId="0" borderId="0" xfId="0" applyFont="1" applyBorder="1" applyAlignment="1">
      <alignment horizontal="left" vertical="center"/>
    </xf>
    <xf numFmtId="164" fontId="0" fillId="0" borderId="0" xfId="0" applyNumberFormat="1" applyFont="1" applyFill="1" applyAlignment="1">
      <alignment horizontal="center"/>
    </xf>
    <xf numFmtId="164" fontId="0" fillId="9" borderId="0" xfId="0" applyNumberFormat="1" applyFont="1" applyFill="1" applyAlignment="1">
      <alignment horizontal="center"/>
    </xf>
    <xf numFmtId="0" fontId="6" fillId="0" borderId="2" xfId="5" applyFont="1" applyBorder="1" applyAlignment="1">
      <alignment horizontal="left" vertical="center"/>
    </xf>
    <xf numFmtId="0" fontId="7" fillId="0" borderId="2" xfId="5" applyFont="1" applyFill="1" applyBorder="1" applyAlignment="1">
      <alignment horizontal="left" vertical="center"/>
    </xf>
    <xf numFmtId="164" fontId="0" fillId="0" borderId="2" xfId="0" applyNumberFormat="1" applyFont="1" applyBorder="1" applyAlignment="1">
      <alignment horizontal="center" vertical="center"/>
    </xf>
    <xf numFmtId="0" fontId="7" fillId="0" borderId="0" xfId="5" applyFont="1" applyFill="1" applyBorder="1" applyAlignment="1">
      <alignment horizontal="left" vertical="center"/>
    </xf>
    <xf numFmtId="0" fontId="6" fillId="7" borderId="0" xfId="5" applyFont="1" applyFill="1" applyBorder="1" applyAlignment="1">
      <alignment horizontal="left"/>
    </xf>
    <xf numFmtId="0" fontId="7" fillId="0" borderId="0" xfId="5" applyFont="1" applyFill="1" applyBorder="1" applyAlignment="1">
      <alignment horizontal="left"/>
    </xf>
    <xf numFmtId="0" fontId="6" fillId="0" borderId="0" xfId="5" applyFont="1" applyBorder="1" applyAlignment="1">
      <alignment horizontal="left" vertical="center"/>
    </xf>
    <xf numFmtId="0" fontId="6" fillId="0" borderId="3" xfId="5" applyFont="1" applyBorder="1" applyAlignment="1">
      <alignment horizontal="left" vertical="center"/>
    </xf>
    <xf numFmtId="0" fontId="6" fillId="0" borderId="4" xfId="5" applyFont="1" applyBorder="1" applyAlignment="1">
      <alignment horizontal="left" vertical="center"/>
    </xf>
    <xf numFmtId="164" fontId="0" fillId="0" borderId="0" xfId="0" applyNumberFormat="1" applyFont="1" applyAlignment="1">
      <alignment horizontal="left"/>
    </xf>
    <xf numFmtId="0" fontId="6" fillId="0" borderId="2" xfId="5" applyFont="1" applyFill="1" applyBorder="1" applyAlignment="1">
      <alignment horizontal="left" vertical="center"/>
    </xf>
    <xf numFmtId="0" fontId="6" fillId="0" borderId="5" xfId="5" applyFont="1" applyFill="1" applyBorder="1" applyAlignment="1">
      <alignment horizontal="left" vertical="center"/>
    </xf>
    <xf numFmtId="0" fontId="0" fillId="7" borderId="0" xfId="0" applyFont="1" applyFill="1" applyAlignment="1">
      <alignment horizontal="center"/>
    </xf>
    <xf numFmtId="0" fontId="0" fillId="18" borderId="0" xfId="0" applyFont="1" applyFill="1" applyAlignment="1">
      <alignment horizontal="center" wrapText="1"/>
    </xf>
    <xf numFmtId="0" fontId="0" fillId="6" borderId="0" xfId="0" applyFont="1" applyFill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 vertical="center"/>
    </xf>
    <xf numFmtId="0" fontId="0" fillId="9" borderId="5" xfId="0" applyFont="1" applyFill="1" applyBorder="1" applyAlignment="1">
      <alignment horizontal="center" vertical="center"/>
    </xf>
    <xf numFmtId="0" fontId="0" fillId="13" borderId="0" xfId="0" applyFont="1" applyFill="1" applyAlignment="1">
      <alignment horizontal="center"/>
    </xf>
    <xf numFmtId="0" fontId="0" fillId="12" borderId="5" xfId="4" applyFont="1" applyFill="1" applyBorder="1" applyAlignment="1">
      <alignment horizontal="center"/>
    </xf>
    <xf numFmtId="164" fontId="0" fillId="18" borderId="0" xfId="0" applyNumberFormat="1" applyFont="1" applyFill="1" applyAlignment="1">
      <alignment horizontal="center" wrapText="1"/>
    </xf>
    <xf numFmtId="0" fontId="0" fillId="18" borderId="0" xfId="0" applyFont="1" applyFill="1" applyAlignment="1">
      <alignment horizontal="left" wrapText="1"/>
    </xf>
    <xf numFmtId="0" fontId="0" fillId="18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9" borderId="0" xfId="0" applyFont="1" applyFill="1" applyAlignment="1">
      <alignment horizontal="center"/>
    </xf>
    <xf numFmtId="0" fontId="8" fillId="19" borderId="0" xfId="0" applyFont="1" applyFill="1" applyAlignment="1">
      <alignment horizontal="center"/>
    </xf>
    <xf numFmtId="0" fontId="8" fillId="17" borderId="0" xfId="0" applyFont="1" applyFill="1" applyAlignment="1">
      <alignment horizontal="center"/>
    </xf>
    <xf numFmtId="0" fontId="8" fillId="12" borderId="0" xfId="0" applyFont="1" applyFill="1" applyAlignment="1">
      <alignment horizontal="center"/>
    </xf>
    <xf numFmtId="0" fontId="8" fillId="7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9" fillId="0" borderId="0" xfId="0" applyFont="1" applyAlignment="1">
      <alignment horizontal="left"/>
    </xf>
    <xf numFmtId="0" fontId="0" fillId="21" borderId="0" xfId="0" applyFont="1" applyFill="1" applyBorder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0" fillId="10" borderId="0" xfId="0" applyFont="1" applyFill="1" applyAlignment="1">
      <alignment horizontal="center" vertical="center" wrapText="1"/>
    </xf>
    <xf numFmtId="0" fontId="0" fillId="20" borderId="0" xfId="0" applyFont="1" applyFill="1" applyAlignment="1">
      <alignment horizontal="center" vertical="center" wrapText="1"/>
    </xf>
    <xf numFmtId="0" fontId="0" fillId="22" borderId="0" xfId="0" applyFont="1" applyFill="1" applyAlignment="1">
      <alignment horizontal="center" vertical="center" wrapText="1"/>
    </xf>
    <xf numFmtId="0" fontId="0" fillId="18" borderId="0" xfId="0" applyFont="1" applyFill="1" applyAlignment="1">
      <alignment horizontal="center" vertical="center" wrapText="1"/>
    </xf>
    <xf numFmtId="0" fontId="0" fillId="21" borderId="0" xfId="0" applyFont="1" applyFill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0" borderId="0" xfId="3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</cellXfs>
  <cellStyles count="6">
    <cellStyle name="20% — акцент3" xfId="3" builtinId="38"/>
    <cellStyle name="40% — акцент5" xfId="4" builtinId="47"/>
    <cellStyle name="Акцент2" xfId="2" builtinId="33"/>
    <cellStyle name="Гиперссылка" xfId="5" builtinId="8"/>
    <cellStyle name="Обычный" xfId="0" builtinId="0"/>
    <cellStyle name="Хороший" xfId="1" builtinId="26"/>
  </cellStyles>
  <dxfs count="35"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0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>
          <fgColor indexed="64"/>
          <bgColor theme="2" tint="-0.249977111117893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/>
        </top>
        <bottom style="thin">
          <color theme="4"/>
        </bottom>
      </border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numFmt numFmtId="164" formatCode="0.0"/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Лист1!$M$3</c:f>
          <c:strCache>
            <c:ptCount val="1"/>
            <c:pt idx="0">
              <c:v>OGD length, minutes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Лист1!$C$4:$C$53</c:f>
              <c:numCache>
                <c:formatCode>General</c:formatCode>
                <c:ptCount val="50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4</c:v>
                </c:pt>
                <c:pt idx="35">
                  <c:v>4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5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</c:numCache>
            </c:numRef>
          </c:xVal>
          <c:yVal>
            <c:numRef>
              <c:f>Лист1!$M$4:$M$53</c:f>
              <c:numCache>
                <c:formatCode>0.0</c:formatCode>
                <c:ptCount val="50"/>
                <c:pt idx="0">
                  <c:v>46.94</c:v>
                </c:pt>
                <c:pt idx="1">
                  <c:v>35.79</c:v>
                </c:pt>
                <c:pt idx="2">
                  <c:v>50.643999999999998</c:v>
                </c:pt>
                <c:pt idx="3">
                  <c:v>37.8476</c:v>
                </c:pt>
                <c:pt idx="4">
                  <c:v>60.583467000000006</c:v>
                </c:pt>
                <c:pt idx="5">
                  <c:v>79.45</c:v>
                </c:pt>
                <c:pt idx="6">
                  <c:v>62.997933000000003</c:v>
                </c:pt>
                <c:pt idx="7">
                  <c:v>59.999999999999993</c:v>
                </c:pt>
                <c:pt idx="8">
                  <c:v>85.56</c:v>
                </c:pt>
                <c:pt idx="9">
                  <c:v>60.779999999999994</c:v>
                </c:pt>
                <c:pt idx="10">
                  <c:v>65.427199999999999</c:v>
                </c:pt>
                <c:pt idx="11">
                  <c:v>79.716700000000003</c:v>
                </c:pt>
                <c:pt idx="12">
                  <c:v>59.887999999999998</c:v>
                </c:pt>
                <c:pt idx="13">
                  <c:v>59.443800000000003</c:v>
                </c:pt>
                <c:pt idx="14">
                  <c:v>47.961299999999994</c:v>
                </c:pt>
                <c:pt idx="15">
                  <c:v>50.650599999999997</c:v>
                </c:pt>
                <c:pt idx="16">
                  <c:v>49.019599999999997</c:v>
                </c:pt>
                <c:pt idx="17">
                  <c:v>59.3277</c:v>
                </c:pt>
                <c:pt idx="18">
                  <c:v>60.441299999999998</c:v>
                </c:pt>
                <c:pt idx="19">
                  <c:v>60.749800000000008</c:v>
                </c:pt>
                <c:pt idx="20">
                  <c:v>58.708899999999993</c:v>
                </c:pt>
                <c:pt idx="21">
                  <c:v>62.622699999999995</c:v>
                </c:pt>
                <c:pt idx="22">
                  <c:v>56.943399999999997</c:v>
                </c:pt>
                <c:pt idx="23">
                  <c:v>44.235900000000001</c:v>
                </c:pt>
                <c:pt idx="24">
                  <c:v>51.604200000000006</c:v>
                </c:pt>
                <c:pt idx="25">
                  <c:v>39.037299999999995</c:v>
                </c:pt>
                <c:pt idx="26">
                  <c:v>34.755900000000004</c:v>
                </c:pt>
                <c:pt idx="27">
                  <c:v>40.771499999999996</c:v>
                </c:pt>
                <c:pt idx="28">
                  <c:v>26.862933333333302</c:v>
                </c:pt>
                <c:pt idx="29">
                  <c:v>26.810026666666698</c:v>
                </c:pt>
                <c:pt idx="30">
                  <c:v>21.699413333333329</c:v>
                </c:pt>
                <c:pt idx="31">
                  <c:v>32.597333333333303</c:v>
                </c:pt>
                <c:pt idx="32">
                  <c:v>24.402773333333371</c:v>
                </c:pt>
                <c:pt idx="33">
                  <c:v>32.170666666666676</c:v>
                </c:pt>
                <c:pt idx="34">
                  <c:v>37.66869333333333</c:v>
                </c:pt>
                <c:pt idx="35">
                  <c:v>43.072000000000003</c:v>
                </c:pt>
                <c:pt idx="36">
                  <c:v>58.031786666666704</c:v>
                </c:pt>
                <c:pt idx="37">
                  <c:v>41.556479999999965</c:v>
                </c:pt>
                <c:pt idx="38">
                  <c:v>54.015146666666624</c:v>
                </c:pt>
                <c:pt idx="39">
                  <c:v>36.686506600000001</c:v>
                </c:pt>
                <c:pt idx="40">
                  <c:v>45</c:v>
                </c:pt>
                <c:pt idx="41">
                  <c:v>69</c:v>
                </c:pt>
                <c:pt idx="42">
                  <c:v>74</c:v>
                </c:pt>
                <c:pt idx="43">
                  <c:v>112</c:v>
                </c:pt>
                <c:pt idx="44">
                  <c:v>94.5</c:v>
                </c:pt>
                <c:pt idx="45">
                  <c:v>64</c:v>
                </c:pt>
                <c:pt idx="46">
                  <c:v>72.5</c:v>
                </c:pt>
                <c:pt idx="47">
                  <c:v>22</c:v>
                </c:pt>
                <c:pt idx="48">
                  <c:v>25</c:v>
                </c:pt>
                <c:pt idx="49">
                  <c:v>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466064"/>
        <c:axId val="527461752"/>
      </c:scatterChart>
      <c:valAx>
        <c:axId val="52746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61752"/>
        <c:crosses val="autoZero"/>
        <c:crossBetween val="midCat"/>
      </c:valAx>
      <c:valAx>
        <c:axId val="52746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746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87086</xdr:colOff>
      <xdr:row>56</xdr:row>
      <xdr:rowOff>272145</xdr:rowOff>
    </xdr:from>
    <xdr:to>
      <xdr:col>10</xdr:col>
      <xdr:colOff>511628</xdr:colOff>
      <xdr:row>71</xdr:row>
      <xdr:rowOff>283029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Таблица1" displayName="Таблица1" ref="A3:U53" totalsRowShown="0" headerRowDxfId="23" dataDxfId="24">
  <autoFilter ref="A3:U5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</autoFilter>
  <tableColumns count="21">
    <tableColumn id="1" name="id" dataDxfId="2"/>
    <tableColumn id="2" name="name" dataDxfId="0"/>
    <tableColumn id="3" name="age" dataDxfId="1"/>
    <tableColumn id="4" name="type" dataDxfId="25" dataCellStyle="40% — акцент5"/>
    <tableColumn id="15" name="holder" dataDxfId="34" dataCellStyle="40% — акцент5"/>
    <tableColumn id="7" name="OIS type" dataDxfId="9"/>
    <tableColumn id="12" name="cell data avaliable" dataDxfId="10"/>
    <tableColumn id="18" name="cell steps enable" dataDxfId="8"/>
    <tableColumn id="13" name="LFP data avaliable" dataDxfId="7"/>
    <tableColumn id="19" name="LFP stimuli enable" dataDxfId="6"/>
    <tableColumn id="20" name="tissue resistance avaliable" dataDxfId="5"/>
    <tableColumn id="14" name="synchronized steps and stimuli" dataDxfId="4"/>
    <tableColumn id="10" name="OGD length, minutes" dataDxfId="3">
      <calculatedColumnFormula>Таблица1[[#This Row],[wash time]]-Таблица1[[#This Row],[OGD time]]</calculatedColumnFormula>
    </tableColumn>
    <tableColumn id="21" name="AD delay" dataDxfId="33">
      <calculatedColumnFormula>Таблица1[[#This Row],[AD time]]-Таблица1[[#This Row],[OGD time]]</calculatedColumnFormula>
    </tableColumn>
    <tableColumn id="8" name="OGD time" dataDxfId="32"/>
    <tableColumn id="9" name="wash time" dataDxfId="31"/>
    <tableColumn id="16" name="AD time" dataDxfId="30"/>
    <tableColumn id="17" name="SD time" dataDxfId="26"/>
    <tableColumn id="5" name="abf data file" dataDxfId="29"/>
    <tableColumn id="6" name="OIS data file" dataDxfId="28"/>
    <tableColumn id="11" name="wash length, minutes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56:C63" totalsRowShown="0" headerRowDxfId="20" dataDxfId="19">
  <autoFilter ref="B56:C63">
    <filterColumn colId="0" hiddenButton="1"/>
    <filterColumn colId="1" hiddenButton="1"/>
  </autoFilter>
  <tableColumns count="2">
    <tableColumn id="1" name="Days after birth (P…)" dataDxfId="22"/>
    <tableColumn id="2" name="number" dataDxfId="21">
      <calculatedColumnFormula>COUNTIF(Таблица1[age],B57)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65:C68" totalsRowShown="0" headerRowDxfId="16" dataDxfId="15">
  <autoFilter ref="B65:C68">
    <filterColumn colId="0" hiddenButton="1"/>
    <filterColumn colId="1" hiddenButton="1"/>
  </autoFilter>
  <tableColumns count="2">
    <tableColumn id="1" name="type of experiment" dataDxfId="18"/>
    <tableColumn id="2" name="number" dataDxfId="17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6" name="Таблица6" displayName="Таблица6" ref="B70:C72" totalsRowShown="0" headerRowDxfId="12" dataDxfId="11">
  <autoFilter ref="B70:C72">
    <filterColumn colId="0" hiddenButton="1"/>
    <filterColumn colId="1" hiddenButton="1"/>
  </autoFilter>
  <tableColumns count="2">
    <tableColumn id="1" name="type of slice holder" dataDxfId="14"/>
    <tableColumn id="2" name="number" dataDxfId="13">
      <calculatedColumnFormula>COUNTIF(Таблица1[[#All],[holder]], Таблица6[[#This Row],[type of slice holder]])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ED03\MMarat\IOS_Ischemia\2017-09-27\2017-09-27_12-00-24.ios" TargetMode="External"/><Relationship Id="rId18" Type="http://schemas.openxmlformats.org/officeDocument/2006/relationships/hyperlink" Target="file:///\\IFMB-02-024B-07\Ischemia\130917_P5\130917_P5_slc1_1000.abf" TargetMode="External"/><Relationship Id="rId26" Type="http://schemas.openxmlformats.org/officeDocument/2006/relationships/hyperlink" Target="file:///\\ED03\MMarat\IOS_Ischemia\2017-10-09\2017-10-09_14-24-38.ios" TargetMode="External"/><Relationship Id="rId39" Type="http://schemas.openxmlformats.org/officeDocument/2006/relationships/hyperlink" Target="file:///\\ED03\MMarat\IOS_Ischemia\2017-11-22\2017-11-22_15-13-29.ios" TargetMode="External"/><Relationship Id="rId21" Type="http://schemas.openxmlformats.org/officeDocument/2006/relationships/hyperlink" Target="file:///\\ED03\MMarat\IOS_Ischemia\2017-10-07\2017-10-07_14-50-16.ios" TargetMode="External"/><Relationship Id="rId34" Type="http://schemas.openxmlformats.org/officeDocument/2006/relationships/hyperlink" Target="file:///\\IFMB-02-024B-10\Ischemia\121017_P4\121017_P4_slc2_2001.abf" TargetMode="External"/><Relationship Id="rId42" Type="http://schemas.openxmlformats.org/officeDocument/2006/relationships/hyperlink" Target="file:///\\ED03\MMarat\IOS_Ischemia\2017-12-07\2017-12-07_12-45-23.ios" TargetMode="External"/><Relationship Id="rId47" Type="http://schemas.openxmlformats.org/officeDocument/2006/relationships/hyperlink" Target="file:///\\ED03\MMarat\IOS_Ischemia\2017-12-25\2017-12-25_12-04-48.ios" TargetMode="External"/><Relationship Id="rId50" Type="http://schemas.openxmlformats.org/officeDocument/2006/relationships/hyperlink" Target="file:///\\IFMB-02-024B-07\Ischemia\231117_P3\231117_P3_slc1_1000.abf" TargetMode="External"/><Relationship Id="rId55" Type="http://schemas.openxmlformats.org/officeDocument/2006/relationships/hyperlink" Target="file:///\\IFMB-02-024B-07\Ischemia\081217\081217_P4_slc3_3000.abf" TargetMode="External"/><Relationship Id="rId63" Type="http://schemas.openxmlformats.org/officeDocument/2006/relationships/hyperlink" Target="file:///\\IFMB-02-024B-10\Ischemia\290318_P8\290318_P8_slc4_cell1_4001.abf" TargetMode="External"/><Relationship Id="rId68" Type="http://schemas.openxmlformats.org/officeDocument/2006/relationships/table" Target="../tables/table1.xml"/><Relationship Id="rId7" Type="http://schemas.openxmlformats.org/officeDocument/2006/relationships/hyperlink" Target="file:///\\IFMB-02-024B-10\Ischemia2\190219_P4\190219_P4_slc2_2000.abf" TargetMode="External"/><Relationship Id="rId71" Type="http://schemas.openxmlformats.org/officeDocument/2006/relationships/table" Target="../tables/table4.xml"/><Relationship Id="rId2" Type="http://schemas.openxmlformats.org/officeDocument/2006/relationships/hyperlink" Target="file:///\\IFMB-02-024B-10\Ischemia2\120219_P5\120219_P5_slc2_2000.abf" TargetMode="External"/><Relationship Id="rId16" Type="http://schemas.openxmlformats.org/officeDocument/2006/relationships/hyperlink" Target="file:///\\IFMB-02-024B-07\Ischemia\270917_P2\270917_P2_slc3_3000.abf" TargetMode="External"/><Relationship Id="rId29" Type="http://schemas.openxmlformats.org/officeDocument/2006/relationships/hyperlink" Target="file:///\\IFMB-02-024B-07\Ischemia\091017_P5\091017_P5_slc2_2000.abf" TargetMode="External"/><Relationship Id="rId1" Type="http://schemas.openxmlformats.org/officeDocument/2006/relationships/hyperlink" Target="file:///\\IFMB-02-024B-10\Ischemia2\120219_P5\120219_P5_slc1_0003.abf" TargetMode="External"/><Relationship Id="rId6" Type="http://schemas.openxmlformats.org/officeDocument/2006/relationships/hyperlink" Target="file:///\\IFMB-02-024B-10\Ischemia2\150219_P7\150219_P7_slc3_3000.abf" TargetMode="External"/><Relationship Id="rId11" Type="http://schemas.openxmlformats.org/officeDocument/2006/relationships/hyperlink" Target="file:///\\IFMB-02-024B-10\Ischemia2\070319_P6\070319_P6_slc2_2000.abf" TargetMode="External"/><Relationship Id="rId24" Type="http://schemas.openxmlformats.org/officeDocument/2006/relationships/hyperlink" Target="file:///\\ED03\MMarat\IOS_Ischemia\2017-10-09\2017-10-09_09-53-24.ios" TargetMode="External"/><Relationship Id="rId32" Type="http://schemas.openxmlformats.org/officeDocument/2006/relationships/hyperlink" Target="file:///\\IFMB-02-024B-18\Ischemia\IOS\2017-10-12\2017-10-12_12-00-44.ios" TargetMode="External"/><Relationship Id="rId37" Type="http://schemas.openxmlformats.org/officeDocument/2006/relationships/hyperlink" Target="file:///\\IFMB-02-024B-07\Ischemia\111017_P3\111017_P3_slc2_2000.abf" TargetMode="External"/><Relationship Id="rId40" Type="http://schemas.openxmlformats.org/officeDocument/2006/relationships/hyperlink" Target="file:///\\ED03\MMarat\IOS_Ischemia\2017-11-23\2017-11-23_11-44-12.ios" TargetMode="External"/><Relationship Id="rId45" Type="http://schemas.openxmlformats.org/officeDocument/2006/relationships/hyperlink" Target="file:///\\ED03\MMarat\IOS_Ischemia\2017-12-08\2017-12-08_17-23-47.ios" TargetMode="External"/><Relationship Id="rId53" Type="http://schemas.openxmlformats.org/officeDocument/2006/relationships/hyperlink" Target="file:///\\IFMB-02-024B-07\Ischemia\081217\081217_P4_slc1_1000.abf" TargetMode="External"/><Relationship Id="rId58" Type="http://schemas.openxmlformats.org/officeDocument/2006/relationships/hyperlink" Target="file:///\\IFMB-02-024B-10\Ischemia\290318_P8\290318_P8_slc1_cell1_1000.abf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file:///\\IFMB-02-024B-10\Ischemia2\150219_P7\150219_P7_slc2_2000.abf" TargetMode="External"/><Relationship Id="rId15" Type="http://schemas.openxmlformats.org/officeDocument/2006/relationships/hyperlink" Target="file:///\\ED03\MMarat\IOS_Ischemia\2017-09-27\2017-09-27_14-47-39.ios" TargetMode="External"/><Relationship Id="rId23" Type="http://schemas.openxmlformats.org/officeDocument/2006/relationships/hyperlink" Target="file:///\\ED03\MMarat\IOS_Ischemia\2017-10-07\2017-10-07_16-58-31.ios" TargetMode="External"/><Relationship Id="rId28" Type="http://schemas.openxmlformats.org/officeDocument/2006/relationships/hyperlink" Target="file:///\\IFMB-02-024B-07\Ischemia\091017_P5\091017_P5_slc1_1000.abf" TargetMode="External"/><Relationship Id="rId36" Type="http://schemas.openxmlformats.org/officeDocument/2006/relationships/hyperlink" Target="file:///\\IFMB-02-024B-10\Ischemia\131017_P3\131017_P3_slc2_cell1_2000.abf" TargetMode="External"/><Relationship Id="rId49" Type="http://schemas.openxmlformats.org/officeDocument/2006/relationships/hyperlink" Target="file:///\\IFMB-02-024B-07\Ischemia\221117_P4\221117_P4_slc3_3000.abf" TargetMode="External"/><Relationship Id="rId57" Type="http://schemas.openxmlformats.org/officeDocument/2006/relationships/hyperlink" Target="file:///\\IFMB-02-024B-07\Ischemia\251217_P5\251217_P5_slc2_2000.abf" TargetMode="External"/><Relationship Id="rId61" Type="http://schemas.openxmlformats.org/officeDocument/2006/relationships/hyperlink" Target="file:///\\Ifmb-02-024b-18\IOS\2018-03-29\2018-03-29_13-53-24.ios" TargetMode="External"/><Relationship Id="rId10" Type="http://schemas.openxmlformats.org/officeDocument/2006/relationships/hyperlink" Target="file:///\\IFMB-02-024B-10\Ischemia2\070319_P6\070319_P6_slc1_1000.abf" TargetMode="External"/><Relationship Id="rId19" Type="http://schemas.openxmlformats.org/officeDocument/2006/relationships/hyperlink" Target="file:///\\ED03\MMarat\IOS_Ischemia\2017-09-13\2017-09-13_13-27-46.ios" TargetMode="External"/><Relationship Id="rId31" Type="http://schemas.openxmlformats.org/officeDocument/2006/relationships/hyperlink" Target="file:///\\ED03\MMarat\IOS_Ischemia\2017-10-11\2017-10-11_12-00-37.ios" TargetMode="External"/><Relationship Id="rId44" Type="http://schemas.openxmlformats.org/officeDocument/2006/relationships/hyperlink" Target="file:///\\ED03\MMarat\IOS_Ischemia\2017-12-08\2017-12-08_15-07-47.ios" TargetMode="External"/><Relationship Id="rId52" Type="http://schemas.openxmlformats.org/officeDocument/2006/relationships/hyperlink" Target="file:///\\IFMB-02-024B-07\Ischemia\071217_P3\071217_P3_slc2_2000.abf" TargetMode="External"/><Relationship Id="rId60" Type="http://schemas.openxmlformats.org/officeDocument/2006/relationships/hyperlink" Target="file:///\\Ifmb-02-024b-18\IOS\2018-03-29\2018-03-29_12-26-09.ios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file:///\\IFMB-02-024B-10\Ischemia2\140219_P6\140219_P6_slc1_1000.abf" TargetMode="External"/><Relationship Id="rId9" Type="http://schemas.openxmlformats.org/officeDocument/2006/relationships/hyperlink" Target="file:///\\IFMB-02-024B-10\Ischemia2\060319_P6\060319_P6_slc2_2000.abf" TargetMode="External"/><Relationship Id="rId14" Type="http://schemas.openxmlformats.org/officeDocument/2006/relationships/hyperlink" Target="file:///\\IFMB-02-024B-07\Ischemia\270917_P2\270917_P2_slc1_1000.abf" TargetMode="External"/><Relationship Id="rId22" Type="http://schemas.openxmlformats.org/officeDocument/2006/relationships/hyperlink" Target="file:///\\IFMB-02-024B-07\Ischemia\071017_P3\071017_P3_slc2_2000.abf" TargetMode="External"/><Relationship Id="rId27" Type="http://schemas.openxmlformats.org/officeDocument/2006/relationships/hyperlink" Target="file:///\\IFMB-02-024B-07\Ischemia\071017_P3\071017_P3_slc3_3000.abf" TargetMode="External"/><Relationship Id="rId30" Type="http://schemas.openxmlformats.org/officeDocument/2006/relationships/hyperlink" Target="file:///\\IFMB-02-024B-07\Ischemia\091017_P5\091017_P5_slc3_3000.abf" TargetMode="External"/><Relationship Id="rId35" Type="http://schemas.openxmlformats.org/officeDocument/2006/relationships/hyperlink" Target="file:///\\IFMB-02-024B-10\Ischemia\131017_P3\131017_P3_slc1_cell2_1002.abf" TargetMode="External"/><Relationship Id="rId43" Type="http://schemas.openxmlformats.org/officeDocument/2006/relationships/hyperlink" Target="file:///\\ED03\MMarat\IOS_Ischemia\2017-12-08\2017-12-08_12-48-01.ios" TargetMode="External"/><Relationship Id="rId48" Type="http://schemas.openxmlformats.org/officeDocument/2006/relationships/hyperlink" Target="file:///\\IFMB-02-024B-07\Ischemia\221117_P4\221117_P4_slc1_1000.abf" TargetMode="External"/><Relationship Id="rId56" Type="http://schemas.openxmlformats.org/officeDocument/2006/relationships/hyperlink" Target="file:///\\IFMB-02-024B-07\Ischemia\151217_P4\151217_P4_slc1_1000.abf" TargetMode="External"/><Relationship Id="rId64" Type="http://schemas.openxmlformats.org/officeDocument/2006/relationships/hyperlink" Target="file:///\\Ifmb-02-024b-18\IOS\2018-03-29\2018-03-29_16-54-54.ios" TargetMode="External"/><Relationship Id="rId69" Type="http://schemas.openxmlformats.org/officeDocument/2006/relationships/table" Target="../tables/table2.xml"/><Relationship Id="rId8" Type="http://schemas.openxmlformats.org/officeDocument/2006/relationships/hyperlink" Target="file:///\\IFMB-02-024B-10\Ischemia2\190219_P4\190219_P4_slc3_3000.abf" TargetMode="External"/><Relationship Id="rId51" Type="http://schemas.openxmlformats.org/officeDocument/2006/relationships/hyperlink" Target="file:///\\IFMB-02-024B-07\Ischemia\071217_P3\071217_P3_slc1_1000.abf" TargetMode="External"/><Relationship Id="rId72" Type="http://schemas.openxmlformats.org/officeDocument/2006/relationships/comments" Target="../comments1.xml"/><Relationship Id="rId3" Type="http://schemas.openxmlformats.org/officeDocument/2006/relationships/hyperlink" Target="file:///\\IFMB-02-024B-10\Ischemia2\150219_P7\150219_P7_slc1_1000.abf" TargetMode="External"/><Relationship Id="rId12" Type="http://schemas.openxmlformats.org/officeDocument/2006/relationships/hyperlink" Target="file:///\\IFMB-02-024B-10\Ischemia2\180319_P5\180319_P5_slc1_1002.abf" TargetMode="External"/><Relationship Id="rId17" Type="http://schemas.openxmlformats.org/officeDocument/2006/relationships/hyperlink" Target="file:///\\ED03\MMarat\IOS_Ischemia\2017-09-13\2017-09-13_11-41-04.ios" TargetMode="External"/><Relationship Id="rId25" Type="http://schemas.openxmlformats.org/officeDocument/2006/relationships/hyperlink" Target="file:///\\ED03\MMarat\IOS_Ischemia\2017-10-09\2017-10-09_12-02-53.ios" TargetMode="External"/><Relationship Id="rId33" Type="http://schemas.openxmlformats.org/officeDocument/2006/relationships/hyperlink" Target="file:///\\IFMB-02-024B-10\Ischemia\121017_P4\121017_P4_slc1_1000.abf" TargetMode="External"/><Relationship Id="rId38" Type="http://schemas.openxmlformats.org/officeDocument/2006/relationships/hyperlink" Target="file:///\\ED03\MMarat\IOS_Ischemia\2017-11-22\2017-11-22_11-22-23.ios" TargetMode="External"/><Relationship Id="rId46" Type="http://schemas.openxmlformats.org/officeDocument/2006/relationships/hyperlink" Target="file:///\\ED03\MMarat\IOS_Ischemia\2017-12-15\2017-12-15_11-04-45.ios" TargetMode="External"/><Relationship Id="rId59" Type="http://schemas.openxmlformats.org/officeDocument/2006/relationships/hyperlink" Target="file:///\\IFMB-02-024B-10\Ischemia\290318_P8\290318_P8_slc2_cell1_2000.abf" TargetMode="External"/><Relationship Id="rId67" Type="http://schemas.openxmlformats.org/officeDocument/2006/relationships/vmlDrawing" Target="../drawings/vmlDrawing1.vml"/><Relationship Id="rId20" Type="http://schemas.openxmlformats.org/officeDocument/2006/relationships/hyperlink" Target="file:///\\IFMB-02-024B-07\Ischemia\130917_P5\130917_P5_slc2_2000.abf" TargetMode="External"/><Relationship Id="rId41" Type="http://schemas.openxmlformats.org/officeDocument/2006/relationships/hyperlink" Target="file:///\\ED03\MMarat\IOS_Ischemia\2017-12-07\2017-12-07_10-59-28.ios" TargetMode="External"/><Relationship Id="rId54" Type="http://schemas.openxmlformats.org/officeDocument/2006/relationships/hyperlink" Target="file:///\\IFMB-02-024B-07\Ischemia\081217\081217_P4_slc2_2000.abf" TargetMode="External"/><Relationship Id="rId62" Type="http://schemas.openxmlformats.org/officeDocument/2006/relationships/hyperlink" Target="file:///\\Ifmb-02-024b-18\IOS\2018-03-28\2018-03-28_15-47-37.ios" TargetMode="External"/><Relationship Id="rId70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\\IFMB-02-024B-10\Ischemia2\220219_P10\220219_P10_slc2_2000.abf" TargetMode="External"/><Relationship Id="rId7" Type="http://schemas.openxmlformats.org/officeDocument/2006/relationships/hyperlink" Target="file:///\\IFMB-02-024B-10\Ischemia2\220219_P10\220219_P10_slc3_3000.abf" TargetMode="External"/><Relationship Id="rId2" Type="http://schemas.openxmlformats.org/officeDocument/2006/relationships/hyperlink" Target="file:///\\IFMB-02-024B-10\Ischemia2\210219_P9\210219_P9_slc2_2000.abf" TargetMode="External"/><Relationship Id="rId1" Type="http://schemas.openxmlformats.org/officeDocument/2006/relationships/hyperlink" Target="file:///\\IFMB-02-024B-10\Ischemia2\210219_P9\210219_P9_slc1_1000.abf" TargetMode="External"/><Relationship Id="rId6" Type="http://schemas.openxmlformats.org/officeDocument/2006/relationships/hyperlink" Target="file:///\\IFMB-02-024B-10\Ischemia2\210219_P9\210219_P9_slc5_5000.abf" TargetMode="External"/><Relationship Id="rId5" Type="http://schemas.openxmlformats.org/officeDocument/2006/relationships/hyperlink" Target="file:///\\IFMB-02-024B-10\Ischemia2\210219_P9\210219_P9_slc4_4000.abf" TargetMode="External"/><Relationship Id="rId4" Type="http://schemas.openxmlformats.org/officeDocument/2006/relationships/hyperlink" Target="file:///\\IFMB-02-024B-10\Ischemia2\210219_P9\210219_P9_slc3_3000.ab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72"/>
  <sheetViews>
    <sheetView tabSelected="1" topLeftCell="A46" zoomScale="70" zoomScaleNormal="70" workbookViewId="0">
      <selection sqref="A1:L72"/>
    </sheetView>
  </sheetViews>
  <sheetFormatPr defaultRowHeight="14.4" x14ac:dyDescent="0.3"/>
  <cols>
    <col min="1" max="1" width="8.88671875" style="14"/>
    <col min="2" max="2" width="35.77734375" style="14" customWidth="1"/>
    <col min="3" max="3" width="21.109375" style="14" customWidth="1"/>
    <col min="4" max="4" width="18.5546875" style="14" customWidth="1"/>
    <col min="5" max="5" width="15.44140625" style="14" customWidth="1"/>
    <col min="6" max="6" width="12.77734375" style="14" customWidth="1"/>
    <col min="7" max="7" width="10.6640625" style="14" customWidth="1"/>
    <col min="8" max="8" width="13.77734375" style="14" customWidth="1"/>
    <col min="9" max="9" width="11" style="14" customWidth="1"/>
    <col min="10" max="11" width="9.77734375" style="14" customWidth="1"/>
    <col min="12" max="12" width="9.33203125" style="14" customWidth="1"/>
    <col min="13" max="13" width="10.5546875" style="14" customWidth="1"/>
    <col min="14" max="14" width="10.77734375" style="16" customWidth="1"/>
    <col min="15" max="16" width="10.88671875" style="30" customWidth="1"/>
    <col min="17" max="17" width="19.21875" style="30" customWidth="1"/>
    <col min="18" max="18" width="11.88671875" style="30" customWidth="1"/>
    <col min="19" max="19" width="14.33203125" style="31" customWidth="1"/>
    <col min="20" max="20" width="16.44140625" style="14" customWidth="1"/>
    <col min="21" max="21" width="11.109375" style="14" customWidth="1"/>
    <col min="22" max="16384" width="8.88671875" style="14"/>
  </cols>
  <sheetData>
    <row r="1" spans="1:21" ht="37.799999999999997" customHeight="1" x14ac:dyDescent="0.5">
      <c r="A1" s="66" t="s">
        <v>192</v>
      </c>
    </row>
    <row r="3" spans="1:21" s="49" customFormat="1" ht="61.2" customHeight="1" x14ac:dyDescent="0.3">
      <c r="A3" s="68" t="s">
        <v>4</v>
      </c>
      <c r="B3" s="68" t="s">
        <v>3</v>
      </c>
      <c r="C3" s="69" t="s">
        <v>7</v>
      </c>
      <c r="D3" s="70" t="s">
        <v>0</v>
      </c>
      <c r="E3" s="71" t="s">
        <v>1</v>
      </c>
      <c r="F3" s="72" t="s">
        <v>11</v>
      </c>
      <c r="G3" s="73" t="s">
        <v>28</v>
      </c>
      <c r="H3" s="73" t="s">
        <v>193</v>
      </c>
      <c r="I3" s="73" t="s">
        <v>29</v>
      </c>
      <c r="J3" s="73" t="s">
        <v>194</v>
      </c>
      <c r="K3" s="73" t="s">
        <v>195</v>
      </c>
      <c r="L3" s="73" t="s">
        <v>30</v>
      </c>
      <c r="M3" s="56" t="s">
        <v>13</v>
      </c>
      <c r="N3" s="56" t="s">
        <v>184</v>
      </c>
      <c r="O3" s="56" t="s">
        <v>97</v>
      </c>
      <c r="P3" s="56" t="s">
        <v>12</v>
      </c>
      <c r="Q3" s="56" t="s">
        <v>98</v>
      </c>
      <c r="R3" s="49" t="s">
        <v>99</v>
      </c>
      <c r="S3" s="57" t="s">
        <v>5</v>
      </c>
      <c r="T3" s="49" t="s">
        <v>6</v>
      </c>
      <c r="U3" s="49" t="s">
        <v>21</v>
      </c>
    </row>
    <row r="4" spans="1:21" x14ac:dyDescent="0.3">
      <c r="A4" s="13">
        <v>128</v>
      </c>
      <c r="B4" s="15" t="s">
        <v>100</v>
      </c>
      <c r="C4" s="51">
        <v>2</v>
      </c>
      <c r="D4" s="32" t="s">
        <v>188</v>
      </c>
      <c r="E4" s="18" t="s">
        <v>2</v>
      </c>
      <c r="F4" s="54" t="s">
        <v>77</v>
      </c>
      <c r="G4" s="29" t="s">
        <v>196</v>
      </c>
      <c r="H4" s="29" t="s">
        <v>196</v>
      </c>
      <c r="I4" s="67" t="s">
        <v>197</v>
      </c>
      <c r="J4" s="29" t="s">
        <v>196</v>
      </c>
      <c r="K4" s="67" t="s">
        <v>197</v>
      </c>
      <c r="L4" s="29" t="s">
        <v>196</v>
      </c>
      <c r="M4" s="20">
        <f>Таблица1[[#This Row],[wash time]]-Таблица1[[#This Row],[OGD time]]</f>
        <v>46.94</v>
      </c>
      <c r="N4" s="20">
        <f>Таблица1[[#This Row],[AD time]]-Таблица1[[#This Row],[OGD time]]</f>
        <v>46.94</v>
      </c>
      <c r="O4" s="20">
        <v>10.53</v>
      </c>
      <c r="P4" s="20">
        <v>57.47</v>
      </c>
      <c r="Q4" s="30">
        <v>57.47</v>
      </c>
      <c r="R4" s="45"/>
      <c r="S4" s="36" t="s">
        <v>124</v>
      </c>
      <c r="T4" s="21" t="s">
        <v>125</v>
      </c>
      <c r="U4" s="13"/>
    </row>
    <row r="5" spans="1:21" x14ac:dyDescent="0.3">
      <c r="A5" s="13">
        <v>130</v>
      </c>
      <c r="B5" s="15" t="s">
        <v>101</v>
      </c>
      <c r="C5" s="51">
        <v>2</v>
      </c>
      <c r="D5" s="32" t="s">
        <v>188</v>
      </c>
      <c r="E5" s="18" t="s">
        <v>2</v>
      </c>
      <c r="F5" s="54" t="s">
        <v>77</v>
      </c>
      <c r="G5" s="29" t="s">
        <v>196</v>
      </c>
      <c r="H5" s="29" t="s">
        <v>196</v>
      </c>
      <c r="I5" s="67" t="s">
        <v>197</v>
      </c>
      <c r="J5" s="29" t="s">
        <v>196</v>
      </c>
      <c r="K5" s="67" t="s">
        <v>197</v>
      </c>
      <c r="L5" s="29" t="s">
        <v>196</v>
      </c>
      <c r="M5" s="20">
        <f>Таблица1[[#This Row],[wash time]]-Таблица1[[#This Row],[OGD time]]</f>
        <v>35.79</v>
      </c>
      <c r="N5" s="20">
        <f>Таблица1[[#This Row],[AD time]]-Таблица1[[#This Row],[OGD time]]</f>
        <v>35.79</v>
      </c>
      <c r="O5" s="20">
        <v>10.130000000000001</v>
      </c>
      <c r="P5" s="20">
        <v>45.92</v>
      </c>
      <c r="Q5" s="30">
        <v>45.92</v>
      </c>
      <c r="R5" s="45"/>
      <c r="S5" s="36" t="s">
        <v>126</v>
      </c>
      <c r="T5" s="21" t="s">
        <v>127</v>
      </c>
      <c r="U5" s="13"/>
    </row>
    <row r="6" spans="1:21" x14ac:dyDescent="0.3">
      <c r="A6" s="13">
        <v>136</v>
      </c>
      <c r="B6" s="15" t="s">
        <v>102</v>
      </c>
      <c r="C6" s="51">
        <v>5</v>
      </c>
      <c r="D6" s="32" t="s">
        <v>188</v>
      </c>
      <c r="E6" s="18" t="s">
        <v>2</v>
      </c>
      <c r="F6" s="54" t="s">
        <v>77</v>
      </c>
      <c r="G6" s="29" t="s">
        <v>196</v>
      </c>
      <c r="H6" s="29" t="s">
        <v>196</v>
      </c>
      <c r="I6" s="67" t="s">
        <v>197</v>
      </c>
      <c r="J6" s="29" t="s">
        <v>196</v>
      </c>
      <c r="K6" s="29" t="s">
        <v>196</v>
      </c>
      <c r="L6" s="29" t="s">
        <v>196</v>
      </c>
      <c r="M6" s="20">
        <f>Таблица1[[#This Row],[wash time]]-Таблица1[[#This Row],[OGD time]]</f>
        <v>50.643999999999998</v>
      </c>
      <c r="N6" s="20">
        <f>Таблица1[[#This Row],[AD time]]-Таблица1[[#This Row],[OGD time]]</f>
        <v>50.643999999999998</v>
      </c>
      <c r="O6" s="20">
        <v>10.7888</v>
      </c>
      <c r="P6" s="20">
        <v>61.4328</v>
      </c>
      <c r="Q6" s="30">
        <v>61.4328</v>
      </c>
      <c r="R6" s="45"/>
      <c r="S6" s="36" t="s">
        <v>128</v>
      </c>
      <c r="T6" s="21" t="s">
        <v>129</v>
      </c>
      <c r="U6" s="13"/>
    </row>
    <row r="7" spans="1:21" x14ac:dyDescent="0.3">
      <c r="A7" s="13">
        <v>137</v>
      </c>
      <c r="B7" s="15" t="s">
        <v>103</v>
      </c>
      <c r="C7" s="28">
        <v>5</v>
      </c>
      <c r="D7" s="32" t="s">
        <v>188</v>
      </c>
      <c r="E7" s="18" t="s">
        <v>2</v>
      </c>
      <c r="F7" s="54" t="s">
        <v>77</v>
      </c>
      <c r="G7" s="29" t="s">
        <v>196</v>
      </c>
      <c r="H7" s="29" t="s">
        <v>196</v>
      </c>
      <c r="I7" s="67" t="s">
        <v>197</v>
      </c>
      <c r="J7" s="29" t="s">
        <v>196</v>
      </c>
      <c r="K7" s="29" t="s">
        <v>196</v>
      </c>
      <c r="L7" s="29" t="s">
        <v>196</v>
      </c>
      <c r="M7" s="30">
        <f>Таблица1[[#This Row],[wash time]]-Таблица1[[#This Row],[OGD time]]</f>
        <v>37.8476</v>
      </c>
      <c r="N7" s="30">
        <f>Таблица1[[#This Row],[AD time]]-Таблица1[[#This Row],[OGD time]]</f>
        <v>37.8476</v>
      </c>
      <c r="O7" s="30">
        <v>10.5824</v>
      </c>
      <c r="P7" s="30">
        <v>48.43</v>
      </c>
      <c r="Q7" s="30">
        <v>48.43</v>
      </c>
      <c r="R7" s="45"/>
      <c r="S7" s="36" t="s">
        <v>130</v>
      </c>
      <c r="T7" s="21" t="s">
        <v>131</v>
      </c>
    </row>
    <row r="8" spans="1:21" x14ac:dyDescent="0.3">
      <c r="A8" s="13">
        <v>170</v>
      </c>
      <c r="B8" s="15" t="s">
        <v>104</v>
      </c>
      <c r="C8" s="28">
        <v>3</v>
      </c>
      <c r="D8" s="32" t="s">
        <v>188</v>
      </c>
      <c r="E8" s="18" t="s">
        <v>2</v>
      </c>
      <c r="F8" s="54" t="s">
        <v>77</v>
      </c>
      <c r="G8" s="29" t="s">
        <v>196</v>
      </c>
      <c r="H8" s="29" t="s">
        <v>196</v>
      </c>
      <c r="I8" s="67" t="s">
        <v>197</v>
      </c>
      <c r="J8" s="29" t="s">
        <v>196</v>
      </c>
      <c r="K8" s="67" t="s">
        <v>197</v>
      </c>
      <c r="L8" s="29" t="s">
        <v>196</v>
      </c>
      <c r="M8" s="30">
        <f>Таблица1[[#This Row],[wash time]]-Таблица1[[#This Row],[OGD time]]</f>
        <v>60.583467000000006</v>
      </c>
      <c r="N8" s="30">
        <f>Таблица1[[#This Row],[AD time]]-Таблица1[[#This Row],[OGD time]]</f>
        <v>60.583467000000006</v>
      </c>
      <c r="O8" s="30">
        <v>10.118333</v>
      </c>
      <c r="P8" s="30">
        <v>70.701800000000006</v>
      </c>
      <c r="Q8" s="30">
        <v>70.701800000000006</v>
      </c>
      <c r="R8" s="45"/>
      <c r="S8" s="36" t="s">
        <v>132</v>
      </c>
      <c r="T8" s="21" t="s">
        <v>133</v>
      </c>
    </row>
    <row r="9" spans="1:21" x14ac:dyDescent="0.3">
      <c r="A9" s="13">
        <v>171</v>
      </c>
      <c r="B9" s="15" t="s">
        <v>105</v>
      </c>
      <c r="C9" s="28">
        <v>3</v>
      </c>
      <c r="D9" s="32" t="s">
        <v>188</v>
      </c>
      <c r="E9" s="18" t="s">
        <v>2</v>
      </c>
      <c r="F9" s="54" t="s">
        <v>77</v>
      </c>
      <c r="G9" s="29" t="s">
        <v>196</v>
      </c>
      <c r="H9" s="29" t="s">
        <v>196</v>
      </c>
      <c r="I9" s="67" t="s">
        <v>197</v>
      </c>
      <c r="J9" s="29" t="s">
        <v>196</v>
      </c>
      <c r="K9" s="67" t="s">
        <v>197</v>
      </c>
      <c r="L9" s="29" t="s">
        <v>196</v>
      </c>
      <c r="M9" s="30">
        <f>Таблица1[[#This Row],[wash time]]-Таблица1[[#This Row],[OGD time]]</f>
        <v>79.45</v>
      </c>
      <c r="N9" s="30">
        <f>Таблица1[[#This Row],[AD time]]-Таблица1[[#This Row],[OGD time]]</f>
        <v>79.45</v>
      </c>
      <c r="O9" s="30">
        <v>10.17</v>
      </c>
      <c r="P9" s="30">
        <v>89.62</v>
      </c>
      <c r="Q9" s="30">
        <v>89.62</v>
      </c>
      <c r="R9" s="45"/>
      <c r="S9" s="36" t="s">
        <v>134</v>
      </c>
      <c r="T9" s="21" t="s">
        <v>135</v>
      </c>
    </row>
    <row r="10" spans="1:21" x14ac:dyDescent="0.3">
      <c r="A10" s="13">
        <v>172</v>
      </c>
      <c r="B10" s="15" t="s">
        <v>106</v>
      </c>
      <c r="C10" s="28">
        <v>5</v>
      </c>
      <c r="D10" s="32" t="s">
        <v>188</v>
      </c>
      <c r="E10" s="18" t="s">
        <v>2</v>
      </c>
      <c r="F10" s="54" t="s">
        <v>77</v>
      </c>
      <c r="G10" s="29" t="s">
        <v>196</v>
      </c>
      <c r="H10" s="29" t="s">
        <v>196</v>
      </c>
      <c r="I10" s="67" t="s">
        <v>197</v>
      </c>
      <c r="J10" s="29" t="s">
        <v>196</v>
      </c>
      <c r="K10" s="67" t="s">
        <v>197</v>
      </c>
      <c r="L10" s="29" t="s">
        <v>196</v>
      </c>
      <c r="M10" s="30">
        <f>Таблица1[[#This Row],[wash time]]-Таблица1[[#This Row],[OGD time]]</f>
        <v>62.997933000000003</v>
      </c>
      <c r="N10" s="30">
        <f>Таблица1[[#This Row],[AD time]]-Таблица1[[#This Row],[OGD time]]</f>
        <v>62.997933000000003</v>
      </c>
      <c r="O10" s="30">
        <v>10.169466999999999</v>
      </c>
      <c r="P10" s="30">
        <v>73.167400000000001</v>
      </c>
      <c r="Q10" s="30">
        <v>73.167400000000001</v>
      </c>
      <c r="R10" s="45"/>
      <c r="S10" s="36" t="s">
        <v>136</v>
      </c>
      <c r="T10" s="21" t="s">
        <v>137</v>
      </c>
    </row>
    <row r="11" spans="1:21" x14ac:dyDescent="0.3">
      <c r="A11" s="13">
        <v>173</v>
      </c>
      <c r="B11" s="15" t="s">
        <v>107</v>
      </c>
      <c r="C11" s="28">
        <v>5</v>
      </c>
      <c r="D11" s="32" t="s">
        <v>188</v>
      </c>
      <c r="E11" s="18" t="s">
        <v>2</v>
      </c>
      <c r="F11" s="54" t="s">
        <v>77</v>
      </c>
      <c r="G11" s="29" t="s">
        <v>196</v>
      </c>
      <c r="H11" s="29" t="s">
        <v>196</v>
      </c>
      <c r="I11" s="67" t="s">
        <v>197</v>
      </c>
      <c r="J11" s="29" t="s">
        <v>196</v>
      </c>
      <c r="K11" s="67" t="s">
        <v>197</v>
      </c>
      <c r="L11" s="29" t="s">
        <v>196</v>
      </c>
      <c r="M11" s="30">
        <f>Таблица1[[#This Row],[wash time]]-Таблица1[[#This Row],[OGD time]]</f>
        <v>59.999999999999993</v>
      </c>
      <c r="N11" s="30">
        <f>Таблица1[[#This Row],[AD time]]-Таблица1[[#This Row],[OGD time]]</f>
        <v>59.999999999999993</v>
      </c>
      <c r="O11" s="30">
        <v>10.24</v>
      </c>
      <c r="P11" s="30">
        <v>70.239999999999995</v>
      </c>
      <c r="Q11" s="30">
        <v>70.239999999999995</v>
      </c>
      <c r="R11" s="45"/>
      <c r="S11" s="36" t="s">
        <v>138</v>
      </c>
      <c r="T11" s="21" t="s">
        <v>139</v>
      </c>
    </row>
    <row r="12" spans="1:21" x14ac:dyDescent="0.3">
      <c r="A12" s="13">
        <v>174</v>
      </c>
      <c r="B12" s="15" t="s">
        <v>108</v>
      </c>
      <c r="C12" s="28">
        <v>5</v>
      </c>
      <c r="D12" s="32" t="s">
        <v>188</v>
      </c>
      <c r="E12" s="18" t="s">
        <v>2</v>
      </c>
      <c r="F12" s="54" t="s">
        <v>77</v>
      </c>
      <c r="G12" s="29" t="s">
        <v>196</v>
      </c>
      <c r="H12" s="29" t="s">
        <v>196</v>
      </c>
      <c r="I12" s="67" t="s">
        <v>197</v>
      </c>
      <c r="J12" s="29" t="s">
        <v>196</v>
      </c>
      <c r="K12" s="67" t="s">
        <v>197</v>
      </c>
      <c r="L12" s="29" t="s">
        <v>196</v>
      </c>
      <c r="M12" s="30">
        <f>Таблица1[[#This Row],[wash time]]-Таблица1[[#This Row],[OGD time]]</f>
        <v>85.56</v>
      </c>
      <c r="N12" s="30">
        <f>Таблица1[[#This Row],[AD time]]-Таблица1[[#This Row],[OGD time]]</f>
        <v>85.56</v>
      </c>
      <c r="O12" s="30">
        <v>10.09</v>
      </c>
      <c r="P12" s="30">
        <v>95.65</v>
      </c>
      <c r="Q12" s="30">
        <v>95.65</v>
      </c>
      <c r="R12" s="45"/>
      <c r="S12" s="36" t="s">
        <v>140</v>
      </c>
      <c r="T12" s="21" t="s">
        <v>141</v>
      </c>
    </row>
    <row r="13" spans="1:21" x14ac:dyDescent="0.3">
      <c r="A13" s="13">
        <v>179</v>
      </c>
      <c r="B13" s="15" t="s">
        <v>109</v>
      </c>
      <c r="C13" s="28">
        <v>3</v>
      </c>
      <c r="D13" s="32" t="s">
        <v>188</v>
      </c>
      <c r="E13" s="18" t="s">
        <v>2</v>
      </c>
      <c r="F13" s="54" t="s">
        <v>77</v>
      </c>
      <c r="G13" s="29" t="s">
        <v>196</v>
      </c>
      <c r="H13" s="29" t="s">
        <v>196</v>
      </c>
      <c r="I13" s="67" t="s">
        <v>197</v>
      </c>
      <c r="J13" s="67" t="s">
        <v>197</v>
      </c>
      <c r="K13" s="29" t="s">
        <v>196</v>
      </c>
      <c r="L13" s="29" t="s">
        <v>196</v>
      </c>
      <c r="M13" s="30">
        <f>Таблица1[[#This Row],[wash time]]-Таблица1[[#This Row],[OGD time]]</f>
        <v>60.779999999999994</v>
      </c>
      <c r="N13" s="30">
        <f>Таблица1[[#This Row],[AD time]]-Таблица1[[#This Row],[OGD time]]</f>
        <v>60.779999999999994</v>
      </c>
      <c r="O13" s="30">
        <v>10.18</v>
      </c>
      <c r="P13" s="30">
        <v>70.959999999999994</v>
      </c>
      <c r="Q13" s="30">
        <v>70.959999999999994</v>
      </c>
      <c r="R13" s="45"/>
      <c r="S13" s="36" t="s">
        <v>142</v>
      </c>
      <c r="T13" s="21" t="s">
        <v>143</v>
      </c>
    </row>
    <row r="14" spans="1:21" x14ac:dyDescent="0.3">
      <c r="A14" s="13">
        <v>180</v>
      </c>
      <c r="B14" s="15" t="s">
        <v>110</v>
      </c>
      <c r="C14" s="28">
        <v>4</v>
      </c>
      <c r="D14" s="32" t="s">
        <v>188</v>
      </c>
      <c r="E14" s="18" t="s">
        <v>2</v>
      </c>
      <c r="F14" s="54" t="s">
        <v>77</v>
      </c>
      <c r="G14" s="67" t="s">
        <v>197</v>
      </c>
      <c r="H14" s="29" t="s">
        <v>196</v>
      </c>
      <c r="I14" s="67" t="s">
        <v>197</v>
      </c>
      <c r="J14" s="29" t="s">
        <v>196</v>
      </c>
      <c r="K14" s="67" t="s">
        <v>197</v>
      </c>
      <c r="L14" s="29" t="s">
        <v>196</v>
      </c>
      <c r="M14" s="30">
        <f>Таблица1[[#This Row],[wash time]]-Таблица1[[#This Row],[OGD time]]</f>
        <v>65.427199999999999</v>
      </c>
      <c r="N14" s="30">
        <f>Таблица1[[#This Row],[AD time]]-Таблица1[[#This Row],[OGD time]]</f>
        <v>65.427199999999999</v>
      </c>
      <c r="O14" s="30">
        <v>5.09</v>
      </c>
      <c r="P14" s="30">
        <v>70.517200000000003</v>
      </c>
      <c r="Q14" s="30">
        <v>70.517200000000003</v>
      </c>
      <c r="R14" s="45"/>
      <c r="S14" s="36" t="s">
        <v>144</v>
      </c>
      <c r="T14" s="21" t="s">
        <v>145</v>
      </c>
    </row>
    <row r="15" spans="1:21" x14ac:dyDescent="0.3">
      <c r="A15" s="13">
        <v>181</v>
      </c>
      <c r="B15" s="15" t="s">
        <v>111</v>
      </c>
      <c r="C15" s="28">
        <v>4</v>
      </c>
      <c r="D15" s="32" t="s">
        <v>188</v>
      </c>
      <c r="E15" s="18" t="s">
        <v>2</v>
      </c>
      <c r="F15" s="54" t="s">
        <v>77</v>
      </c>
      <c r="G15" s="67" t="s">
        <v>197</v>
      </c>
      <c r="H15" s="29" t="s">
        <v>196</v>
      </c>
      <c r="I15" s="67" t="s">
        <v>197</v>
      </c>
      <c r="J15" s="29" t="s">
        <v>196</v>
      </c>
      <c r="K15" s="67" t="s">
        <v>197</v>
      </c>
      <c r="L15" s="29" t="s">
        <v>196</v>
      </c>
      <c r="M15" s="30">
        <f>Таблица1[[#This Row],[wash time]]-Таблица1[[#This Row],[OGD time]]</f>
        <v>79.716700000000003</v>
      </c>
      <c r="N15" s="30">
        <f>Таблица1[[#This Row],[AD time]]-Таблица1[[#This Row],[OGD time]]</f>
        <v>79.716700000000003</v>
      </c>
      <c r="O15" s="30">
        <v>5.2633000000000001</v>
      </c>
      <c r="P15" s="30">
        <v>84.98</v>
      </c>
      <c r="Q15" s="30">
        <v>84.98</v>
      </c>
      <c r="R15" s="45"/>
      <c r="S15" s="36" t="s">
        <v>146</v>
      </c>
      <c r="T15" s="21" t="s">
        <v>147</v>
      </c>
    </row>
    <row r="16" spans="1:21" x14ac:dyDescent="0.3">
      <c r="A16" s="13">
        <v>182</v>
      </c>
      <c r="B16" s="15" t="s">
        <v>112</v>
      </c>
      <c r="C16" s="28">
        <v>3</v>
      </c>
      <c r="D16" s="32" t="s">
        <v>188</v>
      </c>
      <c r="E16" s="18" t="s">
        <v>2</v>
      </c>
      <c r="F16" s="54" t="s">
        <v>77</v>
      </c>
      <c r="G16" s="67" t="s">
        <v>197</v>
      </c>
      <c r="H16" s="29" t="s">
        <v>196</v>
      </c>
      <c r="I16" s="67" t="s">
        <v>197</v>
      </c>
      <c r="J16" s="29" t="s">
        <v>196</v>
      </c>
      <c r="K16" s="67" t="s">
        <v>197</v>
      </c>
      <c r="L16" s="29" t="s">
        <v>196</v>
      </c>
      <c r="M16" s="30">
        <f>Таблица1[[#This Row],[wash time]]-Таблица1[[#This Row],[OGD time]]</f>
        <v>59.887999999999998</v>
      </c>
      <c r="N16" s="30">
        <f>Таблица1[[#This Row],[AD time]]-Таблица1[[#This Row],[OGD time]]</f>
        <v>59.887999999999998</v>
      </c>
      <c r="O16" s="30">
        <v>6.9420000000000002</v>
      </c>
      <c r="P16" s="30">
        <v>66.83</v>
      </c>
      <c r="Q16" s="30">
        <v>66.83</v>
      </c>
      <c r="R16" s="45"/>
      <c r="S16" s="36" t="s">
        <v>148</v>
      </c>
      <c r="T16" s="21" t="s">
        <v>149</v>
      </c>
    </row>
    <row r="17" spans="1:20" x14ac:dyDescent="0.3">
      <c r="A17" s="13">
        <v>183</v>
      </c>
      <c r="B17" s="15" t="s">
        <v>113</v>
      </c>
      <c r="C17" s="28">
        <v>3</v>
      </c>
      <c r="D17" s="32" t="s">
        <v>188</v>
      </c>
      <c r="E17" s="18" t="s">
        <v>2</v>
      </c>
      <c r="F17" s="54" t="s">
        <v>77</v>
      </c>
      <c r="G17" s="67" t="s">
        <v>197</v>
      </c>
      <c r="H17" s="29" t="s">
        <v>196</v>
      </c>
      <c r="I17" s="67" t="s">
        <v>197</v>
      </c>
      <c r="J17" s="29" t="s">
        <v>196</v>
      </c>
      <c r="K17" s="67" t="s">
        <v>197</v>
      </c>
      <c r="L17" s="29" t="s">
        <v>196</v>
      </c>
      <c r="M17" s="30">
        <f>Таблица1[[#This Row],[wash time]]-Таблица1[[#This Row],[OGD time]]</f>
        <v>59.443800000000003</v>
      </c>
      <c r="N17" s="30">
        <f>Таблица1[[#This Row],[AD time]]-Таблица1[[#This Row],[OGD time]]</f>
        <v>59.443800000000003</v>
      </c>
      <c r="O17" s="30">
        <v>5.7797999999999998</v>
      </c>
      <c r="P17" s="30">
        <v>65.223600000000005</v>
      </c>
      <c r="Q17" s="30">
        <v>65.223600000000005</v>
      </c>
      <c r="R17" s="45"/>
      <c r="S17" s="36" t="s">
        <v>150</v>
      </c>
      <c r="T17" s="21" t="s">
        <v>151</v>
      </c>
    </row>
    <row r="18" spans="1:20" x14ac:dyDescent="0.3">
      <c r="A18" s="13">
        <v>289</v>
      </c>
      <c r="B18" s="15" t="s">
        <v>114</v>
      </c>
      <c r="C18" s="28">
        <v>4</v>
      </c>
      <c r="D18" s="32" t="s">
        <v>188</v>
      </c>
      <c r="E18" s="18" t="s">
        <v>2</v>
      </c>
      <c r="F18" s="54" t="s">
        <v>77</v>
      </c>
      <c r="G18" s="67" t="s">
        <v>197</v>
      </c>
      <c r="H18" s="29" t="s">
        <v>196</v>
      </c>
      <c r="I18" s="67" t="s">
        <v>197</v>
      </c>
      <c r="J18" s="29" t="s">
        <v>196</v>
      </c>
      <c r="K18" s="67" t="s">
        <v>197</v>
      </c>
      <c r="L18" s="29" t="s">
        <v>196</v>
      </c>
      <c r="M18" s="30">
        <f>Таблица1[[#This Row],[wash time]]-Таблица1[[#This Row],[OGD time]]</f>
        <v>47.961299999999994</v>
      </c>
      <c r="N18" s="30">
        <f>Таблица1[[#This Row],[AD time]]-Таблица1[[#This Row],[OGD time]]</f>
        <v>47.961299999999994</v>
      </c>
      <c r="O18" s="30">
        <v>10.177300000000001</v>
      </c>
      <c r="P18" s="30">
        <v>58.138599999999997</v>
      </c>
      <c r="Q18" s="30">
        <v>58.138599999999997</v>
      </c>
      <c r="R18" s="45"/>
      <c r="S18" s="36" t="s">
        <v>152</v>
      </c>
      <c r="T18" s="22" t="s">
        <v>153</v>
      </c>
    </row>
    <row r="19" spans="1:20" x14ac:dyDescent="0.3">
      <c r="A19" s="13">
        <v>291</v>
      </c>
      <c r="B19" s="15" t="s">
        <v>115</v>
      </c>
      <c r="C19" s="28">
        <v>4</v>
      </c>
      <c r="D19" s="32" t="s">
        <v>188</v>
      </c>
      <c r="E19" s="18" t="s">
        <v>2</v>
      </c>
      <c r="F19" s="54" t="s">
        <v>77</v>
      </c>
      <c r="G19" s="29" t="s">
        <v>196</v>
      </c>
      <c r="H19" s="29" t="s">
        <v>196</v>
      </c>
      <c r="I19" s="67" t="s">
        <v>197</v>
      </c>
      <c r="J19" s="29" t="s">
        <v>196</v>
      </c>
      <c r="K19" s="67" t="s">
        <v>197</v>
      </c>
      <c r="L19" s="29" t="s">
        <v>196</v>
      </c>
      <c r="M19" s="30">
        <f>Таблица1[[#This Row],[wash time]]-Таблица1[[#This Row],[OGD time]]</f>
        <v>50.650599999999997</v>
      </c>
      <c r="N19" s="30">
        <f>Таблица1[[#This Row],[AD time]]-Таблица1[[#This Row],[OGD time]]</f>
        <v>50.650599999999997</v>
      </c>
      <c r="O19" s="30">
        <v>10.146100000000001</v>
      </c>
      <c r="P19" s="30">
        <v>60.796700000000001</v>
      </c>
      <c r="Q19" s="30">
        <v>60.796700000000001</v>
      </c>
      <c r="R19" s="45"/>
      <c r="S19" s="36" t="s">
        <v>154</v>
      </c>
      <c r="T19" s="22" t="s">
        <v>155</v>
      </c>
    </row>
    <row r="20" spans="1:20" x14ac:dyDescent="0.3">
      <c r="A20" s="13">
        <v>292</v>
      </c>
      <c r="B20" s="15" t="s">
        <v>116</v>
      </c>
      <c r="C20" s="28">
        <v>3</v>
      </c>
      <c r="D20" s="32" t="s">
        <v>188</v>
      </c>
      <c r="E20" s="18" t="s">
        <v>2</v>
      </c>
      <c r="F20" s="54" t="s">
        <v>77</v>
      </c>
      <c r="G20" s="29" t="s">
        <v>196</v>
      </c>
      <c r="H20" s="29" t="s">
        <v>196</v>
      </c>
      <c r="I20" s="67" t="s">
        <v>197</v>
      </c>
      <c r="J20" s="29" t="s">
        <v>196</v>
      </c>
      <c r="K20" s="67" t="s">
        <v>197</v>
      </c>
      <c r="L20" s="29" t="s">
        <v>196</v>
      </c>
      <c r="M20" s="30">
        <f>Таблица1[[#This Row],[wash time]]-Таблица1[[#This Row],[OGD time]]</f>
        <v>49.019599999999997</v>
      </c>
      <c r="N20" s="30">
        <f>Таблица1[[#This Row],[AD time]]-Таблица1[[#This Row],[OGD time]]</f>
        <v>49.019599999999997</v>
      </c>
      <c r="O20" s="30">
        <v>10.1599</v>
      </c>
      <c r="P20" s="30">
        <v>59.179499999999997</v>
      </c>
      <c r="Q20" s="30">
        <v>59.179499999999997</v>
      </c>
      <c r="R20" s="45"/>
      <c r="S20" s="36" t="s">
        <v>156</v>
      </c>
      <c r="T20" s="22" t="s">
        <v>157</v>
      </c>
    </row>
    <row r="21" spans="1:20" x14ac:dyDescent="0.3">
      <c r="A21" s="13">
        <v>300</v>
      </c>
      <c r="B21" s="15" t="s">
        <v>117</v>
      </c>
      <c r="C21" s="28">
        <v>3</v>
      </c>
      <c r="D21" s="32" t="s">
        <v>188</v>
      </c>
      <c r="E21" s="18" t="s">
        <v>2</v>
      </c>
      <c r="F21" s="54" t="s">
        <v>77</v>
      </c>
      <c r="G21" s="29" t="s">
        <v>196</v>
      </c>
      <c r="H21" s="29" t="s">
        <v>196</v>
      </c>
      <c r="I21" s="67" t="s">
        <v>197</v>
      </c>
      <c r="J21" s="29" t="s">
        <v>196</v>
      </c>
      <c r="K21" s="67" t="s">
        <v>197</v>
      </c>
      <c r="L21" s="29" t="s">
        <v>196</v>
      </c>
      <c r="M21" s="30">
        <f>Таблица1[[#This Row],[wash time]]-Таблица1[[#This Row],[OGD time]]</f>
        <v>59.3277</v>
      </c>
      <c r="N21" s="30">
        <f>Таблица1[[#This Row],[AD time]]-Таблица1[[#This Row],[OGD time]]</f>
        <v>59.3277</v>
      </c>
      <c r="O21" s="30">
        <v>9.9102999999999994</v>
      </c>
      <c r="P21" s="30">
        <v>69.238</v>
      </c>
      <c r="Q21" s="30">
        <v>69.238</v>
      </c>
      <c r="R21" s="45"/>
      <c r="S21" s="36" t="s">
        <v>158</v>
      </c>
      <c r="T21" s="22" t="s">
        <v>159</v>
      </c>
    </row>
    <row r="22" spans="1:20" x14ac:dyDescent="0.3">
      <c r="A22" s="13">
        <v>301</v>
      </c>
      <c r="B22" s="15" t="s">
        <v>118</v>
      </c>
      <c r="C22" s="28">
        <v>3</v>
      </c>
      <c r="D22" s="32" t="s">
        <v>188</v>
      </c>
      <c r="E22" s="18" t="s">
        <v>2</v>
      </c>
      <c r="F22" s="54" t="s">
        <v>77</v>
      </c>
      <c r="G22" s="29" t="s">
        <v>196</v>
      </c>
      <c r="H22" s="29" t="s">
        <v>196</v>
      </c>
      <c r="I22" s="67" t="s">
        <v>197</v>
      </c>
      <c r="J22" s="29" t="s">
        <v>196</v>
      </c>
      <c r="K22" s="67" t="s">
        <v>197</v>
      </c>
      <c r="L22" s="29" t="s">
        <v>196</v>
      </c>
      <c r="M22" s="30">
        <f>Таблица1[[#This Row],[wash time]]-Таблица1[[#This Row],[OGD time]]</f>
        <v>60.441299999999998</v>
      </c>
      <c r="N22" s="30">
        <f>Таблица1[[#This Row],[AD time]]-Таблица1[[#This Row],[OGD time]]</f>
        <v>60.441299999999998</v>
      </c>
      <c r="O22" s="30">
        <v>16.646100000000001</v>
      </c>
      <c r="P22" s="30">
        <v>77.087400000000002</v>
      </c>
      <c r="Q22" s="30">
        <v>77.087400000000002</v>
      </c>
      <c r="R22" s="45"/>
      <c r="S22" s="36" t="s">
        <v>160</v>
      </c>
      <c r="T22" s="22" t="s">
        <v>161</v>
      </c>
    </row>
    <row r="23" spans="1:20" x14ac:dyDescent="0.3">
      <c r="A23" s="13">
        <v>303</v>
      </c>
      <c r="B23" s="15" t="s">
        <v>119</v>
      </c>
      <c r="C23" s="28">
        <v>4</v>
      </c>
      <c r="D23" s="32" t="s">
        <v>188</v>
      </c>
      <c r="E23" s="18" t="s">
        <v>2</v>
      </c>
      <c r="F23" s="54" t="s">
        <v>77</v>
      </c>
      <c r="G23" s="29" t="s">
        <v>196</v>
      </c>
      <c r="H23" s="29" t="s">
        <v>196</v>
      </c>
      <c r="I23" s="67" t="s">
        <v>197</v>
      </c>
      <c r="J23" s="29" t="s">
        <v>196</v>
      </c>
      <c r="K23" s="67" t="s">
        <v>197</v>
      </c>
      <c r="L23" s="29" t="s">
        <v>196</v>
      </c>
      <c r="M23" s="30">
        <f>Таблица1[[#This Row],[wash time]]-Таблица1[[#This Row],[OGD time]]</f>
        <v>60.749800000000008</v>
      </c>
      <c r="N23" s="30">
        <f>Таблица1[[#This Row],[AD time]]-Таблица1[[#This Row],[OGD time]]</f>
        <v>60.749800000000008</v>
      </c>
      <c r="O23" s="30">
        <v>9.8470999999999993</v>
      </c>
      <c r="P23" s="30">
        <v>70.596900000000005</v>
      </c>
      <c r="Q23" s="30">
        <v>70.596900000000005</v>
      </c>
      <c r="R23" s="45"/>
      <c r="S23" s="36" t="s">
        <v>162</v>
      </c>
      <c r="T23" s="22" t="s">
        <v>163</v>
      </c>
    </row>
    <row r="24" spans="1:20" x14ac:dyDescent="0.3">
      <c r="A24" s="13">
        <v>304</v>
      </c>
      <c r="B24" s="15" t="s">
        <v>120</v>
      </c>
      <c r="C24" s="28">
        <v>4</v>
      </c>
      <c r="D24" s="32" t="s">
        <v>188</v>
      </c>
      <c r="E24" s="18" t="s">
        <v>2</v>
      </c>
      <c r="F24" s="54" t="s">
        <v>77</v>
      </c>
      <c r="G24" s="29" t="s">
        <v>196</v>
      </c>
      <c r="H24" s="29" t="s">
        <v>196</v>
      </c>
      <c r="I24" s="67" t="s">
        <v>197</v>
      </c>
      <c r="J24" s="29" t="s">
        <v>196</v>
      </c>
      <c r="K24" s="67" t="s">
        <v>197</v>
      </c>
      <c r="L24" s="29" t="s">
        <v>196</v>
      </c>
      <c r="M24" s="30">
        <f>Таблица1[[#This Row],[wash time]]-Таблица1[[#This Row],[OGD time]]</f>
        <v>58.708899999999993</v>
      </c>
      <c r="N24" s="30">
        <f>Таблица1[[#This Row],[AD time]]-Таблица1[[#This Row],[OGD time]]</f>
        <v>58.708899999999993</v>
      </c>
      <c r="O24" s="30">
        <v>10.0221</v>
      </c>
      <c r="P24" s="30">
        <v>68.730999999999995</v>
      </c>
      <c r="Q24" s="30">
        <v>68.730999999999995</v>
      </c>
      <c r="R24" s="45"/>
      <c r="S24" s="36" t="s">
        <v>164</v>
      </c>
      <c r="T24" s="22" t="s">
        <v>165</v>
      </c>
    </row>
    <row r="25" spans="1:20" x14ac:dyDescent="0.3">
      <c r="A25" s="13">
        <v>305</v>
      </c>
      <c r="B25" s="15" t="s">
        <v>121</v>
      </c>
      <c r="C25" s="28">
        <v>4</v>
      </c>
      <c r="D25" s="32" t="s">
        <v>188</v>
      </c>
      <c r="E25" s="18" t="s">
        <v>2</v>
      </c>
      <c r="F25" s="54" t="s">
        <v>77</v>
      </c>
      <c r="G25" s="29" t="s">
        <v>196</v>
      </c>
      <c r="H25" s="29" t="s">
        <v>196</v>
      </c>
      <c r="I25" s="67" t="s">
        <v>197</v>
      </c>
      <c r="J25" s="29" t="s">
        <v>196</v>
      </c>
      <c r="K25" s="67" t="s">
        <v>197</v>
      </c>
      <c r="L25" s="29" t="s">
        <v>196</v>
      </c>
      <c r="M25" s="30">
        <f>Таблица1[[#This Row],[wash time]]-Таблица1[[#This Row],[OGD time]]</f>
        <v>62.622699999999995</v>
      </c>
      <c r="N25" s="30">
        <f>Таблица1[[#This Row],[AD time]]-Таблица1[[#This Row],[OGD time]]</f>
        <v>62.622699999999995</v>
      </c>
      <c r="O25" s="30">
        <v>9.6069999999999993</v>
      </c>
      <c r="P25" s="30">
        <v>72.229699999999994</v>
      </c>
      <c r="Q25" s="30">
        <v>72.229699999999994</v>
      </c>
      <c r="R25" s="45"/>
      <c r="S25" s="36" t="s">
        <v>166</v>
      </c>
      <c r="T25" s="37" t="s">
        <v>167</v>
      </c>
    </row>
    <row r="26" spans="1:20" x14ac:dyDescent="0.3">
      <c r="A26" s="13">
        <v>315</v>
      </c>
      <c r="B26" s="15" t="s">
        <v>122</v>
      </c>
      <c r="C26" s="28">
        <v>4</v>
      </c>
      <c r="D26" s="32" t="s">
        <v>188</v>
      </c>
      <c r="E26" s="18" t="s">
        <v>2</v>
      </c>
      <c r="F26" s="54" t="s">
        <v>77</v>
      </c>
      <c r="G26" s="29" t="s">
        <v>196</v>
      </c>
      <c r="H26" s="29" t="s">
        <v>196</v>
      </c>
      <c r="I26" s="67" t="s">
        <v>197</v>
      </c>
      <c r="J26" s="29" t="s">
        <v>196</v>
      </c>
      <c r="K26" s="67" t="s">
        <v>197</v>
      </c>
      <c r="L26" s="29" t="s">
        <v>196</v>
      </c>
      <c r="M26" s="30">
        <f>Таблица1[[#This Row],[wash time]]-Таблица1[[#This Row],[OGD time]]</f>
        <v>56.943399999999997</v>
      </c>
      <c r="N26" s="30">
        <f>Таблица1[[#This Row],[AD time]]-Таблица1[[#This Row],[OGD time]]</f>
        <v>56.943399999999997</v>
      </c>
      <c r="O26" s="30">
        <v>9.7196999999999996</v>
      </c>
      <c r="P26" s="30">
        <v>66.6631</v>
      </c>
      <c r="Q26" s="30">
        <v>66.6631</v>
      </c>
      <c r="R26" s="45"/>
      <c r="S26" s="36" t="s">
        <v>168</v>
      </c>
      <c r="T26" s="37" t="s">
        <v>169</v>
      </c>
    </row>
    <row r="27" spans="1:20" x14ac:dyDescent="0.3">
      <c r="A27" s="13">
        <v>321</v>
      </c>
      <c r="B27" s="15" t="s">
        <v>123</v>
      </c>
      <c r="C27" s="28">
        <v>5</v>
      </c>
      <c r="D27" s="32" t="s">
        <v>188</v>
      </c>
      <c r="E27" s="18" t="s">
        <v>2</v>
      </c>
      <c r="F27" s="54" t="s">
        <v>77</v>
      </c>
      <c r="G27" s="29" t="s">
        <v>196</v>
      </c>
      <c r="H27" s="29" t="s">
        <v>196</v>
      </c>
      <c r="I27" s="67" t="s">
        <v>197</v>
      </c>
      <c r="J27" s="29" t="s">
        <v>196</v>
      </c>
      <c r="K27" s="67" t="s">
        <v>197</v>
      </c>
      <c r="L27" s="29" t="s">
        <v>196</v>
      </c>
      <c r="M27" s="30">
        <f>Таблица1[[#This Row],[wash time]]-Таблица1[[#This Row],[OGD time]]</f>
        <v>44.235900000000001</v>
      </c>
      <c r="N27" s="30">
        <f>Таблица1[[#This Row],[AD time]]-Таблица1[[#This Row],[OGD time]]</f>
        <v>44.235900000000001</v>
      </c>
      <c r="O27" s="30">
        <v>4.71</v>
      </c>
      <c r="P27" s="30">
        <v>48.945900000000002</v>
      </c>
      <c r="Q27" s="30">
        <v>48.945900000000002</v>
      </c>
      <c r="R27" s="45"/>
      <c r="S27" s="36" t="s">
        <v>170</v>
      </c>
      <c r="T27" s="37" t="s">
        <v>171</v>
      </c>
    </row>
    <row r="28" spans="1:20" x14ac:dyDescent="0.3">
      <c r="A28" s="13">
        <v>330</v>
      </c>
      <c r="B28" s="76" t="s">
        <v>172</v>
      </c>
      <c r="C28" s="28">
        <v>6</v>
      </c>
      <c r="D28" s="32" t="s">
        <v>188</v>
      </c>
      <c r="E28" s="18" t="s">
        <v>2</v>
      </c>
      <c r="F28" s="54" t="s">
        <v>77</v>
      </c>
      <c r="G28" s="67" t="s">
        <v>197</v>
      </c>
      <c r="H28" s="29" t="s">
        <v>196</v>
      </c>
      <c r="I28" s="67" t="s">
        <v>197</v>
      </c>
      <c r="J28" s="29" t="s">
        <v>196</v>
      </c>
      <c r="K28" s="67" t="s">
        <v>197</v>
      </c>
      <c r="L28" s="29" t="s">
        <v>196</v>
      </c>
      <c r="M28" s="30">
        <f>Таблица1[[#This Row],[wash time]]-Таблица1[[#This Row],[OGD time]]</f>
        <v>51.604200000000006</v>
      </c>
      <c r="N28" s="38">
        <f>Таблица1[[#This Row],[AD time]]-Таблица1[[#This Row],[OGD time]]</f>
        <v>32.110616666666701</v>
      </c>
      <c r="O28" s="38">
        <v>4.7300000000000004</v>
      </c>
      <c r="P28" s="38">
        <v>56.334200000000003</v>
      </c>
      <c r="Q28" s="38">
        <v>36.840616666666698</v>
      </c>
      <c r="R28" s="45"/>
      <c r="S28" s="33" t="s">
        <v>180</v>
      </c>
      <c r="T28" s="39" t="s">
        <v>181</v>
      </c>
    </row>
    <row r="29" spans="1:20" x14ac:dyDescent="0.3">
      <c r="A29" s="13">
        <v>331</v>
      </c>
      <c r="B29" s="17" t="s">
        <v>173</v>
      </c>
      <c r="C29" s="28">
        <v>8</v>
      </c>
      <c r="D29" s="32" t="s">
        <v>188</v>
      </c>
      <c r="E29" s="18" t="s">
        <v>2</v>
      </c>
      <c r="F29" s="54" t="s">
        <v>77</v>
      </c>
      <c r="G29" s="67" t="s">
        <v>197</v>
      </c>
      <c r="H29" s="29" t="s">
        <v>196</v>
      </c>
      <c r="I29" s="67" t="s">
        <v>197</v>
      </c>
      <c r="J29" s="29" t="s">
        <v>196</v>
      </c>
      <c r="K29" s="67" t="s">
        <v>197</v>
      </c>
      <c r="L29" s="29" t="s">
        <v>196</v>
      </c>
      <c r="M29" s="30">
        <f>Таблица1[[#This Row],[wash time]]-Таблица1[[#This Row],[OGD time]]</f>
        <v>39.037299999999995</v>
      </c>
      <c r="N29" s="38">
        <f>Таблица1[[#This Row],[AD time]]-Таблица1[[#This Row],[OGD time]]</f>
        <v>24.432250000000003</v>
      </c>
      <c r="O29" s="38">
        <v>4.8117000000000001</v>
      </c>
      <c r="P29" s="38">
        <v>43.848999999999997</v>
      </c>
      <c r="Q29" s="38">
        <v>29.243950000000002</v>
      </c>
      <c r="R29" s="45"/>
      <c r="S29" s="40" t="s">
        <v>176</v>
      </c>
      <c r="T29" s="41" t="s">
        <v>177</v>
      </c>
    </row>
    <row r="30" spans="1:20" x14ac:dyDescent="0.3">
      <c r="A30" s="13">
        <v>332</v>
      </c>
      <c r="B30" s="17" t="s">
        <v>174</v>
      </c>
      <c r="C30" s="28">
        <v>8</v>
      </c>
      <c r="D30" s="32" t="s">
        <v>188</v>
      </c>
      <c r="E30" s="18" t="s">
        <v>2</v>
      </c>
      <c r="F30" s="54" t="s">
        <v>77</v>
      </c>
      <c r="G30" s="67" t="s">
        <v>197</v>
      </c>
      <c r="H30" s="29" t="s">
        <v>196</v>
      </c>
      <c r="I30" s="67" t="s">
        <v>197</v>
      </c>
      <c r="J30" s="29" t="s">
        <v>196</v>
      </c>
      <c r="K30" s="67" t="s">
        <v>197</v>
      </c>
      <c r="L30" s="29" t="s">
        <v>196</v>
      </c>
      <c r="M30" s="30">
        <f>Таблица1[[#This Row],[wash time]]-Таблица1[[#This Row],[OGD time]]</f>
        <v>34.755900000000004</v>
      </c>
      <c r="N30" s="38">
        <f>Таблица1[[#This Row],[AD time]]-Таблица1[[#This Row],[OGD time]]</f>
        <v>19.7911</v>
      </c>
      <c r="O30" s="38">
        <v>5.1333000000000002</v>
      </c>
      <c r="P30" s="38">
        <v>39.889200000000002</v>
      </c>
      <c r="Q30" s="38">
        <v>24.924399999999999</v>
      </c>
      <c r="R30" s="45"/>
      <c r="S30" s="42" t="s">
        <v>178</v>
      </c>
      <c r="T30" s="39" t="s">
        <v>179</v>
      </c>
    </row>
    <row r="31" spans="1:20" x14ac:dyDescent="0.3">
      <c r="A31" s="13">
        <v>334</v>
      </c>
      <c r="B31" s="17" t="s">
        <v>175</v>
      </c>
      <c r="C31" s="28">
        <v>8</v>
      </c>
      <c r="D31" s="32" t="s">
        <v>188</v>
      </c>
      <c r="E31" s="18" t="s">
        <v>2</v>
      </c>
      <c r="F31" s="54" t="s">
        <v>77</v>
      </c>
      <c r="G31" s="67" t="s">
        <v>197</v>
      </c>
      <c r="H31" s="29" t="s">
        <v>196</v>
      </c>
      <c r="I31" s="67" t="s">
        <v>197</v>
      </c>
      <c r="J31" s="29" t="s">
        <v>196</v>
      </c>
      <c r="K31" s="67" t="s">
        <v>197</v>
      </c>
      <c r="L31" s="29" t="s">
        <v>196</v>
      </c>
      <c r="M31" s="30">
        <f>Таблица1[[#This Row],[wash time]]-Таблица1[[#This Row],[OGD time]]</f>
        <v>40.771499999999996</v>
      </c>
      <c r="N31" s="38">
        <f>Таблица1[[#This Row],[AD time]]-Таблица1[[#This Row],[OGD time]]</f>
        <v>23.399316666666699</v>
      </c>
      <c r="O31" s="38">
        <v>5.0560999999999998</v>
      </c>
      <c r="P31" s="38">
        <v>45.827599999999997</v>
      </c>
      <c r="Q31" s="38">
        <v>28.4554166666667</v>
      </c>
      <c r="R31" s="45"/>
      <c r="S31" s="42" t="s">
        <v>182</v>
      </c>
      <c r="T31" s="39" t="s">
        <v>183</v>
      </c>
    </row>
    <row r="32" spans="1:20" x14ac:dyDescent="0.3">
      <c r="A32" s="77">
        <v>446</v>
      </c>
      <c r="B32" s="74" t="s">
        <v>31</v>
      </c>
      <c r="C32" s="52">
        <v>5</v>
      </c>
      <c r="D32" s="4" t="s">
        <v>53</v>
      </c>
      <c r="E32" s="48" t="s">
        <v>2</v>
      </c>
      <c r="F32" s="54" t="s">
        <v>77</v>
      </c>
      <c r="G32" s="67" t="s">
        <v>197</v>
      </c>
      <c r="H32" s="29" t="s">
        <v>196</v>
      </c>
      <c r="I32" s="67" t="s">
        <v>197</v>
      </c>
      <c r="J32" s="67" t="s">
        <v>197</v>
      </c>
      <c r="K32" s="29" t="s">
        <v>196</v>
      </c>
      <c r="L32" s="29" t="s">
        <v>196</v>
      </c>
      <c r="M32" s="30">
        <f>Таблица1[[#This Row],[wash time]]-Таблица1[[#This Row],[OGD time]]</f>
        <v>26.862933333333302</v>
      </c>
      <c r="N32" s="20"/>
      <c r="O32" s="19">
        <v>10.1341866666667</v>
      </c>
      <c r="P32" s="19">
        <v>36.997120000000002</v>
      </c>
      <c r="R32" s="45"/>
      <c r="S32" s="36" t="s">
        <v>78</v>
      </c>
      <c r="T32" s="23" t="s">
        <v>55</v>
      </c>
    </row>
    <row r="33" spans="1:21" x14ac:dyDescent="0.3">
      <c r="A33" s="77">
        <v>447</v>
      </c>
      <c r="B33" s="74" t="s">
        <v>32</v>
      </c>
      <c r="C33" s="52">
        <v>5</v>
      </c>
      <c r="D33" s="4" t="s">
        <v>53</v>
      </c>
      <c r="E33" s="48" t="s">
        <v>2</v>
      </c>
      <c r="F33" s="54" t="s">
        <v>77</v>
      </c>
      <c r="G33" s="67" t="s">
        <v>197</v>
      </c>
      <c r="H33" s="29" t="s">
        <v>196</v>
      </c>
      <c r="I33" s="67" t="s">
        <v>197</v>
      </c>
      <c r="J33" s="67" t="s">
        <v>197</v>
      </c>
      <c r="K33" s="29" t="s">
        <v>196</v>
      </c>
      <c r="L33" s="29" t="s">
        <v>196</v>
      </c>
      <c r="M33" s="30">
        <f>Таблица1[[#This Row],[wash time]]-Таблица1[[#This Row],[OGD time]]</f>
        <v>26.810026666666698</v>
      </c>
      <c r="N33" s="20"/>
      <c r="O33" s="19">
        <v>5.3683199999999998</v>
      </c>
      <c r="P33" s="19">
        <v>32.178346666666698</v>
      </c>
      <c r="Q33" s="14"/>
      <c r="R33" s="45">
        <v>32.4</v>
      </c>
      <c r="S33" s="36" t="s">
        <v>79</v>
      </c>
      <c r="T33" s="23" t="s">
        <v>56</v>
      </c>
    </row>
    <row r="34" spans="1:21" x14ac:dyDescent="0.3">
      <c r="A34" s="77">
        <v>450</v>
      </c>
      <c r="B34" s="74" t="s">
        <v>33</v>
      </c>
      <c r="C34" s="75">
        <v>6</v>
      </c>
      <c r="D34" s="4" t="s">
        <v>53</v>
      </c>
      <c r="E34" s="48" t="s">
        <v>2</v>
      </c>
      <c r="F34" s="54" t="s">
        <v>77</v>
      </c>
      <c r="G34" s="67" t="s">
        <v>197</v>
      </c>
      <c r="H34" s="67" t="s">
        <v>197</v>
      </c>
      <c r="I34" s="67" t="s">
        <v>197</v>
      </c>
      <c r="J34" s="67" t="s">
        <v>197</v>
      </c>
      <c r="K34" s="29" t="s">
        <v>196</v>
      </c>
      <c r="L34" s="29" t="s">
        <v>196</v>
      </c>
      <c r="M34" s="30">
        <f>Таблица1[[#This Row],[wash time]]-Таблица1[[#This Row],[OGD time]]</f>
        <v>21.699413333333329</v>
      </c>
      <c r="N34" s="20"/>
      <c r="O34" s="19">
        <v>5.3546666666666702</v>
      </c>
      <c r="P34" s="19">
        <v>27.054079999999999</v>
      </c>
      <c r="Q34" s="14"/>
      <c r="R34" s="45">
        <v>27.1635574416667</v>
      </c>
      <c r="S34" s="43" t="s">
        <v>80</v>
      </c>
      <c r="T34" s="24" t="s">
        <v>57</v>
      </c>
    </row>
    <row r="35" spans="1:21" x14ac:dyDescent="0.3">
      <c r="A35" s="77">
        <v>451</v>
      </c>
      <c r="B35" s="74" t="s">
        <v>34</v>
      </c>
      <c r="C35" s="75">
        <v>7</v>
      </c>
      <c r="D35" s="4" t="s">
        <v>53</v>
      </c>
      <c r="E35" s="48" t="s">
        <v>2</v>
      </c>
      <c r="F35" s="54" t="s">
        <v>77</v>
      </c>
      <c r="G35" s="67" t="s">
        <v>197</v>
      </c>
      <c r="H35" s="67" t="s">
        <v>197</v>
      </c>
      <c r="I35" s="67" t="s">
        <v>197</v>
      </c>
      <c r="J35" s="67" t="s">
        <v>197</v>
      </c>
      <c r="K35" s="29" t="s">
        <v>196</v>
      </c>
      <c r="L35" s="29" t="s">
        <v>196</v>
      </c>
      <c r="M35" s="30">
        <f>Таблица1[[#This Row],[wash time]]-Таблица1[[#This Row],[OGD time]]</f>
        <v>32.597333333333303</v>
      </c>
      <c r="N35" s="20"/>
      <c r="O35" s="19">
        <v>5.0713600000000003</v>
      </c>
      <c r="P35" s="19">
        <v>37.668693333333302</v>
      </c>
      <c r="R35" s="45"/>
      <c r="S35" s="36" t="s">
        <v>81</v>
      </c>
      <c r="T35" s="23" t="s">
        <v>58</v>
      </c>
    </row>
    <row r="36" spans="1:21" x14ac:dyDescent="0.3">
      <c r="A36" s="77">
        <v>452</v>
      </c>
      <c r="B36" s="74" t="s">
        <v>35</v>
      </c>
      <c r="C36" s="75">
        <v>7</v>
      </c>
      <c r="D36" s="4" t="s">
        <v>53</v>
      </c>
      <c r="E36" s="48" t="s">
        <v>2</v>
      </c>
      <c r="F36" s="54" t="s">
        <v>77</v>
      </c>
      <c r="G36" s="67" t="s">
        <v>197</v>
      </c>
      <c r="H36" s="67" t="s">
        <v>197</v>
      </c>
      <c r="I36" s="67" t="s">
        <v>197</v>
      </c>
      <c r="J36" s="67" t="s">
        <v>197</v>
      </c>
      <c r="K36" s="29" t="s">
        <v>196</v>
      </c>
      <c r="L36" s="29" t="s">
        <v>196</v>
      </c>
      <c r="M36" s="30">
        <f>Таблица1[[#This Row],[wash time]]-Таблица1[[#This Row],[OGD time]]</f>
        <v>24.402773333333371</v>
      </c>
      <c r="N36" s="20"/>
      <c r="O36" s="19">
        <v>5.9272533333333302</v>
      </c>
      <c r="P36" s="19">
        <v>30.330026666666701</v>
      </c>
      <c r="R36" s="45">
        <v>30.6631568666667</v>
      </c>
      <c r="S36" s="36" t="s">
        <v>82</v>
      </c>
      <c r="T36" s="23" t="s">
        <v>59</v>
      </c>
    </row>
    <row r="37" spans="1:21" x14ac:dyDescent="0.3">
      <c r="A37" s="77">
        <v>453</v>
      </c>
      <c r="B37" s="74" t="s">
        <v>36</v>
      </c>
      <c r="C37" s="75">
        <v>7</v>
      </c>
      <c r="D37" s="4" t="s">
        <v>53</v>
      </c>
      <c r="E37" s="48" t="s">
        <v>2</v>
      </c>
      <c r="F37" s="54" t="s">
        <v>77</v>
      </c>
      <c r="G37" s="67" t="s">
        <v>197</v>
      </c>
      <c r="H37" s="67" t="s">
        <v>197</v>
      </c>
      <c r="I37" s="67" t="s">
        <v>197</v>
      </c>
      <c r="J37" s="67" t="s">
        <v>197</v>
      </c>
      <c r="K37" s="29" t="s">
        <v>196</v>
      </c>
      <c r="L37" s="29" t="s">
        <v>196</v>
      </c>
      <c r="M37" s="30">
        <f>Таблица1[[#This Row],[wash time]]-Таблица1[[#This Row],[OGD time]]</f>
        <v>32.170666666666676</v>
      </c>
      <c r="N37" s="20"/>
      <c r="O37" s="19">
        <v>4.7419733333333296</v>
      </c>
      <c r="P37" s="19">
        <v>36.912640000000003</v>
      </c>
      <c r="R37" s="45"/>
      <c r="S37" s="36" t="s">
        <v>83</v>
      </c>
      <c r="T37" s="23" t="s">
        <v>60</v>
      </c>
    </row>
    <row r="38" spans="1:21" x14ac:dyDescent="0.3">
      <c r="A38" s="77">
        <v>454</v>
      </c>
      <c r="B38" s="74" t="s">
        <v>37</v>
      </c>
      <c r="C38" s="75">
        <v>4</v>
      </c>
      <c r="D38" s="4" t="s">
        <v>53</v>
      </c>
      <c r="E38" s="48" t="s">
        <v>2</v>
      </c>
      <c r="F38" s="54" t="s">
        <v>77</v>
      </c>
      <c r="G38" s="67" t="s">
        <v>197</v>
      </c>
      <c r="H38" s="67" t="s">
        <v>197</v>
      </c>
      <c r="I38" s="67" t="s">
        <v>197</v>
      </c>
      <c r="J38" s="67" t="s">
        <v>197</v>
      </c>
      <c r="K38" s="29" t="s">
        <v>196</v>
      </c>
      <c r="L38" s="29" t="s">
        <v>196</v>
      </c>
      <c r="M38" s="30">
        <f>Таблица1[[#This Row],[wash time]]-Таблица1[[#This Row],[OGD time]]</f>
        <v>37.66869333333333</v>
      </c>
      <c r="N38" s="20"/>
      <c r="O38" s="19">
        <v>4.8861866666666698</v>
      </c>
      <c r="P38" s="19">
        <v>42.554879999999997</v>
      </c>
      <c r="R38" s="45">
        <v>42.411812079166701</v>
      </c>
      <c r="S38" s="36" t="s">
        <v>84</v>
      </c>
      <c r="T38" s="23" t="s">
        <v>61</v>
      </c>
    </row>
    <row r="39" spans="1:21" x14ac:dyDescent="0.3">
      <c r="A39" s="77">
        <v>455</v>
      </c>
      <c r="B39" s="74" t="s">
        <v>38</v>
      </c>
      <c r="C39" s="75">
        <v>4</v>
      </c>
      <c r="D39" s="4" t="s">
        <v>53</v>
      </c>
      <c r="E39" s="48" t="s">
        <v>2</v>
      </c>
      <c r="F39" s="54" t="s">
        <v>77</v>
      </c>
      <c r="G39" s="67" t="s">
        <v>197</v>
      </c>
      <c r="H39" s="67" t="s">
        <v>197</v>
      </c>
      <c r="I39" s="67" t="s">
        <v>197</v>
      </c>
      <c r="J39" s="67" t="s">
        <v>197</v>
      </c>
      <c r="K39" s="29" t="s">
        <v>196</v>
      </c>
      <c r="L39" s="29" t="s">
        <v>196</v>
      </c>
      <c r="M39" s="30">
        <f>Таблица1[[#This Row],[wash time]]-Таблица1[[#This Row],[OGD time]]</f>
        <v>43.072000000000003</v>
      </c>
      <c r="N39" s="20"/>
      <c r="O39" s="19">
        <v>5.0662399999999996</v>
      </c>
      <c r="P39" s="19">
        <v>48.138240000000003</v>
      </c>
      <c r="R39" s="45">
        <v>48.744420562499997</v>
      </c>
      <c r="S39" s="43" t="s">
        <v>85</v>
      </c>
      <c r="T39" s="24" t="s">
        <v>62</v>
      </c>
    </row>
    <row r="40" spans="1:21" x14ac:dyDescent="0.3">
      <c r="A40" s="77">
        <v>468</v>
      </c>
      <c r="B40" s="74" t="s">
        <v>46</v>
      </c>
      <c r="C40" s="75">
        <v>6</v>
      </c>
      <c r="D40" s="4" t="s">
        <v>53</v>
      </c>
      <c r="E40" s="48" t="s">
        <v>2</v>
      </c>
      <c r="F40" s="54" t="s">
        <v>77</v>
      </c>
      <c r="G40" s="67" t="s">
        <v>197</v>
      </c>
      <c r="H40" s="67" t="s">
        <v>197</v>
      </c>
      <c r="I40" s="67" t="s">
        <v>197</v>
      </c>
      <c r="J40" s="67" t="s">
        <v>197</v>
      </c>
      <c r="K40" s="29" t="s">
        <v>196</v>
      </c>
      <c r="L40" s="29" t="s">
        <v>196</v>
      </c>
      <c r="M40" s="30">
        <f>Таблица1[[#This Row],[wash time]]-Таблица1[[#This Row],[OGD time]]</f>
        <v>58.031786666666704</v>
      </c>
      <c r="N40" s="20"/>
      <c r="O40" s="19">
        <v>12.70528</v>
      </c>
      <c r="P40" s="19">
        <v>70.737066666666706</v>
      </c>
      <c r="R40" s="45">
        <v>56.66</v>
      </c>
      <c r="S40" s="36" t="s">
        <v>93</v>
      </c>
      <c r="T40" s="23" t="s">
        <v>70</v>
      </c>
    </row>
    <row r="41" spans="1:21" x14ac:dyDescent="0.3">
      <c r="A41" s="77">
        <v>469</v>
      </c>
      <c r="B41" s="74" t="s">
        <v>47</v>
      </c>
      <c r="C41" s="75">
        <v>6</v>
      </c>
      <c r="D41" s="4" t="s">
        <v>53</v>
      </c>
      <c r="E41" s="48" t="s">
        <v>2</v>
      </c>
      <c r="F41" s="54" t="s">
        <v>77</v>
      </c>
      <c r="G41" s="67" t="s">
        <v>197</v>
      </c>
      <c r="H41" s="67" t="s">
        <v>197</v>
      </c>
      <c r="I41" s="67" t="s">
        <v>197</v>
      </c>
      <c r="J41" s="67" t="s">
        <v>197</v>
      </c>
      <c r="K41" s="67" t="s">
        <v>197</v>
      </c>
      <c r="L41" s="67" t="s">
        <v>197</v>
      </c>
      <c r="M41" s="30">
        <f>Таблица1[[#This Row],[wash time]]-Таблица1[[#This Row],[OGD time]]</f>
        <v>41.556479999999965</v>
      </c>
      <c r="N41" s="20"/>
      <c r="O41" s="19">
        <v>5.8786133333333304</v>
      </c>
      <c r="P41" s="19">
        <v>47.435093333333299</v>
      </c>
      <c r="R41" s="45">
        <v>40.299999999999997</v>
      </c>
      <c r="S41" s="44" t="s">
        <v>94</v>
      </c>
      <c r="T41" s="25" t="s">
        <v>71</v>
      </c>
    </row>
    <row r="42" spans="1:21" x14ac:dyDescent="0.3">
      <c r="A42" s="77">
        <v>470</v>
      </c>
      <c r="B42" s="74" t="s">
        <v>48</v>
      </c>
      <c r="C42" s="75">
        <v>6</v>
      </c>
      <c r="D42" s="4" t="s">
        <v>53</v>
      </c>
      <c r="E42" s="48" t="s">
        <v>2</v>
      </c>
      <c r="F42" s="54" t="s">
        <v>77</v>
      </c>
      <c r="G42" s="67" t="s">
        <v>197</v>
      </c>
      <c r="H42" s="67" t="s">
        <v>197</v>
      </c>
      <c r="I42" s="67" t="s">
        <v>197</v>
      </c>
      <c r="J42" s="67" t="s">
        <v>197</v>
      </c>
      <c r="K42" s="67" t="s">
        <v>197</v>
      </c>
      <c r="L42" s="67" t="s">
        <v>197</v>
      </c>
      <c r="M42" s="30">
        <f>Таблица1[[#This Row],[wash time]]-Таблица1[[#This Row],[OGD time]]</f>
        <v>54.015146666666624</v>
      </c>
      <c r="N42" s="20"/>
      <c r="O42" s="19">
        <v>8.8644266666666702</v>
      </c>
      <c r="P42" s="19">
        <v>62.879573333333298</v>
      </c>
      <c r="R42" s="45">
        <v>55</v>
      </c>
      <c r="S42" s="36" t="s">
        <v>95</v>
      </c>
      <c r="T42" s="23" t="s">
        <v>72</v>
      </c>
    </row>
    <row r="43" spans="1:21" x14ac:dyDescent="0.3">
      <c r="A43" s="77">
        <v>471</v>
      </c>
      <c r="B43" s="74" t="s">
        <v>49</v>
      </c>
      <c r="C43" s="52">
        <v>5</v>
      </c>
      <c r="D43" s="4" t="s">
        <v>53</v>
      </c>
      <c r="E43" s="48" t="s">
        <v>2</v>
      </c>
      <c r="F43" s="54" t="s">
        <v>77</v>
      </c>
      <c r="G43" s="67" t="s">
        <v>197</v>
      </c>
      <c r="H43" s="67" t="s">
        <v>197</v>
      </c>
      <c r="I43" s="67" t="s">
        <v>197</v>
      </c>
      <c r="J43" s="67" t="s">
        <v>197</v>
      </c>
      <c r="K43" s="67" t="s">
        <v>197</v>
      </c>
      <c r="L43" s="67" t="s">
        <v>197</v>
      </c>
      <c r="M43" s="30">
        <f>Таблица1[[#This Row],[wash time]]-Таблица1[[#This Row],[OGD time]]</f>
        <v>36.686506600000001</v>
      </c>
      <c r="N43" s="20"/>
      <c r="O43" s="19">
        <v>5.6311467000000004</v>
      </c>
      <c r="P43" s="19">
        <v>42.317653300000003</v>
      </c>
      <c r="R43" s="45">
        <v>28.5</v>
      </c>
      <c r="S43" s="36" t="s">
        <v>96</v>
      </c>
      <c r="T43" s="23" t="s">
        <v>73</v>
      </c>
    </row>
    <row r="44" spans="1:21" x14ac:dyDescent="0.3">
      <c r="A44" s="77">
        <v>474</v>
      </c>
      <c r="B44" s="74" t="s">
        <v>50</v>
      </c>
      <c r="C44" s="52">
        <v>3</v>
      </c>
      <c r="D44" s="55" t="s">
        <v>54</v>
      </c>
      <c r="E44" s="48" t="s">
        <v>2</v>
      </c>
      <c r="F44" s="54" t="s">
        <v>77</v>
      </c>
      <c r="G44" s="29" t="s">
        <v>196</v>
      </c>
      <c r="H44" s="29" t="s">
        <v>196</v>
      </c>
      <c r="I44" s="29" t="s">
        <v>196</v>
      </c>
      <c r="J44" s="29" t="s">
        <v>196</v>
      </c>
      <c r="K44" s="29" t="s">
        <v>196</v>
      </c>
      <c r="L44" s="29" t="s">
        <v>196</v>
      </c>
      <c r="M44" s="30">
        <f>Таблица1[[#This Row],[wash time]]-Таблица1[[#This Row],[OGD time]]</f>
        <v>45</v>
      </c>
      <c r="N44" s="34"/>
      <c r="O44" s="30">
        <v>10</v>
      </c>
      <c r="P44" s="34">
        <v>55</v>
      </c>
      <c r="R44" s="45"/>
      <c r="S44" s="36"/>
      <c r="T44" s="23" t="s">
        <v>74</v>
      </c>
      <c r="U44" s="14">
        <v>20</v>
      </c>
    </row>
    <row r="45" spans="1:21" x14ac:dyDescent="0.3">
      <c r="A45" s="77">
        <v>475</v>
      </c>
      <c r="B45" s="74" t="s">
        <v>51</v>
      </c>
      <c r="C45" s="52">
        <v>3</v>
      </c>
      <c r="D45" s="55" t="s">
        <v>54</v>
      </c>
      <c r="E45" s="48" t="s">
        <v>2</v>
      </c>
      <c r="F45" s="54" t="s">
        <v>77</v>
      </c>
      <c r="G45" s="29" t="s">
        <v>196</v>
      </c>
      <c r="H45" s="29" t="s">
        <v>196</v>
      </c>
      <c r="I45" s="29" t="s">
        <v>196</v>
      </c>
      <c r="J45" s="29" t="s">
        <v>196</v>
      </c>
      <c r="K45" s="29" t="s">
        <v>196</v>
      </c>
      <c r="L45" s="29" t="s">
        <v>196</v>
      </c>
      <c r="M45" s="30">
        <f>Таблица1[[#This Row],[wash time]]-Таблица1[[#This Row],[OGD time]]</f>
        <v>69</v>
      </c>
      <c r="N45" s="30"/>
      <c r="O45" s="30">
        <v>11</v>
      </c>
      <c r="P45" s="30">
        <v>80</v>
      </c>
      <c r="R45" s="45"/>
      <c r="S45" s="46"/>
      <c r="T45" s="23" t="s">
        <v>75</v>
      </c>
    </row>
    <row r="46" spans="1:21" x14ac:dyDescent="0.3">
      <c r="A46" s="77">
        <v>476</v>
      </c>
      <c r="B46" s="74" t="s">
        <v>52</v>
      </c>
      <c r="C46" s="53">
        <v>3</v>
      </c>
      <c r="D46" s="55" t="s">
        <v>54</v>
      </c>
      <c r="E46" s="50" t="s">
        <v>17</v>
      </c>
      <c r="F46" s="54" t="s">
        <v>77</v>
      </c>
      <c r="G46" s="29" t="s">
        <v>196</v>
      </c>
      <c r="H46" s="29" t="s">
        <v>196</v>
      </c>
      <c r="I46" s="29" t="s">
        <v>196</v>
      </c>
      <c r="J46" s="29" t="s">
        <v>196</v>
      </c>
      <c r="K46" s="29" t="s">
        <v>196</v>
      </c>
      <c r="L46" s="29" t="s">
        <v>196</v>
      </c>
      <c r="M46" s="30">
        <f>Таблица1[[#This Row],[wash time]]-Таблица1[[#This Row],[OGD time]]</f>
        <v>74</v>
      </c>
      <c r="N46" s="30"/>
      <c r="O46" s="30">
        <v>10</v>
      </c>
      <c r="P46" s="30">
        <v>84</v>
      </c>
      <c r="R46" s="45"/>
      <c r="S46" s="47"/>
      <c r="T46" s="26" t="s">
        <v>76</v>
      </c>
    </row>
    <row r="47" spans="1:21" x14ac:dyDescent="0.3">
      <c r="A47" s="13">
        <v>477</v>
      </c>
      <c r="B47" s="15" t="s">
        <v>8</v>
      </c>
      <c r="C47" s="28">
        <v>3</v>
      </c>
      <c r="D47" s="55" t="s">
        <v>54</v>
      </c>
      <c r="E47" s="50" t="s">
        <v>17</v>
      </c>
      <c r="F47" s="58" t="s">
        <v>9</v>
      </c>
      <c r="G47" s="29" t="s">
        <v>196</v>
      </c>
      <c r="H47" s="29" t="s">
        <v>196</v>
      </c>
      <c r="I47" s="29" t="s">
        <v>196</v>
      </c>
      <c r="J47" s="29" t="s">
        <v>196</v>
      </c>
      <c r="K47" s="29" t="s">
        <v>196</v>
      </c>
      <c r="L47" s="29" t="s">
        <v>196</v>
      </c>
      <c r="M47" s="35">
        <f>Таблица1[[#This Row],[wash time]]-Таблица1[[#This Row],[OGD time]]</f>
        <v>112</v>
      </c>
      <c r="N47" s="30"/>
      <c r="O47" s="30">
        <v>10</v>
      </c>
      <c r="P47" s="30">
        <v>122</v>
      </c>
      <c r="R47" s="45"/>
      <c r="S47" s="27"/>
      <c r="T47" s="27" t="s">
        <v>10</v>
      </c>
    </row>
    <row r="48" spans="1:21" x14ac:dyDescent="0.3">
      <c r="A48" s="13">
        <v>478</v>
      </c>
      <c r="B48" s="15" t="s">
        <v>14</v>
      </c>
      <c r="C48" s="28">
        <v>4</v>
      </c>
      <c r="D48" s="55" t="s">
        <v>54</v>
      </c>
      <c r="E48" s="50" t="s">
        <v>17</v>
      </c>
      <c r="F48" s="58" t="s">
        <v>9</v>
      </c>
      <c r="G48" s="29" t="s">
        <v>196</v>
      </c>
      <c r="H48" s="29" t="s">
        <v>196</v>
      </c>
      <c r="I48" s="29" t="s">
        <v>196</v>
      </c>
      <c r="J48" s="29" t="s">
        <v>196</v>
      </c>
      <c r="K48" s="29" t="s">
        <v>196</v>
      </c>
      <c r="L48" s="29" t="s">
        <v>196</v>
      </c>
      <c r="M48" s="30">
        <f>Таблица1[[#This Row],[wash time]]-Таблица1[[#This Row],[OGD time]]</f>
        <v>94.5</v>
      </c>
      <c r="N48" s="30"/>
      <c r="O48" s="30">
        <v>9.5</v>
      </c>
      <c r="P48" s="30">
        <v>104</v>
      </c>
      <c r="R48" s="45"/>
      <c r="S48" s="27"/>
      <c r="T48" s="27" t="s">
        <v>18</v>
      </c>
      <c r="U48" s="14">
        <v>20</v>
      </c>
    </row>
    <row r="49" spans="1:20" x14ac:dyDescent="0.3">
      <c r="A49" s="13">
        <v>479</v>
      </c>
      <c r="B49" s="15" t="s">
        <v>15</v>
      </c>
      <c r="C49" s="28">
        <v>4</v>
      </c>
      <c r="D49" s="55" t="s">
        <v>54</v>
      </c>
      <c r="E49" s="50" t="s">
        <v>17</v>
      </c>
      <c r="F49" s="58" t="s">
        <v>9</v>
      </c>
      <c r="G49" s="29" t="s">
        <v>196</v>
      </c>
      <c r="H49" s="29" t="s">
        <v>196</v>
      </c>
      <c r="I49" s="29" t="s">
        <v>196</v>
      </c>
      <c r="J49" s="29" t="s">
        <v>196</v>
      </c>
      <c r="K49" s="29" t="s">
        <v>196</v>
      </c>
      <c r="L49" s="29" t="s">
        <v>196</v>
      </c>
      <c r="M49" s="30">
        <f>Таблица1[[#This Row],[wash time]]-Таблица1[[#This Row],[OGD time]]</f>
        <v>64</v>
      </c>
      <c r="N49" s="30"/>
      <c r="O49" s="30">
        <v>10</v>
      </c>
      <c r="P49" s="30">
        <v>74</v>
      </c>
      <c r="R49" s="45"/>
      <c r="S49" s="27"/>
      <c r="T49" s="27" t="s">
        <v>19</v>
      </c>
    </row>
    <row r="50" spans="1:20" x14ac:dyDescent="0.3">
      <c r="A50" s="13">
        <v>480</v>
      </c>
      <c r="B50" s="15" t="s">
        <v>16</v>
      </c>
      <c r="C50" s="28">
        <v>4</v>
      </c>
      <c r="D50" s="55" t="s">
        <v>54</v>
      </c>
      <c r="E50" s="50" t="s">
        <v>17</v>
      </c>
      <c r="F50" s="58" t="s">
        <v>9</v>
      </c>
      <c r="G50" s="29" t="s">
        <v>196</v>
      </c>
      <c r="H50" s="29" t="s">
        <v>196</v>
      </c>
      <c r="I50" s="29" t="s">
        <v>196</v>
      </c>
      <c r="J50" s="29" t="s">
        <v>196</v>
      </c>
      <c r="K50" s="29" t="s">
        <v>196</v>
      </c>
      <c r="L50" s="29" t="s">
        <v>196</v>
      </c>
      <c r="M50" s="30">
        <f>Таблица1[[#This Row],[wash time]]-Таблица1[[#This Row],[OGD time]]</f>
        <v>72.5</v>
      </c>
      <c r="N50" s="30"/>
      <c r="O50" s="30">
        <v>9.5</v>
      </c>
      <c r="P50" s="30">
        <v>82</v>
      </c>
      <c r="R50" s="45"/>
      <c r="S50" s="27"/>
      <c r="T50" s="27" t="s">
        <v>20</v>
      </c>
    </row>
    <row r="51" spans="1:20" x14ac:dyDescent="0.3">
      <c r="A51" s="13">
        <v>481</v>
      </c>
      <c r="B51" s="15" t="s">
        <v>22</v>
      </c>
      <c r="C51" s="28">
        <v>5</v>
      </c>
      <c r="D51" s="55" t="s">
        <v>54</v>
      </c>
      <c r="E51" s="50" t="s">
        <v>17</v>
      </c>
      <c r="F51" s="58" t="s">
        <v>9</v>
      </c>
      <c r="G51" s="29" t="s">
        <v>196</v>
      </c>
      <c r="H51" s="29" t="s">
        <v>196</v>
      </c>
      <c r="I51" s="29" t="s">
        <v>196</v>
      </c>
      <c r="J51" s="29" t="s">
        <v>196</v>
      </c>
      <c r="K51" s="29" t="s">
        <v>196</v>
      </c>
      <c r="L51" s="29" t="s">
        <v>196</v>
      </c>
      <c r="M51" s="30">
        <f>Таблица1[[#This Row],[wash time]]-Таблица1[[#This Row],[OGD time]]</f>
        <v>22</v>
      </c>
      <c r="N51" s="30"/>
      <c r="O51" s="30">
        <v>10</v>
      </c>
      <c r="P51" s="30">
        <v>32</v>
      </c>
      <c r="R51" s="45"/>
      <c r="S51" s="27"/>
      <c r="T51" s="27" t="s">
        <v>25</v>
      </c>
    </row>
    <row r="52" spans="1:20" x14ac:dyDescent="0.3">
      <c r="A52" s="13">
        <v>482</v>
      </c>
      <c r="B52" s="15" t="s">
        <v>23</v>
      </c>
      <c r="C52" s="28">
        <v>5</v>
      </c>
      <c r="D52" s="55" t="s">
        <v>54</v>
      </c>
      <c r="E52" s="50" t="s">
        <v>17</v>
      </c>
      <c r="F52" s="58" t="s">
        <v>9</v>
      </c>
      <c r="G52" s="29" t="s">
        <v>196</v>
      </c>
      <c r="H52" s="29" t="s">
        <v>196</v>
      </c>
      <c r="I52" s="29" t="s">
        <v>196</v>
      </c>
      <c r="J52" s="29" t="s">
        <v>196</v>
      </c>
      <c r="K52" s="29" t="s">
        <v>196</v>
      </c>
      <c r="L52" s="29" t="s">
        <v>196</v>
      </c>
      <c r="M52" s="30">
        <f>Таблица1[[#This Row],[wash time]]-Таблица1[[#This Row],[OGD time]]</f>
        <v>25</v>
      </c>
      <c r="N52" s="30"/>
      <c r="O52" s="30">
        <v>13</v>
      </c>
      <c r="P52" s="30">
        <v>38</v>
      </c>
      <c r="R52" s="45"/>
      <c r="S52" s="27"/>
      <c r="T52" s="27" t="s">
        <v>26</v>
      </c>
    </row>
    <row r="53" spans="1:20" x14ac:dyDescent="0.3">
      <c r="A53" s="13">
        <v>483</v>
      </c>
      <c r="B53" s="15" t="s">
        <v>24</v>
      </c>
      <c r="C53" s="28">
        <v>5</v>
      </c>
      <c r="D53" s="55" t="s">
        <v>54</v>
      </c>
      <c r="E53" s="50" t="s">
        <v>17</v>
      </c>
      <c r="F53" s="58" t="s">
        <v>9</v>
      </c>
      <c r="G53" s="29" t="s">
        <v>196</v>
      </c>
      <c r="H53" s="29" t="s">
        <v>196</v>
      </c>
      <c r="I53" s="29" t="s">
        <v>196</v>
      </c>
      <c r="J53" s="29" t="s">
        <v>196</v>
      </c>
      <c r="K53" s="29" t="s">
        <v>196</v>
      </c>
      <c r="L53" s="29" t="s">
        <v>196</v>
      </c>
      <c r="M53" s="30">
        <f>Таблица1[[#This Row],[wash time]]-Таблица1[[#This Row],[OGD time]]</f>
        <v>23</v>
      </c>
      <c r="N53" s="30"/>
      <c r="O53" s="30">
        <v>10</v>
      </c>
      <c r="P53" s="30">
        <v>33</v>
      </c>
      <c r="R53" s="45"/>
      <c r="S53" s="27"/>
      <c r="T53" s="27" t="s">
        <v>27</v>
      </c>
    </row>
    <row r="56" spans="1:20" ht="25.8" x14ac:dyDescent="0.5">
      <c r="B56" s="59" t="s">
        <v>190</v>
      </c>
      <c r="C56" s="59" t="s">
        <v>187</v>
      </c>
    </row>
    <row r="57" spans="1:20" ht="25.8" x14ac:dyDescent="0.5">
      <c r="B57" s="60">
        <v>2</v>
      </c>
      <c r="C57" s="60">
        <f>COUNTIF(Таблица1[age],B57)</f>
        <v>2</v>
      </c>
    </row>
    <row r="58" spans="1:20" ht="25.8" x14ac:dyDescent="0.5">
      <c r="B58" s="60">
        <v>3</v>
      </c>
      <c r="C58" s="60">
        <f>COUNTIF(Таблица1[age],B58)</f>
        <v>12</v>
      </c>
    </row>
    <row r="59" spans="1:20" ht="25.8" x14ac:dyDescent="0.5">
      <c r="B59" s="60">
        <v>4</v>
      </c>
      <c r="C59" s="60">
        <f>COUNTIF(Таблица1[age],B59)</f>
        <v>13</v>
      </c>
    </row>
    <row r="60" spans="1:20" ht="25.8" x14ac:dyDescent="0.5">
      <c r="B60" s="60">
        <v>5</v>
      </c>
      <c r="C60" s="60">
        <f>COUNTIF(Таблица1[age],B60)</f>
        <v>12</v>
      </c>
    </row>
    <row r="61" spans="1:20" ht="25.8" x14ac:dyDescent="0.5">
      <c r="B61" s="60">
        <v>6</v>
      </c>
      <c r="C61" s="60">
        <f>COUNTIF(Таблица1[age],B61)</f>
        <v>5</v>
      </c>
    </row>
    <row r="62" spans="1:20" ht="25.8" x14ac:dyDescent="0.5">
      <c r="B62" s="60">
        <v>7</v>
      </c>
      <c r="C62" s="60">
        <f>COUNTIF(Таблица1[age],B62)</f>
        <v>3</v>
      </c>
    </row>
    <row r="63" spans="1:20" ht="25.8" x14ac:dyDescent="0.5">
      <c r="B63" s="60">
        <v>8</v>
      </c>
      <c r="C63" s="60">
        <f>COUNTIF(Таблица1[age],B63)</f>
        <v>3</v>
      </c>
    </row>
    <row r="64" spans="1:20" ht="25.8" x14ac:dyDescent="0.5">
      <c r="B64" s="59"/>
      <c r="C64" s="59"/>
    </row>
    <row r="65" spans="2:3" ht="25.8" x14ac:dyDescent="0.5">
      <c r="B65" s="59" t="s">
        <v>186</v>
      </c>
      <c r="C65" s="59" t="s">
        <v>187</v>
      </c>
    </row>
    <row r="66" spans="2:3" ht="25.8" x14ac:dyDescent="0.5">
      <c r="B66" s="61" t="s">
        <v>185</v>
      </c>
      <c r="C66" s="61">
        <f>COUNTIF(Таблица1[type],"OGD till 2019.")</f>
        <v>28</v>
      </c>
    </row>
    <row r="67" spans="2:3" ht="25.8" x14ac:dyDescent="0.5">
      <c r="B67" s="62" t="s">
        <v>189</v>
      </c>
      <c r="C67" s="62">
        <f>COUNTIF(Таблица1[type],"OGD")</f>
        <v>12</v>
      </c>
    </row>
    <row r="68" spans="2:3" ht="25.8" x14ac:dyDescent="0.5">
      <c r="B68" s="63" t="s">
        <v>54</v>
      </c>
      <c r="C68" s="63">
        <f>COUNTIF(Таблица1[type],"OIS only")</f>
        <v>10</v>
      </c>
    </row>
    <row r="69" spans="2:3" ht="25.8" x14ac:dyDescent="0.5">
      <c r="B69" s="59"/>
      <c r="C69" s="59"/>
    </row>
    <row r="70" spans="2:3" ht="25.8" x14ac:dyDescent="0.5">
      <c r="B70" s="59" t="s">
        <v>191</v>
      </c>
      <c r="C70" s="59" t="s">
        <v>187</v>
      </c>
    </row>
    <row r="71" spans="2:3" ht="25.8" x14ac:dyDescent="0.5">
      <c r="B71" s="64" t="s">
        <v>2</v>
      </c>
      <c r="C71" s="64">
        <f>COUNTIF(Таблица1[[#All],[holder]], Таблица6[[#This Row],[type of slice holder]])</f>
        <v>42</v>
      </c>
    </row>
    <row r="72" spans="2:3" ht="25.8" x14ac:dyDescent="0.5">
      <c r="B72" s="65" t="s">
        <v>17</v>
      </c>
      <c r="C72" s="65">
        <f>COUNTIF(Таблица1[[#All],[holder]], Таблица6[[#This Row],[type of slice holder]])</f>
        <v>8</v>
      </c>
    </row>
  </sheetData>
  <conditionalFormatting sqref="G78:L1048576 G55:L72 G3:L53">
    <cfRule type="colorScale" priority="2">
      <colorScale>
        <cfvo type="min"/>
        <cfvo type="max"/>
        <color rgb="FFFCFCFF"/>
        <color rgb="FF63BE7B"/>
      </colorScale>
    </cfRule>
  </conditionalFormatting>
  <conditionalFormatting sqref="G4:L53">
    <cfRule type="colorScale" priority="1">
      <colorScale>
        <cfvo type="num" val="0"/>
        <cfvo type="num" val="1"/>
        <color theme="0"/>
        <color theme="9"/>
      </colorScale>
    </cfRule>
  </conditionalFormatting>
  <hyperlinks>
    <hyperlink ref="S32" r:id="rId1"/>
    <hyperlink ref="S33" r:id="rId2"/>
    <hyperlink ref="S35" r:id="rId3"/>
    <hyperlink ref="S34" r:id="rId4"/>
    <hyperlink ref="S36" r:id="rId5"/>
    <hyperlink ref="S37" r:id="rId6"/>
    <hyperlink ref="S38" r:id="rId7"/>
    <hyperlink ref="S39" r:id="rId8"/>
    <hyperlink ref="S40" r:id="rId9"/>
    <hyperlink ref="S41" r:id="rId10"/>
    <hyperlink ref="S42" r:id="rId11"/>
    <hyperlink ref="S43" r:id="rId12"/>
    <hyperlink ref="T4" r:id="rId13" display="\\ED03\MMarat\IOS_Ischemia\2017-09-27\2017-09-27_12-00-24.ios"/>
    <hyperlink ref="S4" r:id="rId14"/>
    <hyperlink ref="T5" r:id="rId15" display="\\ED03\MMarat\IOS_Ischemia\2017-09-27\2017-09-27_14-47-39.ios"/>
    <hyperlink ref="S5" r:id="rId16"/>
    <hyperlink ref="T6" r:id="rId17" display="\\ED03\MMarat\IOS_Ischemia\2017-09-13\2017-09-13_11-41-04.ios"/>
    <hyperlink ref="S6" r:id="rId18"/>
    <hyperlink ref="T7" r:id="rId19" display="\\ED03\MMarat\IOS_Ischemia\2017-09-13\2017-09-13_13-27-46.ios"/>
    <hyperlink ref="S7" r:id="rId20"/>
    <hyperlink ref="T8" r:id="rId21" display="\\ED03\MMarat\IOS_Ischemia\2017-10-07\2017-10-07_14-50-16.ios"/>
    <hyperlink ref="S8" r:id="rId22"/>
    <hyperlink ref="T9" r:id="rId23" display="\\ED03\MMarat\IOS_Ischemia\2017-10-07\2017-10-07_16-58-31.ios"/>
    <hyperlink ref="T10" r:id="rId24" display="\\ED03\MMarat\IOS_Ischemia\2017-10-09\2017-10-09_09-53-24.ios"/>
    <hyperlink ref="T11" r:id="rId25" display="\\ED03\MMarat\IOS_Ischemia\2017-10-09\2017-10-09_12-02-53.ios"/>
    <hyperlink ref="T12" r:id="rId26" display="\\ED03\MMarat\IOS_Ischemia\2017-10-09\2017-10-09_14-24-38.ios"/>
    <hyperlink ref="S9" r:id="rId27"/>
    <hyperlink ref="S10" r:id="rId28"/>
    <hyperlink ref="S11" r:id="rId29"/>
    <hyperlink ref="S12" r:id="rId30"/>
    <hyperlink ref="T13" r:id="rId31" display="\\ED03\MMarat\IOS_Ischemia\2017-10-11\2017-10-11_12-00-37.ios"/>
    <hyperlink ref="T14" r:id="rId32" display="\\IFMB-02-024B-18\Ischemia\IOS\2017-10-12\2017-10-12_12-00-44.ios"/>
    <hyperlink ref="S14" r:id="rId33"/>
    <hyperlink ref="S15" r:id="rId34"/>
    <hyperlink ref="S16" r:id="rId35"/>
    <hyperlink ref="S17" r:id="rId36"/>
    <hyperlink ref="S13" r:id="rId37"/>
    <hyperlink ref="T18" r:id="rId38"/>
    <hyperlink ref="T19" r:id="rId39"/>
    <hyperlink ref="T20" r:id="rId40"/>
    <hyperlink ref="T21" r:id="rId41"/>
    <hyperlink ref="T22" r:id="rId42"/>
    <hyperlink ref="T23" r:id="rId43"/>
    <hyperlink ref="T24" r:id="rId44"/>
    <hyperlink ref="T25" r:id="rId45"/>
    <hyperlink ref="T26" r:id="rId46"/>
    <hyperlink ref="T27" r:id="rId47"/>
    <hyperlink ref="S18" r:id="rId48"/>
    <hyperlink ref="S19" r:id="rId49"/>
    <hyperlink ref="S20" r:id="rId50"/>
    <hyperlink ref="S21" r:id="rId51"/>
    <hyperlink ref="S22" r:id="rId52"/>
    <hyperlink ref="S23" r:id="rId53"/>
    <hyperlink ref="S24" r:id="rId54"/>
    <hyperlink ref="S25" r:id="rId55"/>
    <hyperlink ref="S26" r:id="rId56"/>
    <hyperlink ref="S27" r:id="rId57"/>
    <hyperlink ref="S29" r:id="rId58"/>
    <hyperlink ref="S30" r:id="rId59"/>
    <hyperlink ref="T29" r:id="rId60"/>
    <hyperlink ref="T30" r:id="rId61"/>
    <hyperlink ref="T28" r:id="rId62"/>
    <hyperlink ref="S31" r:id="rId63"/>
    <hyperlink ref="T31" r:id="rId64"/>
  </hyperlinks>
  <pageMargins left="0.70866141732283472" right="0.70866141732283472" top="0.74803149606299213" bottom="0.74803149606299213" header="0.31496062992125984" footer="0.31496062992125984"/>
  <pageSetup paperSize="9" scale="50" orientation="portrait" r:id="rId65"/>
  <drawing r:id="rId66"/>
  <legacyDrawing r:id="rId67"/>
  <tableParts count="4">
    <tablePart r:id="rId68"/>
    <tablePart r:id="rId69"/>
    <tablePart r:id="rId70"/>
    <tablePart r:id="rId7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R14" sqref="R14"/>
    </sheetView>
  </sheetViews>
  <sheetFormatPr defaultRowHeight="14.4" x14ac:dyDescent="0.3"/>
  <sheetData>
    <row r="1" spans="1:16" s="8" customFormat="1" x14ac:dyDescent="0.3">
      <c r="A1" s="1">
        <v>456</v>
      </c>
      <c r="B1" s="2" t="s">
        <v>39</v>
      </c>
      <c r="C1" s="2">
        <v>9</v>
      </c>
      <c r="D1" s="4" t="s">
        <v>53</v>
      </c>
      <c r="E1" s="10" t="s">
        <v>2</v>
      </c>
      <c r="F1" s="10" t="s">
        <v>77</v>
      </c>
      <c r="G1" s="12">
        <v>1</v>
      </c>
      <c r="H1" s="12">
        <v>1</v>
      </c>
      <c r="I1" s="9">
        <v>1</v>
      </c>
      <c r="J1" s="9">
        <v>1</v>
      </c>
      <c r="K1" s="9"/>
      <c r="L1" s="11">
        <v>0</v>
      </c>
      <c r="M1" s="6" t="s">
        <v>86</v>
      </c>
      <c r="N1" s="2" t="s">
        <v>63</v>
      </c>
      <c r="O1" s="5">
        <v>4.8887466666666697</v>
      </c>
      <c r="P1" s="5">
        <v>16.052053333333301</v>
      </c>
    </row>
    <row r="2" spans="1:16" s="8" customFormat="1" x14ac:dyDescent="0.3">
      <c r="A2" s="1">
        <v>457</v>
      </c>
      <c r="B2" s="2" t="s">
        <v>40</v>
      </c>
      <c r="C2" s="2">
        <v>9</v>
      </c>
      <c r="D2" s="4" t="s">
        <v>53</v>
      </c>
      <c r="E2" s="10" t="s">
        <v>2</v>
      </c>
      <c r="F2" s="10" t="s">
        <v>77</v>
      </c>
      <c r="G2" s="12">
        <v>1</v>
      </c>
      <c r="H2" s="12">
        <v>1</v>
      </c>
      <c r="I2" s="9">
        <v>1</v>
      </c>
      <c r="J2" s="9">
        <v>1</v>
      </c>
      <c r="K2" s="9"/>
      <c r="L2" s="11">
        <v>0</v>
      </c>
      <c r="M2" s="6" t="s">
        <v>87</v>
      </c>
      <c r="N2" s="2" t="s">
        <v>64</v>
      </c>
      <c r="O2" s="5">
        <v>5.5748266666666701</v>
      </c>
      <c r="P2" s="5">
        <v>21.175466666666701</v>
      </c>
    </row>
    <row r="3" spans="1:16" s="8" customFormat="1" x14ac:dyDescent="0.3">
      <c r="A3" s="1">
        <v>458</v>
      </c>
      <c r="B3" s="2" t="s">
        <v>41</v>
      </c>
      <c r="C3" s="2">
        <v>9</v>
      </c>
      <c r="D3" s="4" t="s">
        <v>53</v>
      </c>
      <c r="E3" s="10" t="s">
        <v>2</v>
      </c>
      <c r="F3" s="10" t="s">
        <v>77</v>
      </c>
      <c r="G3" s="12">
        <v>1</v>
      </c>
      <c r="H3" s="12">
        <v>1</v>
      </c>
      <c r="I3" s="9">
        <v>1</v>
      </c>
      <c r="J3" s="9">
        <v>1</v>
      </c>
      <c r="K3" s="9"/>
      <c r="L3" s="11">
        <v>0</v>
      </c>
      <c r="M3" s="6" t="s">
        <v>88</v>
      </c>
      <c r="N3" s="2" t="s">
        <v>65</v>
      </c>
      <c r="O3" s="5">
        <v>5.3700266666666696</v>
      </c>
      <c r="P3" s="5">
        <v>19.277653333333301</v>
      </c>
    </row>
    <row r="4" spans="1:16" s="8" customFormat="1" x14ac:dyDescent="0.3">
      <c r="A4" s="1">
        <v>459</v>
      </c>
      <c r="B4" s="2" t="s">
        <v>42</v>
      </c>
      <c r="C4" s="2">
        <v>9</v>
      </c>
      <c r="D4" s="4" t="s">
        <v>53</v>
      </c>
      <c r="E4" s="10" t="s">
        <v>2</v>
      </c>
      <c r="F4" s="10" t="s">
        <v>77</v>
      </c>
      <c r="G4" s="12">
        <v>1</v>
      </c>
      <c r="H4" s="12">
        <v>1</v>
      </c>
      <c r="I4" s="9">
        <v>1</v>
      </c>
      <c r="J4" s="9">
        <v>1</v>
      </c>
      <c r="K4" s="9"/>
      <c r="L4" s="11">
        <v>0</v>
      </c>
      <c r="M4" s="6" t="s">
        <v>89</v>
      </c>
      <c r="N4" s="2" t="s">
        <v>66</v>
      </c>
      <c r="O4" s="5">
        <v>5.2147199999999998</v>
      </c>
      <c r="P4" s="5">
        <v>35.636906666666697</v>
      </c>
    </row>
    <row r="5" spans="1:16" s="8" customFormat="1" x14ac:dyDescent="0.3">
      <c r="A5" s="1">
        <v>460</v>
      </c>
      <c r="B5" s="3" t="s">
        <v>43</v>
      </c>
      <c r="C5" s="3">
        <v>9</v>
      </c>
      <c r="D5" s="4" t="s">
        <v>53</v>
      </c>
      <c r="E5" s="10" t="s">
        <v>2</v>
      </c>
      <c r="F5" s="10" t="s">
        <v>77</v>
      </c>
      <c r="G5" s="12">
        <v>1</v>
      </c>
      <c r="H5" s="12">
        <v>1</v>
      </c>
      <c r="I5" s="9">
        <v>1</v>
      </c>
      <c r="J5" s="9">
        <v>1</v>
      </c>
      <c r="K5" s="9"/>
      <c r="L5" s="11">
        <v>0</v>
      </c>
      <c r="M5" s="7" t="s">
        <v>90</v>
      </c>
      <c r="N5" s="3" t="s">
        <v>67</v>
      </c>
      <c r="O5" s="5">
        <v>10.128213333333299</v>
      </c>
      <c r="P5" s="5">
        <v>25.046186666666699</v>
      </c>
    </row>
    <row r="6" spans="1:16" s="8" customFormat="1" x14ac:dyDescent="0.3">
      <c r="A6" s="1">
        <v>461</v>
      </c>
      <c r="B6" s="2" t="s">
        <v>44</v>
      </c>
      <c r="C6" s="2">
        <v>10</v>
      </c>
      <c r="D6" s="4" t="s">
        <v>53</v>
      </c>
      <c r="E6" s="10" t="s">
        <v>2</v>
      </c>
      <c r="F6" s="10" t="s">
        <v>77</v>
      </c>
      <c r="G6" s="12">
        <v>1</v>
      </c>
      <c r="H6" s="12">
        <v>1</v>
      </c>
      <c r="I6" s="9">
        <v>1</v>
      </c>
      <c r="J6" s="9">
        <v>1</v>
      </c>
      <c r="K6" s="9"/>
      <c r="L6" s="11">
        <v>0</v>
      </c>
      <c r="M6" s="6" t="s">
        <v>91</v>
      </c>
      <c r="N6" s="2" t="s">
        <v>68</v>
      </c>
      <c r="O6" s="5">
        <v>5.1413333333333302</v>
      </c>
      <c r="P6" s="5">
        <v>18.133333333333301</v>
      </c>
    </row>
    <row r="7" spans="1:16" s="8" customFormat="1" x14ac:dyDescent="0.3">
      <c r="A7" s="1">
        <v>462</v>
      </c>
      <c r="B7" s="2" t="s">
        <v>45</v>
      </c>
      <c r="C7" s="2">
        <v>10</v>
      </c>
      <c r="D7" s="4" t="s">
        <v>53</v>
      </c>
      <c r="E7" s="10" t="s">
        <v>2</v>
      </c>
      <c r="F7" s="10" t="s">
        <v>77</v>
      </c>
      <c r="G7" s="12">
        <v>1</v>
      </c>
      <c r="H7" s="12">
        <v>1</v>
      </c>
      <c r="I7" s="9">
        <v>1</v>
      </c>
      <c r="J7" s="9">
        <v>1</v>
      </c>
      <c r="K7" s="9"/>
      <c r="L7" s="11">
        <v>0</v>
      </c>
      <c r="M7" s="6" t="s">
        <v>92</v>
      </c>
      <c r="N7" s="2" t="s">
        <v>69</v>
      </c>
      <c r="O7" s="5">
        <v>5.2915200000000002</v>
      </c>
      <c r="P7" s="5">
        <v>20.0149333333333</v>
      </c>
    </row>
  </sheetData>
  <hyperlinks>
    <hyperlink ref="M1" r:id="rId1"/>
    <hyperlink ref="M2" r:id="rId2"/>
    <hyperlink ref="M6" r:id="rId3"/>
    <hyperlink ref="M3" r:id="rId4"/>
    <hyperlink ref="M4" r:id="rId5"/>
    <hyperlink ref="M5" r:id="rId6"/>
    <hyperlink ref="M7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Azat</dc:creator>
  <cp:lastModifiedBy>Azat</cp:lastModifiedBy>
  <cp:lastPrinted>2019-05-06T13:41:11Z</cp:lastPrinted>
  <dcterms:created xsi:type="dcterms:W3CDTF">2019-05-06T08:19:06Z</dcterms:created>
  <dcterms:modified xsi:type="dcterms:W3CDTF">2019-05-06T14:37:13Z</dcterms:modified>
</cp:coreProperties>
</file>