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\EPI\lab1\"/>
    </mc:Choice>
  </mc:AlternateContent>
  <xr:revisionPtr revIDLastSave="0" documentId="13_ncr:1_{171B011C-E643-4BBD-954E-03A5F66869DA}" xr6:coauthVersionLast="47" xr6:coauthVersionMax="47" xr10:uidLastSave="{00000000-0000-0000-0000-000000000000}"/>
  <bookViews>
    <workbookView xWindow="-120" yWindow="-120" windowWidth="29040" windowHeight="15720" activeTab="1" xr2:uid="{5F634D0E-61C5-4DC8-BC9A-9F948D647CAB}"/>
  </bookViews>
  <sheets>
    <sheet name="Наивный" sheetId="1" r:id="rId1"/>
    <sheet name="PE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E35" i="1"/>
  <c r="D35" i="1"/>
  <c r="G30" i="3"/>
  <c r="G31" i="3"/>
  <c r="G11" i="3"/>
  <c r="G12" i="3"/>
  <c r="G14" i="3"/>
  <c r="G15" i="3"/>
  <c r="G16" i="3"/>
  <c r="G18" i="3"/>
  <c r="G19" i="3"/>
  <c r="G21" i="3"/>
  <c r="G22" i="3"/>
  <c r="G23" i="3"/>
  <c r="G25" i="3"/>
  <c r="G26" i="3"/>
  <c r="G28" i="3"/>
  <c r="G29" i="3"/>
  <c r="G9" i="3"/>
  <c r="G8" i="3"/>
  <c r="G4" i="3"/>
  <c r="G5" i="3"/>
  <c r="G6" i="3"/>
  <c r="G3" i="3"/>
  <c r="F31" i="3"/>
  <c r="F30" i="3"/>
  <c r="F8" i="3"/>
  <c r="F9" i="3"/>
  <c r="F11" i="3"/>
  <c r="F12" i="3"/>
  <c r="F14" i="3"/>
  <c r="F15" i="3"/>
  <c r="F16" i="3"/>
  <c r="F18" i="3"/>
  <c r="F19" i="3"/>
  <c r="F21" i="3"/>
  <c r="F22" i="3"/>
  <c r="F23" i="3"/>
  <c r="F25" i="3"/>
  <c r="F26" i="3"/>
  <c r="F28" i="3"/>
  <c r="F29" i="3"/>
  <c r="F4" i="3"/>
  <c r="F5" i="3"/>
  <c r="F6" i="3"/>
  <c r="F3" i="3"/>
  <c r="E27" i="3"/>
  <c r="D27" i="3"/>
  <c r="C27" i="3"/>
  <c r="E24" i="3"/>
  <c r="D24" i="3"/>
  <c r="C24" i="3"/>
  <c r="E20" i="3"/>
  <c r="D20" i="3"/>
  <c r="C20" i="3"/>
  <c r="E17" i="3"/>
  <c r="D17" i="3"/>
  <c r="C17" i="3"/>
  <c r="E13" i="3"/>
  <c r="D13" i="3"/>
  <c r="C13" i="3"/>
  <c r="E10" i="3"/>
  <c r="D10" i="3"/>
  <c r="C10" i="3"/>
  <c r="E7" i="3"/>
  <c r="D7" i="3"/>
  <c r="C7" i="3"/>
  <c r="E2" i="3"/>
  <c r="D2" i="3"/>
  <c r="C2" i="3"/>
  <c r="E32" i="1"/>
  <c r="F32" i="1"/>
  <c r="E27" i="1"/>
  <c r="F27" i="1"/>
  <c r="D27" i="1"/>
  <c r="F24" i="1"/>
  <c r="E24" i="1"/>
  <c r="D24" i="1"/>
  <c r="E20" i="1"/>
  <c r="F20" i="1"/>
  <c r="D20" i="1"/>
  <c r="E17" i="1"/>
  <c r="F17" i="1"/>
  <c r="D17" i="1"/>
  <c r="E13" i="1"/>
  <c r="F13" i="1"/>
  <c r="D13" i="1"/>
  <c r="E10" i="1"/>
  <c r="F10" i="1"/>
  <c r="D10" i="1"/>
  <c r="F7" i="1"/>
  <c r="E7" i="1"/>
  <c r="D7" i="1"/>
  <c r="F2" i="1"/>
  <c r="E2" i="1"/>
  <c r="D2" i="1"/>
  <c r="D32" i="1" s="1"/>
  <c r="C33" i="3" l="1"/>
  <c r="D33" i="3"/>
  <c r="F33" i="1"/>
  <c r="F34" i="1" s="1"/>
  <c r="E33" i="1"/>
  <c r="E34" i="1" s="1"/>
  <c r="D33" i="1"/>
  <c r="D34" i="1" s="1"/>
  <c r="E33" i="3" l="1"/>
  <c r="E34" i="3" s="1"/>
  <c r="E35" i="3" s="1"/>
  <c r="E36" i="3" s="1"/>
</calcChain>
</file>

<file path=xl/sharedStrings.xml><?xml version="1.0" encoding="utf-8"?>
<sst xmlns="http://schemas.openxmlformats.org/spreadsheetml/2006/main" count="135" uniqueCount="81">
  <si>
    <t>#</t>
  </si>
  <si>
    <t>Название</t>
  </si>
  <si>
    <t>Описание</t>
  </si>
  <si>
    <t>Optimal</t>
  </si>
  <si>
    <t>Optimist.</t>
  </si>
  <si>
    <t>Pess.</t>
  </si>
  <si>
    <t>Проведение трансляций</t>
  </si>
  <si>
    <t>Поиск трансляции</t>
  </si>
  <si>
    <t>Просмотр трансляции</t>
  </si>
  <si>
    <t>Система должна давать всем пользователям возможность заходить на любые трансляции и смотреть их.</t>
  </si>
  <si>
    <t>Запуск трансляции</t>
  </si>
  <si>
    <t>Система должна обеспечивать возможность авторизованным пользователям запускать свои трансляции.</t>
  </si>
  <si>
    <t>Сохранение трансляции</t>
  </si>
  <si>
    <t>Система должна иметь возможность сохранения проведённой трансляции в профиле пользователя.</t>
  </si>
  <si>
    <t>Система должна давать всем пользователям искать трансляции по её описанию или названию.</t>
  </si>
  <si>
    <t>(h-h)</t>
  </si>
  <si>
    <t>Подписки</t>
  </si>
  <si>
    <t>Отображение количества подписчиков</t>
  </si>
  <si>
    <t>Система должна обеспечивать отображение количества подписчиков у конкретного пользователя.</t>
  </si>
  <si>
    <t>Система должна обеспечивать возможность отписки от пользователя, если подписка уже существует.</t>
  </si>
  <si>
    <t>Отписка</t>
  </si>
  <si>
    <t>Онлайн-чат</t>
  </si>
  <si>
    <t>Писать в чат</t>
  </si>
  <si>
    <t>Система должна обеспечивать возможность писать в чат.</t>
  </si>
  <si>
    <t>Система должна обеспечивать возможность читать сообщения других пользователей в чате, включая эмодзи, гиперссылки.</t>
  </si>
  <si>
    <t>Отображение сообщений других пользователей в чате</t>
  </si>
  <si>
    <t>Настройка трансляции</t>
  </si>
  <si>
    <t>4.1.1</t>
  </si>
  <si>
    <t>Настройка перед запуском трансляции</t>
  </si>
  <si>
    <t>Система должна обеспечивать возможность настройки битрейта, разрешения, названия и описания трансляции.</t>
  </si>
  <si>
    <t>4.2.1</t>
  </si>
  <si>
    <t>Настройка параметров трансляции для зрителя</t>
  </si>
  <si>
    <t>Система должна обеспечивать возможность настройки скорости трансляции, её разрешения.</t>
  </si>
  <si>
    <t>4.2.2</t>
  </si>
  <si>
    <t>Система должна обеспечивать возможность перемотки трансляции.</t>
  </si>
  <si>
    <t>Перемотка трансляции</t>
  </si>
  <si>
    <t>5</t>
  </si>
  <si>
    <t>Регистрация и авторизация</t>
  </si>
  <si>
    <t>5.1</t>
  </si>
  <si>
    <t>5.2</t>
  </si>
  <si>
    <t>Система должна обеспечивать возможность авторизации и регистрации через логин и пароль Twitch.</t>
  </si>
  <si>
    <t>Авторизация по логину и паролю Twitch</t>
  </si>
  <si>
    <t>6</t>
  </si>
  <si>
    <t>Найстройка профиля</t>
  </si>
  <si>
    <t>6.1</t>
  </si>
  <si>
    <t>Смена имени пользователя</t>
  </si>
  <si>
    <t>Система должна обеспечивать возможность сменить пароль.</t>
  </si>
  <si>
    <t>Смена пароля</t>
  </si>
  <si>
    <t>Система должна обеспечивать возможность смены имени пользователя.</t>
  </si>
  <si>
    <t>6.2</t>
  </si>
  <si>
    <t>Смена описания профиля</t>
  </si>
  <si>
    <t>Система должна обеспечивать возможность смены описания профиля.</t>
  </si>
  <si>
    <t>Смена фотографии пользователя</t>
  </si>
  <si>
    <t>Система должна обеспечивать возможность смены фотографии профиля.</t>
  </si>
  <si>
    <t>6.3</t>
  </si>
  <si>
    <t>7</t>
  </si>
  <si>
    <t>Группировка трансляций по категориям</t>
  </si>
  <si>
    <t>7.1</t>
  </si>
  <si>
    <t>7.2</t>
  </si>
  <si>
    <t>Группировка по играм</t>
  </si>
  <si>
    <t>Группировка по жанрам и действиям</t>
  </si>
  <si>
    <t>Система должна обеспечивать группировки по играм.</t>
  </si>
  <si>
    <t>Система должна обеспечивать группировки по жанрам трансляций или действиям, которые происходят на трансляции.</t>
  </si>
  <si>
    <t>Создание клипов</t>
  </si>
  <si>
    <t>8.1</t>
  </si>
  <si>
    <t>8.2</t>
  </si>
  <si>
    <t>Система должна обеспечивать возможность создавать клипы, указывая начало и конец клипа из определённой трансляции.</t>
  </si>
  <si>
    <t>Система должна обеспечивать возможность делиться созданными клипами с другими пользователями.</t>
  </si>
  <si>
    <t>Создание клипа</t>
  </si>
  <si>
    <t>Возможность поделиться клипом</t>
  </si>
  <si>
    <t>ИТОГО (человек/час)</t>
  </si>
  <si>
    <t>ИТОГО (человек/рабочий день)</t>
  </si>
  <si>
    <t>ИТОГО (человек/месяц)</t>
  </si>
  <si>
    <t>Дополнительная разработка красивого UI для всех функций</t>
  </si>
  <si>
    <t>Тестирование</t>
  </si>
  <si>
    <t>E_i</t>
  </si>
  <si>
    <t>(СКО_i)^2</t>
  </si>
  <si>
    <t>E</t>
  </si>
  <si>
    <t>СКО</t>
  </si>
  <si>
    <t>E_95%</t>
  </si>
  <si>
    <t>ИТОГО (человек/месяц) * 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</si>
</sst>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49" fontId="0" fillId="0" borderId="0" xfId="0" applyNumberFormat="1" applyAlignment="1">
      <alignment horizontal="center" vertical="top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top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49" fontId="0" fillId="3" borderId="1" xfId="0" applyNumberForma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49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FA337-8058-44FE-82E6-17E01D258BB0}">
  <dimension ref="A1:G54"/>
  <sheetViews>
    <sheetView workbookViewId="0">
      <selection sqref="A1:F35"/>
    </sheetView>
  </sheetViews>
  <sheetFormatPr defaultRowHeight="15" x14ac:dyDescent="0.25"/>
  <cols>
    <col min="1" max="1" width="6.140625" style="4" customWidth="1"/>
    <col min="2" max="2" width="23.42578125" style="1" customWidth="1"/>
    <col min="3" max="3" width="33.5703125" style="1" customWidth="1"/>
    <col min="4" max="4" width="11.5703125" style="1" bestFit="1" customWidth="1"/>
    <col min="5" max="16384" width="9.140625" style="1"/>
  </cols>
  <sheetData>
    <row r="1" spans="1:7" s="3" customFormat="1" x14ac:dyDescent="0.25">
      <c r="A1" s="9" t="s">
        <v>0</v>
      </c>
      <c r="B1" s="10" t="s">
        <v>1</v>
      </c>
      <c r="C1" s="10" t="s">
        <v>2</v>
      </c>
      <c r="D1" s="10" t="s">
        <v>4</v>
      </c>
      <c r="E1" s="10" t="s">
        <v>5</v>
      </c>
      <c r="F1" s="10" t="s">
        <v>3</v>
      </c>
      <c r="G1" s="3" t="s">
        <v>15</v>
      </c>
    </row>
    <row r="2" spans="1:7" s="2" customFormat="1" ht="19.5" customHeight="1" x14ac:dyDescent="0.25">
      <c r="A2" s="11">
        <v>1</v>
      </c>
      <c r="B2" s="12" t="s">
        <v>6</v>
      </c>
      <c r="C2" s="12"/>
      <c r="D2" s="13">
        <f>SUM(D3:D6)</f>
        <v>1300</v>
      </c>
      <c r="E2" s="13">
        <f>SUM(E3:E6)</f>
        <v>2600</v>
      </c>
      <c r="F2" s="13">
        <f>SUM(F3:F6)</f>
        <v>1258</v>
      </c>
    </row>
    <row r="3" spans="1:7" ht="56.25" customHeight="1" x14ac:dyDescent="0.25">
      <c r="A3" s="14">
        <v>1.1000000000000001</v>
      </c>
      <c r="B3" s="15" t="s">
        <v>7</v>
      </c>
      <c r="C3" s="15" t="s">
        <v>14</v>
      </c>
      <c r="D3" s="15">
        <v>20</v>
      </c>
      <c r="E3" s="15">
        <v>80</v>
      </c>
      <c r="F3" s="15">
        <v>48</v>
      </c>
    </row>
    <row r="4" spans="1:7" ht="51.75" customHeight="1" x14ac:dyDescent="0.25">
      <c r="A4" s="14">
        <v>1.2</v>
      </c>
      <c r="B4" s="15" t="s">
        <v>8</v>
      </c>
      <c r="C4" s="15" t="s">
        <v>9</v>
      </c>
      <c r="D4" s="15">
        <v>400</v>
      </c>
      <c r="E4" s="15">
        <v>1000</v>
      </c>
      <c r="F4" s="15">
        <v>600</v>
      </c>
    </row>
    <row r="5" spans="1:7" ht="61.5" customHeight="1" x14ac:dyDescent="0.25">
      <c r="A5" s="14">
        <v>1.3</v>
      </c>
      <c r="B5" s="15" t="s">
        <v>10</v>
      </c>
      <c r="C5" s="15" t="s">
        <v>11</v>
      </c>
      <c r="D5" s="15">
        <v>320</v>
      </c>
      <c r="E5" s="15">
        <v>800</v>
      </c>
      <c r="F5" s="15">
        <v>130</v>
      </c>
    </row>
    <row r="6" spans="1:7" ht="63.75" customHeight="1" x14ac:dyDescent="0.25">
      <c r="A6" s="14">
        <v>1.4</v>
      </c>
      <c r="B6" s="15" t="s">
        <v>12</v>
      </c>
      <c r="C6" s="15" t="s">
        <v>13</v>
      </c>
      <c r="D6" s="15">
        <v>560</v>
      </c>
      <c r="E6" s="15">
        <v>720</v>
      </c>
      <c r="F6" s="15">
        <v>480</v>
      </c>
    </row>
    <row r="7" spans="1:7" s="2" customFormat="1" ht="19.5" customHeight="1" x14ac:dyDescent="0.25">
      <c r="A7" s="11">
        <v>2</v>
      </c>
      <c r="B7" s="12" t="s">
        <v>16</v>
      </c>
      <c r="C7" s="12"/>
      <c r="D7" s="13">
        <f>D8+D9</f>
        <v>60</v>
      </c>
      <c r="E7" s="13">
        <f>E8+E9</f>
        <v>112</v>
      </c>
      <c r="F7" s="13">
        <f>F8+F9</f>
        <v>84</v>
      </c>
    </row>
    <row r="8" spans="1:7" ht="66" customHeight="1" x14ac:dyDescent="0.25">
      <c r="A8" s="14">
        <v>2.1</v>
      </c>
      <c r="B8" s="15" t="s">
        <v>17</v>
      </c>
      <c r="C8" s="15" t="s">
        <v>18</v>
      </c>
      <c r="D8" s="15">
        <v>40</v>
      </c>
      <c r="E8" s="15">
        <v>80</v>
      </c>
      <c r="F8" s="15">
        <v>60</v>
      </c>
    </row>
    <row r="9" spans="1:7" ht="48.75" customHeight="1" x14ac:dyDescent="0.25">
      <c r="A9" s="14">
        <v>2.2000000000000002</v>
      </c>
      <c r="B9" s="15" t="s">
        <v>20</v>
      </c>
      <c r="C9" s="15" t="s">
        <v>19</v>
      </c>
      <c r="D9" s="15">
        <v>20</v>
      </c>
      <c r="E9" s="15">
        <v>32</v>
      </c>
      <c r="F9" s="15">
        <v>24</v>
      </c>
    </row>
    <row r="10" spans="1:7" s="2" customFormat="1" ht="19.5" customHeight="1" x14ac:dyDescent="0.25">
      <c r="A10" s="11">
        <v>3</v>
      </c>
      <c r="B10" s="12" t="s">
        <v>21</v>
      </c>
      <c r="C10" s="12"/>
      <c r="D10" s="13">
        <f>SUM(D11:D12)</f>
        <v>35</v>
      </c>
      <c r="E10" s="13">
        <f t="shared" ref="E10:F10" si="0">SUM(E11:E12)</f>
        <v>60</v>
      </c>
      <c r="F10" s="13">
        <f t="shared" si="0"/>
        <v>44</v>
      </c>
    </row>
    <row r="11" spans="1:7" ht="43.5" customHeight="1" x14ac:dyDescent="0.25">
      <c r="A11" s="14">
        <v>3.1</v>
      </c>
      <c r="B11" s="15" t="s">
        <v>22</v>
      </c>
      <c r="C11" s="15" t="s">
        <v>23</v>
      </c>
      <c r="D11" s="15">
        <v>20</v>
      </c>
      <c r="E11" s="15">
        <v>30</v>
      </c>
      <c r="F11" s="15">
        <v>24</v>
      </c>
    </row>
    <row r="12" spans="1:7" ht="61.5" customHeight="1" x14ac:dyDescent="0.25">
      <c r="A12" s="14">
        <v>3.2</v>
      </c>
      <c r="B12" s="15" t="s">
        <v>25</v>
      </c>
      <c r="C12" s="15" t="s">
        <v>24</v>
      </c>
      <c r="D12" s="15">
        <v>15</v>
      </c>
      <c r="E12" s="15">
        <v>30</v>
      </c>
      <c r="F12" s="15">
        <v>20</v>
      </c>
    </row>
    <row r="13" spans="1:7" s="2" customFormat="1" ht="19.5" customHeight="1" x14ac:dyDescent="0.25">
      <c r="A13" s="11">
        <v>4</v>
      </c>
      <c r="B13" s="12" t="s">
        <v>26</v>
      </c>
      <c r="C13" s="12"/>
      <c r="D13" s="13">
        <f>SUM(D14:D16)</f>
        <v>520</v>
      </c>
      <c r="E13" s="13">
        <f t="shared" ref="E13:F13" si="1">SUM(E14:E16)</f>
        <v>1000</v>
      </c>
      <c r="F13" s="13">
        <f t="shared" si="1"/>
        <v>754</v>
      </c>
    </row>
    <row r="14" spans="1:7" ht="59.25" customHeight="1" x14ac:dyDescent="0.25">
      <c r="A14" s="14" t="s">
        <v>27</v>
      </c>
      <c r="B14" s="15" t="s">
        <v>28</v>
      </c>
      <c r="C14" s="15" t="s">
        <v>29</v>
      </c>
      <c r="D14" s="15">
        <v>240</v>
      </c>
      <c r="E14" s="15">
        <v>400</v>
      </c>
      <c r="F14" s="15">
        <v>320</v>
      </c>
    </row>
    <row r="15" spans="1:7" ht="50.25" customHeight="1" x14ac:dyDescent="0.25">
      <c r="A15" s="14" t="s">
        <v>30</v>
      </c>
      <c r="B15" s="15" t="s">
        <v>31</v>
      </c>
      <c r="C15" s="15" t="s">
        <v>32</v>
      </c>
      <c r="D15" s="15">
        <v>200</v>
      </c>
      <c r="E15" s="15">
        <v>400</v>
      </c>
      <c r="F15" s="15">
        <v>280</v>
      </c>
    </row>
    <row r="16" spans="1:7" ht="51.75" customHeight="1" x14ac:dyDescent="0.25">
      <c r="A16" s="14" t="s">
        <v>33</v>
      </c>
      <c r="B16" s="15" t="s">
        <v>35</v>
      </c>
      <c r="C16" s="15" t="s">
        <v>34</v>
      </c>
      <c r="D16" s="15">
        <v>80</v>
      </c>
      <c r="E16" s="15">
        <v>200</v>
      </c>
      <c r="F16" s="15">
        <v>154</v>
      </c>
    </row>
    <row r="17" spans="1:6" s="2" customFormat="1" ht="19.5" customHeight="1" x14ac:dyDescent="0.25">
      <c r="A17" s="11" t="s">
        <v>36</v>
      </c>
      <c r="B17" s="12" t="s">
        <v>37</v>
      </c>
      <c r="C17" s="12"/>
      <c r="D17" s="13">
        <f>SUM(D18:D19)</f>
        <v>120</v>
      </c>
      <c r="E17" s="13">
        <f t="shared" ref="E17:F17" si="2">SUM(E18:E19)</f>
        <v>260</v>
      </c>
      <c r="F17" s="13">
        <f t="shared" si="2"/>
        <v>144</v>
      </c>
    </row>
    <row r="18" spans="1:6" ht="69.95" customHeight="1" x14ac:dyDescent="0.25">
      <c r="A18" s="14" t="s">
        <v>38</v>
      </c>
      <c r="B18" s="15" t="s">
        <v>41</v>
      </c>
      <c r="C18" s="15" t="s">
        <v>40</v>
      </c>
      <c r="D18" s="15">
        <v>80</v>
      </c>
      <c r="E18" s="15">
        <v>200</v>
      </c>
      <c r="F18" s="15">
        <v>96</v>
      </c>
    </row>
    <row r="19" spans="1:6" ht="42.75" customHeight="1" x14ac:dyDescent="0.25">
      <c r="A19" s="14" t="s">
        <v>39</v>
      </c>
      <c r="B19" s="15" t="s">
        <v>47</v>
      </c>
      <c r="C19" s="15" t="s">
        <v>46</v>
      </c>
      <c r="D19" s="15">
        <v>40</v>
      </c>
      <c r="E19" s="15">
        <v>60</v>
      </c>
      <c r="F19" s="15">
        <v>48</v>
      </c>
    </row>
    <row r="20" spans="1:6" s="2" customFormat="1" ht="19.5" customHeight="1" x14ac:dyDescent="0.25">
      <c r="A20" s="11" t="s">
        <v>42</v>
      </c>
      <c r="B20" s="12" t="s">
        <v>43</v>
      </c>
      <c r="C20" s="12"/>
      <c r="D20" s="13">
        <f>SUM(D21:D23)</f>
        <v>72</v>
      </c>
      <c r="E20" s="13">
        <f t="shared" ref="E20:F20" si="3">SUM(E21:E23)</f>
        <v>144</v>
      </c>
      <c r="F20" s="13">
        <f t="shared" si="3"/>
        <v>88</v>
      </c>
    </row>
    <row r="21" spans="1:6" ht="48" customHeight="1" x14ac:dyDescent="0.25">
      <c r="A21" s="14" t="s">
        <v>44</v>
      </c>
      <c r="B21" s="15" t="s">
        <v>45</v>
      </c>
      <c r="C21" s="15" t="s">
        <v>48</v>
      </c>
      <c r="D21" s="15">
        <v>16</v>
      </c>
      <c r="E21" s="15">
        <v>32</v>
      </c>
      <c r="F21" s="15">
        <v>20</v>
      </c>
    </row>
    <row r="22" spans="1:6" ht="54" customHeight="1" x14ac:dyDescent="0.25">
      <c r="A22" s="14" t="s">
        <v>49</v>
      </c>
      <c r="B22" s="15" t="s">
        <v>50</v>
      </c>
      <c r="C22" s="15" t="s">
        <v>51</v>
      </c>
      <c r="D22" s="15">
        <v>16</v>
      </c>
      <c r="E22" s="15">
        <v>32</v>
      </c>
      <c r="F22" s="15">
        <v>20</v>
      </c>
    </row>
    <row r="23" spans="1:6" ht="54" customHeight="1" x14ac:dyDescent="0.25">
      <c r="A23" s="14" t="s">
        <v>54</v>
      </c>
      <c r="B23" s="15" t="s">
        <v>52</v>
      </c>
      <c r="C23" s="15" t="s">
        <v>53</v>
      </c>
      <c r="D23" s="15">
        <v>40</v>
      </c>
      <c r="E23" s="15">
        <v>80</v>
      </c>
      <c r="F23" s="15">
        <v>48</v>
      </c>
    </row>
    <row r="24" spans="1:6" s="2" customFormat="1" ht="19.5" customHeight="1" x14ac:dyDescent="0.25">
      <c r="A24" s="11" t="s">
        <v>55</v>
      </c>
      <c r="B24" s="12" t="s">
        <v>56</v>
      </c>
      <c r="C24" s="12"/>
      <c r="D24" s="13">
        <f>SUM(D25:D26)</f>
        <v>160</v>
      </c>
      <c r="E24" s="13">
        <f>SUM(E25:E26)</f>
        <v>240</v>
      </c>
      <c r="F24" s="13">
        <f>SUM(F25:F26)</f>
        <v>192</v>
      </c>
    </row>
    <row r="25" spans="1:6" ht="36" customHeight="1" x14ac:dyDescent="0.25">
      <c r="A25" s="14" t="s">
        <v>57</v>
      </c>
      <c r="B25" s="15" t="s">
        <v>59</v>
      </c>
      <c r="C25" s="15" t="s">
        <v>61</v>
      </c>
      <c r="D25" s="15">
        <v>80</v>
      </c>
      <c r="E25" s="15">
        <v>120</v>
      </c>
      <c r="F25" s="15">
        <v>96</v>
      </c>
    </row>
    <row r="26" spans="1:6" ht="81" customHeight="1" x14ac:dyDescent="0.25">
      <c r="A26" s="14" t="s">
        <v>58</v>
      </c>
      <c r="B26" s="15" t="s">
        <v>60</v>
      </c>
      <c r="C26" s="15" t="s">
        <v>62</v>
      </c>
      <c r="D26" s="15">
        <v>80</v>
      </c>
      <c r="E26" s="15">
        <v>120</v>
      </c>
      <c r="F26" s="15">
        <v>96</v>
      </c>
    </row>
    <row r="27" spans="1:6" s="2" customFormat="1" ht="19.5" customHeight="1" x14ac:dyDescent="0.25">
      <c r="A27" s="13">
        <v>8</v>
      </c>
      <c r="B27" s="12" t="s">
        <v>63</v>
      </c>
      <c r="C27" s="12"/>
      <c r="D27" s="13">
        <f>SUM(D28:D29)</f>
        <v>280</v>
      </c>
      <c r="E27" s="13">
        <f t="shared" ref="E27:F27" si="4">SUM(E28:E29)</f>
        <v>400</v>
      </c>
      <c r="F27" s="13">
        <f t="shared" si="4"/>
        <v>344</v>
      </c>
    </row>
    <row r="28" spans="1:6" ht="61.5" customHeight="1" x14ac:dyDescent="0.25">
      <c r="A28" s="14" t="s">
        <v>64</v>
      </c>
      <c r="B28" s="15" t="s">
        <v>68</v>
      </c>
      <c r="C28" s="15" t="s">
        <v>66</v>
      </c>
      <c r="D28" s="15">
        <v>160</v>
      </c>
      <c r="E28" s="15">
        <v>240</v>
      </c>
      <c r="F28" s="15">
        <v>200</v>
      </c>
    </row>
    <row r="29" spans="1:6" ht="50.25" customHeight="1" x14ac:dyDescent="0.25">
      <c r="A29" s="14" t="s">
        <v>65</v>
      </c>
      <c r="B29" s="15" t="s">
        <v>69</v>
      </c>
      <c r="C29" s="15" t="s">
        <v>67</v>
      </c>
      <c r="D29" s="15">
        <v>120</v>
      </c>
      <c r="E29" s="15">
        <v>160</v>
      </c>
      <c r="F29" s="15">
        <v>144</v>
      </c>
    </row>
    <row r="30" spans="1:6" s="6" customFormat="1" x14ac:dyDescent="0.25">
      <c r="A30" s="16" t="s">
        <v>73</v>
      </c>
      <c r="B30" s="16"/>
      <c r="C30" s="16"/>
      <c r="D30" s="17">
        <v>2000</v>
      </c>
      <c r="E30" s="17">
        <v>3000</v>
      </c>
      <c r="F30" s="17">
        <v>2500</v>
      </c>
    </row>
    <row r="31" spans="1:6" s="6" customFormat="1" x14ac:dyDescent="0.25">
      <c r="A31" s="16" t="s">
        <v>74</v>
      </c>
      <c r="B31" s="16"/>
      <c r="C31" s="16"/>
      <c r="D31" s="17">
        <v>500</v>
      </c>
      <c r="E31" s="17">
        <v>1400</v>
      </c>
      <c r="F31" s="17">
        <v>800</v>
      </c>
    </row>
    <row r="32" spans="1:6" s="5" customFormat="1" ht="28.5" customHeight="1" x14ac:dyDescent="0.25">
      <c r="A32" s="18" t="s">
        <v>70</v>
      </c>
      <c r="B32" s="18"/>
      <c r="C32" s="18"/>
      <c r="D32" s="19">
        <f>D2+D7+D10+D13+D17+D20+D24+D27+D30+D31</f>
        <v>5047</v>
      </c>
      <c r="E32" s="19">
        <f>E2+E7+E10+E13+E17+E20+E24+E27+E30+E31</f>
        <v>9216</v>
      </c>
      <c r="F32" s="19">
        <f>F2+F7+F10+F13+F17+F20+F24+F27+F30+F31</f>
        <v>6208</v>
      </c>
    </row>
    <row r="33" spans="1:6" s="5" customFormat="1" ht="28.5" customHeight="1" x14ac:dyDescent="0.25">
      <c r="A33" s="18" t="s">
        <v>71</v>
      </c>
      <c r="B33" s="18"/>
      <c r="C33" s="18"/>
      <c r="D33" s="19">
        <f>D32/8</f>
        <v>630.875</v>
      </c>
      <c r="E33" s="19">
        <f t="shared" ref="E33:F33" si="5">E32/8</f>
        <v>1152</v>
      </c>
      <c r="F33" s="19">
        <f t="shared" si="5"/>
        <v>776</v>
      </c>
    </row>
    <row r="34" spans="1:6" s="5" customFormat="1" ht="28.5" customHeight="1" x14ac:dyDescent="0.25">
      <c r="A34" s="18" t="s">
        <v>72</v>
      </c>
      <c r="B34" s="18"/>
      <c r="C34" s="18"/>
      <c r="D34" s="19">
        <f>D33/20.5</f>
        <v>30.774390243902438</v>
      </c>
      <c r="E34" s="19">
        <f t="shared" ref="E34:F34" si="6">E33/20.5</f>
        <v>56.195121951219512</v>
      </c>
      <c r="F34" s="19">
        <f t="shared" si="6"/>
        <v>37.853658536585364</v>
      </c>
    </row>
    <row r="35" spans="1:6" s="8" customFormat="1" ht="28.5" customHeight="1" x14ac:dyDescent="0.25">
      <c r="A35" s="18" t="s">
        <v>80</v>
      </c>
      <c r="B35" s="18"/>
      <c r="C35" s="18"/>
      <c r="D35" s="20">
        <f>D34*PI()</f>
        <v>96.6805983089493</v>
      </c>
      <c r="E35" s="20">
        <f t="shared" ref="E35:K35" si="7">E34*PI()</f>
        <v>176.54218228953374</v>
      </c>
      <c r="F35" s="20">
        <f t="shared" si="7"/>
        <v>118.92077557003314</v>
      </c>
    </row>
    <row r="36" spans="1:6" ht="69.95" customHeight="1" x14ac:dyDescent="0.25"/>
    <row r="37" spans="1:6" ht="69.95" customHeight="1" x14ac:dyDescent="0.25"/>
    <row r="38" spans="1:6" ht="69.95" customHeight="1" x14ac:dyDescent="0.25"/>
    <row r="39" spans="1:6" ht="69.95" customHeight="1" x14ac:dyDescent="0.25"/>
    <row r="40" spans="1:6" ht="69.95" customHeight="1" x14ac:dyDescent="0.25"/>
    <row r="41" spans="1:6" ht="69.95" customHeight="1" x14ac:dyDescent="0.25"/>
    <row r="42" spans="1:6" ht="69.95" customHeight="1" x14ac:dyDescent="0.25"/>
    <row r="43" spans="1:6" ht="69.95" customHeight="1" x14ac:dyDescent="0.25"/>
    <row r="44" spans="1:6" ht="69.95" customHeight="1" x14ac:dyDescent="0.25"/>
    <row r="45" spans="1:6" ht="69.95" customHeight="1" x14ac:dyDescent="0.25"/>
    <row r="46" spans="1:6" ht="69.95" customHeight="1" x14ac:dyDescent="0.25"/>
    <row r="47" spans="1:6" ht="69.95" customHeight="1" x14ac:dyDescent="0.25"/>
    <row r="48" spans="1:6" ht="69.95" customHeight="1" x14ac:dyDescent="0.25"/>
    <row r="49" ht="69.95" customHeight="1" x14ac:dyDescent="0.25"/>
    <row r="50" ht="69.95" customHeight="1" x14ac:dyDescent="0.25"/>
    <row r="51" ht="69.95" customHeight="1" x14ac:dyDescent="0.25"/>
    <row r="52" ht="69.95" customHeight="1" x14ac:dyDescent="0.25"/>
    <row r="53" ht="69.95" customHeight="1" x14ac:dyDescent="0.25"/>
    <row r="54" ht="69.95" customHeight="1" x14ac:dyDescent="0.25"/>
  </sheetData>
  <mergeCells count="14">
    <mergeCell ref="A35:C35"/>
    <mergeCell ref="A33:C33"/>
    <mergeCell ref="A34:C34"/>
    <mergeCell ref="A30:C30"/>
    <mergeCell ref="A31:C31"/>
    <mergeCell ref="B24:C24"/>
    <mergeCell ref="B27:C27"/>
    <mergeCell ref="A32:C32"/>
    <mergeCell ref="B20:C20"/>
    <mergeCell ref="B2:C2"/>
    <mergeCell ref="B7:C7"/>
    <mergeCell ref="B10:C10"/>
    <mergeCell ref="B13:C13"/>
    <mergeCell ref="B17:C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FCE5-953B-4290-851F-F115689E42C2}">
  <dimension ref="A1:K54"/>
  <sheetViews>
    <sheetView tabSelected="1" topLeftCell="A22" workbookViewId="0">
      <selection activeCell="J35" sqref="J35"/>
    </sheetView>
  </sheetViews>
  <sheetFormatPr defaultRowHeight="15" x14ac:dyDescent="0.25"/>
  <cols>
    <col min="1" max="1" width="10.140625" style="4" bestFit="1" customWidth="1"/>
    <col min="2" max="2" width="26.140625" style="1" customWidth="1"/>
    <col min="3" max="3" width="11.5703125" style="1" bestFit="1" customWidth="1"/>
    <col min="4" max="5" width="9.140625" style="1"/>
    <col min="6" max="6" width="11.5703125" style="1" bestFit="1" customWidth="1"/>
    <col min="7" max="7" width="12.7109375" style="1" customWidth="1"/>
    <col min="8" max="9" width="9.140625" style="1"/>
    <col min="10" max="10" width="11.5703125" style="1" bestFit="1" customWidth="1"/>
    <col min="11" max="16384" width="9.140625" style="1"/>
  </cols>
  <sheetData>
    <row r="1" spans="1:7" s="3" customFormat="1" x14ac:dyDescent="0.25">
      <c r="A1" s="9" t="s">
        <v>0</v>
      </c>
      <c r="B1" s="10" t="s">
        <v>1</v>
      </c>
      <c r="C1" s="10" t="s">
        <v>4</v>
      </c>
      <c r="D1" s="10" t="s">
        <v>5</v>
      </c>
      <c r="E1" s="10" t="s">
        <v>3</v>
      </c>
      <c r="F1" s="10" t="s">
        <v>75</v>
      </c>
      <c r="G1" s="10" t="s">
        <v>76</v>
      </c>
    </row>
    <row r="2" spans="1:7" s="2" customFormat="1" ht="19.5" customHeight="1" x14ac:dyDescent="0.25">
      <c r="A2" s="11">
        <v>1</v>
      </c>
      <c r="B2" s="13" t="s">
        <v>6</v>
      </c>
      <c r="C2" s="13">
        <f>SUM(C3:C6)</f>
        <v>1300</v>
      </c>
      <c r="D2" s="13">
        <f>SUM(D3:D6)</f>
        <v>2600</v>
      </c>
      <c r="E2" s="13">
        <f>SUM(E3:E6)</f>
        <v>1258</v>
      </c>
      <c r="F2" s="13"/>
      <c r="G2" s="13"/>
    </row>
    <row r="3" spans="1:7" ht="22.5" customHeight="1" x14ac:dyDescent="0.25">
      <c r="A3" s="14">
        <v>1.1000000000000001</v>
      </c>
      <c r="B3" s="15" t="s">
        <v>7</v>
      </c>
      <c r="C3" s="15">
        <v>20</v>
      </c>
      <c r="D3" s="15">
        <v>80</v>
      </c>
      <c r="E3" s="15">
        <v>48</v>
      </c>
      <c r="F3" s="15">
        <f>(C3+D3+4*E3)/6</f>
        <v>48.666666666666664</v>
      </c>
      <c r="G3" s="15">
        <f>((D3-C3)/6)^2</f>
        <v>100</v>
      </c>
    </row>
    <row r="4" spans="1:7" ht="24" customHeight="1" x14ac:dyDescent="0.25">
      <c r="A4" s="14">
        <v>1.2</v>
      </c>
      <c r="B4" s="15" t="s">
        <v>8</v>
      </c>
      <c r="C4" s="15">
        <v>400</v>
      </c>
      <c r="D4" s="15">
        <v>1000</v>
      </c>
      <c r="E4" s="15">
        <v>600</v>
      </c>
      <c r="F4" s="15">
        <f t="shared" ref="F4:F30" si="0">(C4+D4+4*E4)/6</f>
        <v>633.33333333333337</v>
      </c>
      <c r="G4" s="15">
        <f t="shared" ref="G4:G30" si="1">((D4-C4)/6)^2</f>
        <v>10000</v>
      </c>
    </row>
    <row r="5" spans="1:7" ht="24" customHeight="1" x14ac:dyDescent="0.25">
      <c r="A5" s="14">
        <v>1.3</v>
      </c>
      <c r="B5" s="15" t="s">
        <v>10</v>
      </c>
      <c r="C5" s="15">
        <v>320</v>
      </c>
      <c r="D5" s="15">
        <v>800</v>
      </c>
      <c r="E5" s="15">
        <v>130</v>
      </c>
      <c r="F5" s="15">
        <f t="shared" si="0"/>
        <v>273.33333333333331</v>
      </c>
      <c r="G5" s="15">
        <f t="shared" si="1"/>
        <v>6400</v>
      </c>
    </row>
    <row r="6" spans="1:7" ht="24" customHeight="1" x14ac:dyDescent="0.25">
      <c r="A6" s="14">
        <v>1.4</v>
      </c>
      <c r="B6" s="15" t="s">
        <v>12</v>
      </c>
      <c r="C6" s="15">
        <v>560</v>
      </c>
      <c r="D6" s="15">
        <v>720</v>
      </c>
      <c r="E6" s="15">
        <v>480</v>
      </c>
      <c r="F6" s="15">
        <f t="shared" si="0"/>
        <v>533.33333333333337</v>
      </c>
      <c r="G6" s="15">
        <f t="shared" si="1"/>
        <v>711.1111111111112</v>
      </c>
    </row>
    <row r="7" spans="1:7" s="2" customFormat="1" ht="19.5" customHeight="1" x14ac:dyDescent="0.25">
      <c r="A7" s="11">
        <v>2</v>
      </c>
      <c r="B7" s="13" t="s">
        <v>16</v>
      </c>
      <c r="C7" s="13">
        <f>C8+C9</f>
        <v>60</v>
      </c>
      <c r="D7" s="13">
        <f>D8+D9</f>
        <v>112</v>
      </c>
      <c r="E7" s="13">
        <f>E8+E9</f>
        <v>84</v>
      </c>
      <c r="F7" s="13"/>
      <c r="G7" s="13"/>
    </row>
    <row r="8" spans="1:7" ht="38.25" customHeight="1" x14ac:dyDescent="0.25">
      <c r="A8" s="14">
        <v>2.1</v>
      </c>
      <c r="B8" s="15" t="s">
        <v>17</v>
      </c>
      <c r="C8" s="15">
        <v>40</v>
      </c>
      <c r="D8" s="15">
        <v>80</v>
      </c>
      <c r="E8" s="15">
        <v>60</v>
      </c>
      <c r="F8" s="15">
        <f t="shared" si="0"/>
        <v>60</v>
      </c>
      <c r="G8" s="15">
        <f t="shared" si="1"/>
        <v>44.44444444444445</v>
      </c>
    </row>
    <row r="9" spans="1:7" ht="24.75" customHeight="1" x14ac:dyDescent="0.25">
      <c r="A9" s="14">
        <v>2.2000000000000002</v>
      </c>
      <c r="B9" s="15" t="s">
        <v>20</v>
      </c>
      <c r="C9" s="15">
        <v>20</v>
      </c>
      <c r="D9" s="15">
        <v>32</v>
      </c>
      <c r="E9" s="15">
        <v>24</v>
      </c>
      <c r="F9" s="15">
        <f t="shared" si="0"/>
        <v>24.666666666666668</v>
      </c>
      <c r="G9" s="15">
        <f t="shared" si="1"/>
        <v>4</v>
      </c>
    </row>
    <row r="10" spans="1:7" s="2" customFormat="1" ht="19.5" customHeight="1" x14ac:dyDescent="0.25">
      <c r="A10" s="11">
        <v>3</v>
      </c>
      <c r="B10" s="13" t="s">
        <v>21</v>
      </c>
      <c r="C10" s="13">
        <f>SUM(C11:C12)</f>
        <v>35</v>
      </c>
      <c r="D10" s="13">
        <f t="shared" ref="D10:E10" si="2">SUM(D11:D12)</f>
        <v>60</v>
      </c>
      <c r="E10" s="13">
        <f t="shared" si="2"/>
        <v>44</v>
      </c>
      <c r="F10" s="13"/>
      <c r="G10" s="13"/>
    </row>
    <row r="11" spans="1:7" ht="24" customHeight="1" x14ac:dyDescent="0.25">
      <c r="A11" s="14">
        <v>3.1</v>
      </c>
      <c r="B11" s="15" t="s">
        <v>22</v>
      </c>
      <c r="C11" s="15">
        <v>20</v>
      </c>
      <c r="D11" s="15">
        <v>30</v>
      </c>
      <c r="E11" s="15">
        <v>24</v>
      </c>
      <c r="F11" s="15">
        <f t="shared" si="0"/>
        <v>24.333333333333332</v>
      </c>
      <c r="G11" s="15">
        <f t="shared" si="1"/>
        <v>2.7777777777777781</v>
      </c>
    </row>
    <row r="12" spans="1:7" ht="61.5" customHeight="1" x14ac:dyDescent="0.25">
      <c r="A12" s="14">
        <v>3.2</v>
      </c>
      <c r="B12" s="15" t="s">
        <v>25</v>
      </c>
      <c r="C12" s="15">
        <v>15</v>
      </c>
      <c r="D12" s="15">
        <v>30</v>
      </c>
      <c r="E12" s="15">
        <v>20</v>
      </c>
      <c r="F12" s="15">
        <f t="shared" si="0"/>
        <v>20.833333333333332</v>
      </c>
      <c r="G12" s="15">
        <f t="shared" si="1"/>
        <v>6.25</v>
      </c>
    </row>
    <row r="13" spans="1:7" s="2" customFormat="1" ht="19.5" customHeight="1" x14ac:dyDescent="0.25">
      <c r="A13" s="11">
        <v>4</v>
      </c>
      <c r="B13" s="13" t="s">
        <v>26</v>
      </c>
      <c r="C13" s="13">
        <f>SUM(C14:C16)</f>
        <v>520</v>
      </c>
      <c r="D13" s="13">
        <f t="shared" ref="D13:E13" si="3">SUM(D14:D16)</f>
        <v>1000</v>
      </c>
      <c r="E13" s="13">
        <f t="shared" si="3"/>
        <v>754</v>
      </c>
      <c r="F13" s="13"/>
      <c r="G13" s="13"/>
    </row>
    <row r="14" spans="1:7" ht="38.25" customHeight="1" x14ac:dyDescent="0.25">
      <c r="A14" s="14" t="s">
        <v>27</v>
      </c>
      <c r="B14" s="15" t="s">
        <v>28</v>
      </c>
      <c r="C14" s="15">
        <v>240</v>
      </c>
      <c r="D14" s="15">
        <v>400</v>
      </c>
      <c r="E14" s="15">
        <v>320</v>
      </c>
      <c r="F14" s="15">
        <f t="shared" si="0"/>
        <v>320</v>
      </c>
      <c r="G14" s="15">
        <f t="shared" si="1"/>
        <v>711.1111111111112</v>
      </c>
    </row>
    <row r="15" spans="1:7" ht="40.5" customHeight="1" x14ac:dyDescent="0.25">
      <c r="A15" s="14" t="s">
        <v>30</v>
      </c>
      <c r="B15" s="15" t="s">
        <v>31</v>
      </c>
      <c r="C15" s="15">
        <v>200</v>
      </c>
      <c r="D15" s="15">
        <v>400</v>
      </c>
      <c r="E15" s="15">
        <v>280</v>
      </c>
      <c r="F15" s="15">
        <f t="shared" si="0"/>
        <v>286.66666666666669</v>
      </c>
      <c r="G15" s="15">
        <f t="shared" si="1"/>
        <v>1111.1111111111113</v>
      </c>
    </row>
    <row r="16" spans="1:7" ht="25.5" customHeight="1" x14ac:dyDescent="0.25">
      <c r="A16" s="14" t="s">
        <v>33</v>
      </c>
      <c r="B16" s="15" t="s">
        <v>35</v>
      </c>
      <c r="C16" s="15">
        <v>80</v>
      </c>
      <c r="D16" s="15">
        <v>200</v>
      </c>
      <c r="E16" s="15">
        <v>154</v>
      </c>
      <c r="F16" s="15">
        <f t="shared" si="0"/>
        <v>149.33333333333334</v>
      </c>
      <c r="G16" s="15">
        <f t="shared" si="1"/>
        <v>400</v>
      </c>
    </row>
    <row r="17" spans="1:10" s="2" customFormat="1" ht="19.5" customHeight="1" x14ac:dyDescent="0.25">
      <c r="A17" s="11" t="s">
        <v>36</v>
      </c>
      <c r="B17" s="13" t="s">
        <v>37</v>
      </c>
      <c r="C17" s="13">
        <f>SUM(C18:C19)</f>
        <v>120</v>
      </c>
      <c r="D17" s="13">
        <f t="shared" ref="D17:E17" si="4">SUM(D18:D19)</f>
        <v>260</v>
      </c>
      <c r="E17" s="13">
        <f t="shared" si="4"/>
        <v>144</v>
      </c>
      <c r="F17" s="13"/>
      <c r="G17" s="13"/>
    </row>
    <row r="18" spans="1:10" ht="40.5" customHeight="1" x14ac:dyDescent="0.25">
      <c r="A18" s="14" t="s">
        <v>38</v>
      </c>
      <c r="B18" s="15" t="s">
        <v>41</v>
      </c>
      <c r="C18" s="15">
        <v>80</v>
      </c>
      <c r="D18" s="15">
        <v>200</v>
      </c>
      <c r="E18" s="15">
        <v>96</v>
      </c>
      <c r="F18" s="15">
        <f t="shared" si="0"/>
        <v>110.66666666666667</v>
      </c>
      <c r="G18" s="15">
        <f t="shared" si="1"/>
        <v>400</v>
      </c>
    </row>
    <row r="19" spans="1:10" ht="23.25" customHeight="1" x14ac:dyDescent="0.25">
      <c r="A19" s="14" t="s">
        <v>39</v>
      </c>
      <c r="B19" s="15" t="s">
        <v>47</v>
      </c>
      <c r="C19" s="15">
        <v>40</v>
      </c>
      <c r="D19" s="15">
        <v>60</v>
      </c>
      <c r="E19" s="15">
        <v>48</v>
      </c>
      <c r="F19" s="15">
        <f t="shared" si="0"/>
        <v>48.666666666666664</v>
      </c>
      <c r="G19" s="15">
        <f t="shared" si="1"/>
        <v>11.111111111111112</v>
      </c>
    </row>
    <row r="20" spans="1:10" s="2" customFormat="1" ht="19.5" customHeight="1" x14ac:dyDescent="0.25">
      <c r="A20" s="11" t="s">
        <v>42</v>
      </c>
      <c r="B20" s="13" t="s">
        <v>43</v>
      </c>
      <c r="C20" s="13">
        <f>SUM(C21:C23)</f>
        <v>72</v>
      </c>
      <c r="D20" s="13">
        <f t="shared" ref="D20:E20" si="5">SUM(D21:D23)</f>
        <v>144</v>
      </c>
      <c r="E20" s="13">
        <f t="shared" si="5"/>
        <v>88</v>
      </c>
      <c r="F20" s="13"/>
      <c r="G20" s="13"/>
    </row>
    <row r="21" spans="1:10" ht="24" customHeight="1" x14ac:dyDescent="0.25">
      <c r="A21" s="14" t="s">
        <v>44</v>
      </c>
      <c r="B21" s="15" t="s">
        <v>45</v>
      </c>
      <c r="C21" s="15">
        <v>16</v>
      </c>
      <c r="D21" s="15">
        <v>32</v>
      </c>
      <c r="E21" s="15">
        <v>20</v>
      </c>
      <c r="F21" s="15">
        <f t="shared" si="0"/>
        <v>21.333333333333332</v>
      </c>
      <c r="G21" s="15">
        <f t="shared" si="1"/>
        <v>7.1111111111111107</v>
      </c>
    </row>
    <row r="22" spans="1:10" ht="28.5" customHeight="1" x14ac:dyDescent="0.25">
      <c r="A22" s="14" t="s">
        <v>49</v>
      </c>
      <c r="B22" s="15" t="s">
        <v>50</v>
      </c>
      <c r="C22" s="15">
        <v>16</v>
      </c>
      <c r="D22" s="15">
        <v>32</v>
      </c>
      <c r="E22" s="15">
        <v>20</v>
      </c>
      <c r="F22" s="15">
        <f t="shared" si="0"/>
        <v>21.333333333333332</v>
      </c>
      <c r="G22" s="15">
        <f t="shared" si="1"/>
        <v>7.1111111111111107</v>
      </c>
    </row>
    <row r="23" spans="1:10" ht="30.75" customHeight="1" x14ac:dyDescent="0.25">
      <c r="A23" s="14" t="s">
        <v>54</v>
      </c>
      <c r="B23" s="15" t="s">
        <v>52</v>
      </c>
      <c r="C23" s="15">
        <v>40</v>
      </c>
      <c r="D23" s="15">
        <v>80</v>
      </c>
      <c r="E23" s="15">
        <v>48</v>
      </c>
      <c r="F23" s="15">
        <f t="shared" si="0"/>
        <v>52</v>
      </c>
      <c r="G23" s="15">
        <f t="shared" si="1"/>
        <v>44.44444444444445</v>
      </c>
    </row>
    <row r="24" spans="1:10" s="2" customFormat="1" ht="19.5" customHeight="1" x14ac:dyDescent="0.25">
      <c r="A24" s="11" t="s">
        <v>55</v>
      </c>
      <c r="B24" s="13" t="s">
        <v>56</v>
      </c>
      <c r="C24" s="13">
        <f>SUM(C25:C26)</f>
        <v>160</v>
      </c>
      <c r="D24" s="13">
        <f>SUM(D25:D26)</f>
        <v>240</v>
      </c>
      <c r="E24" s="13">
        <f>SUM(E25:E26)</f>
        <v>192</v>
      </c>
      <c r="F24" s="13"/>
      <c r="G24" s="13"/>
    </row>
    <row r="25" spans="1:10" ht="24.75" customHeight="1" x14ac:dyDescent="0.25">
      <c r="A25" s="14" t="s">
        <v>57</v>
      </c>
      <c r="B25" s="15" t="s">
        <v>59</v>
      </c>
      <c r="C25" s="15">
        <v>80</v>
      </c>
      <c r="D25" s="15">
        <v>120</v>
      </c>
      <c r="E25" s="15">
        <v>96</v>
      </c>
      <c r="F25" s="15">
        <f t="shared" si="0"/>
        <v>97.333333333333329</v>
      </c>
      <c r="G25" s="15">
        <f t="shared" si="1"/>
        <v>44.44444444444445</v>
      </c>
    </row>
    <row r="26" spans="1:10" ht="42.75" customHeight="1" x14ac:dyDescent="0.25">
      <c r="A26" s="14" t="s">
        <v>58</v>
      </c>
      <c r="B26" s="15" t="s">
        <v>60</v>
      </c>
      <c r="C26" s="15">
        <v>80</v>
      </c>
      <c r="D26" s="15">
        <v>120</v>
      </c>
      <c r="E26" s="15">
        <v>96</v>
      </c>
      <c r="F26" s="15">
        <f t="shared" si="0"/>
        <v>97.333333333333329</v>
      </c>
      <c r="G26" s="15">
        <f t="shared" si="1"/>
        <v>44.44444444444445</v>
      </c>
    </row>
    <row r="27" spans="1:10" s="2" customFormat="1" ht="19.5" customHeight="1" x14ac:dyDescent="0.25">
      <c r="A27" s="13">
        <v>8</v>
      </c>
      <c r="B27" s="13" t="s">
        <v>63</v>
      </c>
      <c r="C27" s="13">
        <f>SUM(C28:C29)</f>
        <v>280</v>
      </c>
      <c r="D27" s="13">
        <f t="shared" ref="D27:E27" si="6">SUM(D28:D29)</f>
        <v>400</v>
      </c>
      <c r="E27" s="13">
        <f t="shared" si="6"/>
        <v>344</v>
      </c>
      <c r="F27" s="13"/>
      <c r="G27" s="13"/>
    </row>
    <row r="28" spans="1:10" ht="27.75" customHeight="1" x14ac:dyDescent="0.25">
      <c r="A28" s="14" t="s">
        <v>64</v>
      </c>
      <c r="B28" s="15" t="s">
        <v>68</v>
      </c>
      <c r="C28" s="15">
        <v>160</v>
      </c>
      <c r="D28" s="15">
        <v>240</v>
      </c>
      <c r="E28" s="15">
        <v>200</v>
      </c>
      <c r="F28" s="15">
        <f t="shared" si="0"/>
        <v>200</v>
      </c>
      <c r="G28" s="15">
        <f t="shared" si="1"/>
        <v>177.7777777777778</v>
      </c>
    </row>
    <row r="29" spans="1:10" ht="33.75" customHeight="1" x14ac:dyDescent="0.25">
      <c r="A29" s="14" t="s">
        <v>65</v>
      </c>
      <c r="B29" s="15" t="s">
        <v>69</v>
      </c>
      <c r="C29" s="15">
        <v>120</v>
      </c>
      <c r="D29" s="15">
        <v>160</v>
      </c>
      <c r="E29" s="15">
        <v>144</v>
      </c>
      <c r="F29" s="15">
        <f t="shared" si="0"/>
        <v>142.66666666666666</v>
      </c>
      <c r="G29" s="15">
        <f t="shared" si="1"/>
        <v>44.44444444444445</v>
      </c>
    </row>
    <row r="30" spans="1:10" s="6" customFormat="1" x14ac:dyDescent="0.25">
      <c r="A30" s="16" t="s">
        <v>73</v>
      </c>
      <c r="B30" s="16"/>
      <c r="C30" s="17">
        <v>2000</v>
      </c>
      <c r="D30" s="17">
        <v>3000</v>
      </c>
      <c r="E30" s="17">
        <v>2500</v>
      </c>
      <c r="F30" s="17">
        <f t="shared" si="0"/>
        <v>2500</v>
      </c>
      <c r="G30" s="17">
        <f t="shared" si="1"/>
        <v>27777.777777777774</v>
      </c>
      <c r="H30" s="7"/>
      <c r="I30" s="7"/>
      <c r="J30" s="7"/>
    </row>
    <row r="31" spans="1:10" s="6" customFormat="1" x14ac:dyDescent="0.25">
      <c r="A31" s="16" t="s">
        <v>74</v>
      </c>
      <c r="B31" s="16"/>
      <c r="C31" s="17">
        <v>500</v>
      </c>
      <c r="D31" s="17">
        <v>1400</v>
      </c>
      <c r="E31" s="17">
        <v>800</v>
      </c>
      <c r="F31" s="17">
        <f>(C31+D31+4*E31)/6</f>
        <v>850</v>
      </c>
      <c r="G31" s="17">
        <f>((D31-C31)/6)^2</f>
        <v>22500</v>
      </c>
      <c r="H31" s="7"/>
      <c r="I31" s="7"/>
      <c r="J31" s="7"/>
    </row>
    <row r="32" spans="1:10" s="5" customFormat="1" ht="28.5" customHeight="1" x14ac:dyDescent="0.25">
      <c r="A32" s="21"/>
      <c r="B32" s="21"/>
      <c r="C32" s="19" t="s">
        <v>77</v>
      </c>
      <c r="D32" s="19" t="s">
        <v>78</v>
      </c>
      <c r="E32" s="19" t="s">
        <v>79</v>
      </c>
      <c r="F32" s="22"/>
      <c r="G32" s="23"/>
    </row>
    <row r="33" spans="1:11" s="5" customFormat="1" ht="28.5" customHeight="1" x14ac:dyDescent="0.25">
      <c r="A33" s="18" t="s">
        <v>70</v>
      </c>
      <c r="B33" s="18"/>
      <c r="C33" s="19">
        <f>SUM(F2:F31)</f>
        <v>6515.8333333333339</v>
      </c>
      <c r="D33" s="19">
        <f>SQRT(SUM(G3:G31))</f>
        <v>265.61150619320358</v>
      </c>
      <c r="E33" s="19">
        <f>C33+2*D33</f>
        <v>7047.0563457197413</v>
      </c>
      <c r="F33" s="24"/>
      <c r="G33" s="25"/>
    </row>
    <row r="34" spans="1:11" s="5" customFormat="1" ht="28.5" customHeight="1" x14ac:dyDescent="0.25">
      <c r="A34" s="18" t="s">
        <v>71</v>
      </c>
      <c r="B34" s="18"/>
      <c r="C34" s="22"/>
      <c r="D34" s="23"/>
      <c r="E34" s="19">
        <f>E33/8</f>
        <v>880.88204321496767</v>
      </c>
      <c r="F34" s="24"/>
      <c r="G34" s="25"/>
    </row>
    <row r="35" spans="1:11" s="8" customFormat="1" ht="28.5" customHeight="1" x14ac:dyDescent="0.25">
      <c r="A35" s="18" t="s">
        <v>72</v>
      </c>
      <c r="B35" s="18"/>
      <c r="C35" s="24"/>
      <c r="D35" s="25"/>
      <c r="E35" s="19">
        <f>E34/20.5</f>
        <v>42.969855766583791</v>
      </c>
      <c r="F35" s="24"/>
      <c r="G35" s="25"/>
      <c r="H35" s="5"/>
      <c r="I35" s="5"/>
      <c r="K35" s="5"/>
    </row>
    <row r="36" spans="1:11" ht="33" customHeight="1" x14ac:dyDescent="0.25">
      <c r="A36" s="18" t="s">
        <v>80</v>
      </c>
      <c r="B36" s="18"/>
      <c r="C36" s="26"/>
      <c r="D36" s="27"/>
      <c r="E36" s="20">
        <f>E35*PI()</f>
        <v>134.99378320211264</v>
      </c>
      <c r="F36" s="26"/>
      <c r="G36" s="27"/>
      <c r="H36" s="8"/>
      <c r="I36" s="8"/>
      <c r="K36" s="8"/>
    </row>
    <row r="37" spans="1:11" ht="69.95" customHeight="1" x14ac:dyDescent="0.25"/>
    <row r="38" spans="1:11" ht="69.95" customHeight="1" x14ac:dyDescent="0.25"/>
    <row r="39" spans="1:11" ht="69.95" customHeight="1" x14ac:dyDescent="0.25"/>
    <row r="40" spans="1:11" ht="69.95" customHeight="1" x14ac:dyDescent="0.25"/>
    <row r="41" spans="1:11" ht="69.95" customHeight="1" x14ac:dyDescent="0.25"/>
    <row r="42" spans="1:11" ht="69.95" customHeight="1" x14ac:dyDescent="0.25"/>
    <row r="43" spans="1:11" ht="69.95" customHeight="1" x14ac:dyDescent="0.25"/>
    <row r="44" spans="1:11" ht="69.95" customHeight="1" x14ac:dyDescent="0.25"/>
    <row r="45" spans="1:11" ht="69.95" customHeight="1" x14ac:dyDescent="0.25"/>
    <row r="46" spans="1:11" ht="69.95" customHeight="1" x14ac:dyDescent="0.25"/>
    <row r="47" spans="1:11" ht="69.95" customHeight="1" x14ac:dyDescent="0.25"/>
    <row r="48" spans="1:11" ht="69.95" customHeight="1" x14ac:dyDescent="0.25"/>
    <row r="49" ht="69.95" customHeight="1" x14ac:dyDescent="0.25"/>
    <row r="50" ht="69.95" customHeight="1" x14ac:dyDescent="0.25"/>
    <row r="51" ht="69.95" customHeight="1" x14ac:dyDescent="0.25"/>
    <row r="52" ht="69.95" customHeight="1" x14ac:dyDescent="0.25"/>
    <row r="53" ht="69.95" customHeight="1" x14ac:dyDescent="0.25"/>
    <row r="54" ht="69.95" customHeight="1" x14ac:dyDescent="0.25"/>
  </sheetData>
  <mergeCells count="12">
    <mergeCell ref="A35:B35"/>
    <mergeCell ref="A36:B36"/>
    <mergeCell ref="A32:B32"/>
    <mergeCell ref="F32:G36"/>
    <mergeCell ref="C34:D36"/>
    <mergeCell ref="A34:B34"/>
    <mergeCell ref="H30:H31"/>
    <mergeCell ref="I30:I31"/>
    <mergeCell ref="J30:J31"/>
    <mergeCell ref="A30:B30"/>
    <mergeCell ref="A31:B31"/>
    <mergeCell ref="A33:B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Наивный</vt:lpstr>
      <vt:lpstr>PERT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Балин Артем Алексеевич</dc:creator>
  <cp:lastModifiedBy>Балин Артем Алексеевич</cp:lastModifiedBy>
  <dcterms:created xsi:type="dcterms:W3CDTF">2025-09-25T08:28:15Z</dcterms:created>
  <dcterms:modified xsi:type="dcterms:W3CDTF">2025-09-25T11:02:27Z</dcterms:modified>
</cp:coreProperties>
</file>