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git\docs_for_labs\physics\lab303\"/>
    </mc:Choice>
  </mc:AlternateContent>
  <xr:revisionPtr revIDLastSave="0" documentId="13_ncr:1_{EE94063A-6F0A-439D-B236-D6F8838F5E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3" l="1"/>
  <c r="R32" i="3" s="1"/>
  <c r="P33" i="3"/>
  <c r="O35" i="3"/>
  <c r="R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P3" i="3"/>
  <c r="Q15" i="3"/>
  <c r="P2" i="3"/>
  <c r="M3" i="3"/>
  <c r="M33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2" i="3"/>
  <c r="J3" i="3"/>
  <c r="J33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R33" i="3" l="1"/>
  <c r="P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A3482-1749-4157-BF55-DCE2EED5DE7D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<sst xmlns="http://schemas.openxmlformats.org/spreadsheetml/2006/main" count="23" uniqueCount="18">
  <si>
    <t>Iсол</t>
  </si>
  <si>
    <t>Ia</t>
  </si>
  <si>
    <t>dx</t>
  </si>
  <si>
    <t>dy1</t>
  </si>
  <si>
    <t>dy2</t>
  </si>
  <si>
    <t xml:space="preserve"> </t>
  </si>
  <si>
    <t>(x-240)</t>
  </si>
  <si>
    <t>=</t>
  </si>
  <si>
    <t>y-0,2218</t>
  </si>
  <si>
    <t>y_cр1</t>
  </si>
  <si>
    <t>y_cр2</t>
  </si>
  <si>
    <t>y-0,2927</t>
  </si>
  <si>
    <t>Ia/Iсол</t>
  </si>
  <si>
    <t>B</t>
  </si>
  <si>
    <t>B^2</t>
  </si>
  <si>
    <t>U</t>
  </si>
  <si>
    <t>dU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</si>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</sst>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8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68" fontId="0" fillId="2" borderId="0" xfId="0" applyNumberFormat="1" applyFill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I_a</a:t>
            </a:r>
            <a:r>
              <a:rPr lang="ru-RU" baseline="0"/>
              <a:t> от </a:t>
            </a:r>
            <a:r>
              <a:rPr lang="en-US" baseline="0"/>
              <a:t>I</a:t>
            </a:r>
            <a:r>
              <a:rPr lang="ru-RU" baseline="0"/>
              <a:t>_сол</a:t>
            </a:r>
          </a:p>
        </c:rich>
      </c:tx>
      <c:layout>
        <c:manualLayout>
          <c:xMode val="edge"/>
          <c:yMode val="edge"/>
          <c:x val="0.25259629052837895"/>
          <c:y val="3.7037126084430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92535452476944"/>
          <c:y val="0.12922815945716712"/>
          <c:w val="0.86242954381164461"/>
          <c:h val="0.70019194165614795"/>
        </c:manualLayout>
      </c:layout>
      <c:scatterChart>
        <c:scatterStyle val="smoothMarker"/>
        <c:varyColors val="0"/>
        <c:ser>
          <c:idx val="0"/>
          <c:order val="0"/>
          <c:tx>
            <c:v>Анодное напряжение 11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Лист2!$A$2:$A$33</c:f>
              <c:numCache>
                <c:formatCode>0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Лист2!$B$2:$B$33</c:f>
              <c:numCache>
                <c:formatCode>General</c:formatCode>
                <c:ptCount val="32"/>
                <c:pt idx="0">
                  <c:v>0.28010000000000002</c:v>
                </c:pt>
                <c:pt idx="1">
                  <c:v>0.27979999999999999</c:v>
                </c:pt>
                <c:pt idx="2">
                  <c:v>0.27989999999999998</c:v>
                </c:pt>
                <c:pt idx="3">
                  <c:v>0.28000000000000003</c:v>
                </c:pt>
                <c:pt idx="4">
                  <c:v>0.28050000000000003</c:v>
                </c:pt>
                <c:pt idx="5">
                  <c:v>0.28089999999999998</c:v>
                </c:pt>
                <c:pt idx="6">
                  <c:v>0.28139999999999998</c:v>
                </c:pt>
                <c:pt idx="7">
                  <c:v>0.28179999999999999</c:v>
                </c:pt>
                <c:pt idx="8">
                  <c:v>0.28149999999999997</c:v>
                </c:pt>
                <c:pt idx="9">
                  <c:v>0.28000000000000003</c:v>
                </c:pt>
                <c:pt idx="10">
                  <c:v>0.27610000000000001</c:v>
                </c:pt>
                <c:pt idx="11">
                  <c:v>0.26319999999999999</c:v>
                </c:pt>
                <c:pt idx="12">
                  <c:v>0.2218</c:v>
                </c:pt>
                <c:pt idx="13">
                  <c:v>0.16170000000000001</c:v>
                </c:pt>
                <c:pt idx="14">
                  <c:v>0.13950000000000001</c:v>
                </c:pt>
                <c:pt idx="15">
                  <c:v>0.12</c:v>
                </c:pt>
                <c:pt idx="16">
                  <c:v>0.1096</c:v>
                </c:pt>
                <c:pt idx="17">
                  <c:v>9.7299999999999998E-2</c:v>
                </c:pt>
                <c:pt idx="18">
                  <c:v>8.7300000000000003E-2</c:v>
                </c:pt>
                <c:pt idx="19">
                  <c:v>7.6700000000000004E-2</c:v>
                </c:pt>
                <c:pt idx="20">
                  <c:v>6.8900000000000003E-2</c:v>
                </c:pt>
                <c:pt idx="21">
                  <c:v>6.2600000000000003E-2</c:v>
                </c:pt>
                <c:pt idx="22">
                  <c:v>5.7799999999999997E-2</c:v>
                </c:pt>
                <c:pt idx="23">
                  <c:v>5.2200000000000003E-2</c:v>
                </c:pt>
                <c:pt idx="24">
                  <c:v>4.8800000000000003E-2</c:v>
                </c:pt>
                <c:pt idx="25">
                  <c:v>4.5499999999999999E-2</c:v>
                </c:pt>
                <c:pt idx="26">
                  <c:v>4.2999999999999997E-2</c:v>
                </c:pt>
                <c:pt idx="27">
                  <c:v>4.0399999999999998E-2</c:v>
                </c:pt>
                <c:pt idx="28">
                  <c:v>3.7999999999999999E-2</c:v>
                </c:pt>
                <c:pt idx="29">
                  <c:v>3.6200000000000003E-2</c:v>
                </c:pt>
                <c:pt idx="30">
                  <c:v>3.4599999999999999E-2</c:v>
                </c:pt>
                <c:pt idx="31">
                  <c:v>3.3500000000000002E-2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A-4C31-991B-79486714567A}"/>
            </c:ext>
          </c:extLst>
        </c:ser>
        <c:ser>
          <c:idx val="1"/>
          <c:order val="1"/>
          <c:tx>
            <c:v>Анодное напряжение 13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Лист2!$A$2:$A$33</c:f>
              <c:numCache>
                <c:formatCode>0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Лист2!$C$2:$C$33</c:f>
              <c:numCache>
                <c:formatCode>0.0000</c:formatCode>
                <c:ptCount val="32"/>
                <c:pt idx="0">
                  <c:v>0.34339999999999998</c:v>
                </c:pt>
                <c:pt idx="1">
                  <c:v>0.34360000000000002</c:v>
                </c:pt>
                <c:pt idx="2">
                  <c:v>0.34379999999999999</c:v>
                </c:pt>
                <c:pt idx="3">
                  <c:v>0.34320000000000001</c:v>
                </c:pt>
                <c:pt idx="4">
                  <c:v>0.34350000000000003</c:v>
                </c:pt>
                <c:pt idx="5">
                  <c:v>0.34370000000000001</c:v>
                </c:pt>
                <c:pt idx="6">
                  <c:v>0.34449999999999997</c:v>
                </c:pt>
                <c:pt idx="7">
                  <c:v>0.34560000000000002</c:v>
                </c:pt>
                <c:pt idx="8">
                  <c:v>0.3458</c:v>
                </c:pt>
                <c:pt idx="9">
                  <c:v>0.34439999999999998</c:v>
                </c:pt>
                <c:pt idx="10">
                  <c:v>0.33810000000000001</c:v>
                </c:pt>
                <c:pt idx="11">
                  <c:v>0.32040000000000002</c:v>
                </c:pt>
                <c:pt idx="12">
                  <c:v>0.29270000000000002</c:v>
                </c:pt>
                <c:pt idx="13">
                  <c:v>0.21260000000000001</c:v>
                </c:pt>
                <c:pt idx="14">
                  <c:v>0.1825</c:v>
                </c:pt>
                <c:pt idx="15">
                  <c:v>0.15679999999999999</c:v>
                </c:pt>
                <c:pt idx="16">
                  <c:v>0.14449999999999999</c:v>
                </c:pt>
                <c:pt idx="17">
                  <c:v>0.13400000000000001</c:v>
                </c:pt>
                <c:pt idx="18">
                  <c:v>0.1207</c:v>
                </c:pt>
                <c:pt idx="19">
                  <c:v>0.1047</c:v>
                </c:pt>
                <c:pt idx="20">
                  <c:v>9.7600000000000006E-2</c:v>
                </c:pt>
                <c:pt idx="21">
                  <c:v>8.6300000000000002E-2</c:v>
                </c:pt>
                <c:pt idx="22">
                  <c:v>0.08</c:v>
                </c:pt>
                <c:pt idx="23">
                  <c:v>7.4099999999999999E-2</c:v>
                </c:pt>
                <c:pt idx="24">
                  <c:v>6.7799999999999999E-2</c:v>
                </c:pt>
                <c:pt idx="25">
                  <c:v>6.2899999999999998E-2</c:v>
                </c:pt>
                <c:pt idx="26">
                  <c:v>5.8000000000000003E-2</c:v>
                </c:pt>
                <c:pt idx="27">
                  <c:v>5.4800000000000001E-2</c:v>
                </c:pt>
                <c:pt idx="28">
                  <c:v>5.1700000000000003E-2</c:v>
                </c:pt>
                <c:pt idx="29">
                  <c:v>4.9299999999999997E-2</c:v>
                </c:pt>
                <c:pt idx="30">
                  <c:v>4.7300000000000002E-2</c:v>
                </c:pt>
                <c:pt idx="31">
                  <c:v>4.5499999999999999E-2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A-4C31-991B-79486714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8255"/>
        <c:axId val="1105396511"/>
      </c:scatterChart>
      <c:valAx>
        <c:axId val="445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</a:t>
                </a:r>
                <a:r>
                  <a:rPr lang="ru-RU"/>
                  <a:t>сол</a:t>
                </a:r>
                <a:r>
                  <a:rPr lang="en-US"/>
                  <a:t>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396511"/>
        <c:crosses val="autoZero"/>
        <c:crossBetween val="midCat"/>
      </c:valAx>
      <c:valAx>
        <c:axId val="11053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0.34772346165062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2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306671041119861"/>
          <c:y val="0.1672448235637212"/>
          <c:w val="0.3547110673665792"/>
          <c:h val="0.22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20842463499413E-2"/>
          <c:y val="2.2626259746916757E-2"/>
          <c:w val="0.90790178750591954"/>
          <c:h val="0.85107594355193605"/>
        </c:manualLayout>
      </c:layout>
      <c:scatterChart>
        <c:scatterStyle val="smoothMarker"/>
        <c:varyColors val="0"/>
        <c:ser>
          <c:idx val="0"/>
          <c:order val="0"/>
          <c:tx>
            <c:v>U = 11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Лист2!$A$3:$A$33</c:f>
              <c:numCache>
                <c:formatCode>0</c:formatCode>
                <c:ptCount val="3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</c:numCache>
            </c:numRef>
          </c:xVal>
          <c:yVal>
            <c:numRef>
              <c:f>Лист2!$D$3:$D$33</c:f>
              <c:numCache>
                <c:formatCode>General</c:formatCode>
                <c:ptCount val="31"/>
                <c:pt idx="0">
                  <c:v>1.3989999999999999E-2</c:v>
                </c:pt>
                <c:pt idx="1">
                  <c:v>6.9974999999999994E-3</c:v>
                </c:pt>
                <c:pt idx="2">
                  <c:v>4.6666666666666671E-3</c:v>
                </c:pt>
                <c:pt idx="3">
                  <c:v>3.5062500000000003E-3</c:v>
                </c:pt>
                <c:pt idx="4">
                  <c:v>2.8089999999999999E-3</c:v>
                </c:pt>
                <c:pt idx="5">
                  <c:v>2.3449999999999999E-3</c:v>
                </c:pt>
                <c:pt idx="6">
                  <c:v>2.0128571428571426E-3</c:v>
                </c:pt>
                <c:pt idx="7">
                  <c:v>1.7593749999999999E-3</c:v>
                </c:pt>
                <c:pt idx="8">
                  <c:v>1.5555555555555557E-3</c:v>
                </c:pt>
                <c:pt idx="9">
                  <c:v>1.3805E-3</c:v>
                </c:pt>
                <c:pt idx="10">
                  <c:v>1.1963636363636362E-3</c:v>
                </c:pt>
                <c:pt idx="11">
                  <c:v>9.2416666666666667E-4</c:v>
                </c:pt>
                <c:pt idx="12">
                  <c:v>6.2192307692307699E-4</c:v>
                </c:pt>
                <c:pt idx="13">
                  <c:v>4.9821428571428575E-4</c:v>
                </c:pt>
                <c:pt idx="14">
                  <c:v>3.9999999999999996E-4</c:v>
                </c:pt>
                <c:pt idx="15">
                  <c:v>3.4250000000000003E-4</c:v>
                </c:pt>
                <c:pt idx="16">
                  <c:v>2.8617647058823528E-4</c:v>
                </c:pt>
                <c:pt idx="17">
                  <c:v>2.4250000000000001E-4</c:v>
                </c:pt>
                <c:pt idx="18">
                  <c:v>2.018421052631579E-4</c:v>
                </c:pt>
                <c:pt idx="19">
                  <c:v>1.7225000000000001E-4</c:v>
                </c:pt>
                <c:pt idx="20">
                  <c:v>1.4904761904761904E-4</c:v>
                </c:pt>
                <c:pt idx="21">
                  <c:v>1.3136363636363636E-4</c:v>
                </c:pt>
                <c:pt idx="22">
                  <c:v>1.1347826086956522E-4</c:v>
                </c:pt>
                <c:pt idx="23">
                  <c:v>1.0166666666666667E-4</c:v>
                </c:pt>
                <c:pt idx="24">
                  <c:v>9.1000000000000003E-5</c:v>
                </c:pt>
                <c:pt idx="25">
                  <c:v>8.2692307692307682E-5</c:v>
                </c:pt>
                <c:pt idx="26">
                  <c:v>7.4814814814814815E-5</c:v>
                </c:pt>
                <c:pt idx="27">
                  <c:v>6.7857142857142861E-5</c:v>
                </c:pt>
                <c:pt idx="28">
                  <c:v>6.2413793103448286E-5</c:v>
                </c:pt>
                <c:pt idx="29">
                  <c:v>5.7666666666666668E-5</c:v>
                </c:pt>
                <c:pt idx="30">
                  <c:v>5.4032258064516134E-5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4CFE-9A21-40DA1BF9D567}"/>
            </c:ext>
          </c:extLst>
        </c:ser>
        <c:ser>
          <c:idx val="1"/>
          <c:order val="1"/>
          <c:tx>
            <c:v>U = 13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Лист2!$A$3:$A$33</c:f>
              <c:numCache>
                <c:formatCode>0</c:formatCode>
                <c:ptCount val="3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</c:numCache>
            </c:numRef>
          </c:xVal>
          <c:yVal>
            <c:numRef>
              <c:f>Лист2!$E$3:$E$33</c:f>
              <c:numCache>
                <c:formatCode>General</c:formatCode>
                <c:ptCount val="31"/>
                <c:pt idx="0">
                  <c:v>1.7180000000000001E-2</c:v>
                </c:pt>
                <c:pt idx="1">
                  <c:v>8.5950000000000002E-3</c:v>
                </c:pt>
                <c:pt idx="2">
                  <c:v>5.7200000000000003E-3</c:v>
                </c:pt>
                <c:pt idx="3">
                  <c:v>4.2937500000000007E-3</c:v>
                </c:pt>
                <c:pt idx="4">
                  <c:v>3.437E-3</c:v>
                </c:pt>
                <c:pt idx="5">
                  <c:v>2.8708333333333333E-3</c:v>
                </c:pt>
                <c:pt idx="6">
                  <c:v>2.4685714285714289E-3</c:v>
                </c:pt>
                <c:pt idx="7">
                  <c:v>2.16125E-3</c:v>
                </c:pt>
                <c:pt idx="8">
                  <c:v>1.9133333333333333E-3</c:v>
                </c:pt>
                <c:pt idx="9">
                  <c:v>1.6905000000000002E-3</c:v>
                </c:pt>
                <c:pt idx="10">
                  <c:v>1.4563636363636365E-3</c:v>
                </c:pt>
                <c:pt idx="11">
                  <c:v>1.2195833333333334E-3</c:v>
                </c:pt>
                <c:pt idx="12">
                  <c:v>8.1769230769230769E-4</c:v>
                </c:pt>
                <c:pt idx="13">
                  <c:v>6.5178571428571423E-4</c:v>
                </c:pt>
                <c:pt idx="14">
                  <c:v>5.2266666666666661E-4</c:v>
                </c:pt>
                <c:pt idx="15">
                  <c:v>4.5156249999999998E-4</c:v>
                </c:pt>
                <c:pt idx="16">
                  <c:v>3.9411764705882355E-4</c:v>
                </c:pt>
                <c:pt idx="17">
                  <c:v>3.3527777777777777E-4</c:v>
                </c:pt>
                <c:pt idx="18">
                  <c:v>2.7552631578947368E-4</c:v>
                </c:pt>
                <c:pt idx="19">
                  <c:v>2.4400000000000002E-4</c:v>
                </c:pt>
                <c:pt idx="20">
                  <c:v>2.0547619047619049E-4</c:v>
                </c:pt>
                <c:pt idx="21">
                  <c:v>1.8181818181818183E-4</c:v>
                </c:pt>
                <c:pt idx="22">
                  <c:v>1.6108695652173913E-4</c:v>
                </c:pt>
                <c:pt idx="23">
                  <c:v>1.4124999999999999E-4</c:v>
                </c:pt>
                <c:pt idx="24">
                  <c:v>1.2579999999999999E-4</c:v>
                </c:pt>
                <c:pt idx="25">
                  <c:v>1.1153846153846154E-4</c:v>
                </c:pt>
                <c:pt idx="26">
                  <c:v>1.0148148148148149E-4</c:v>
                </c:pt>
                <c:pt idx="27">
                  <c:v>9.2321428571428575E-5</c:v>
                </c:pt>
                <c:pt idx="28">
                  <c:v>8.4999999999999993E-5</c:v>
                </c:pt>
                <c:pt idx="29">
                  <c:v>7.883333333333333E-5</c:v>
                </c:pt>
                <c:pt idx="30">
                  <c:v>7.3387096774193552E-5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8-4CFE-9A21-40DA1BF9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28863"/>
        <c:axId val="51147807"/>
      </c:scatterChart>
      <c:valAx>
        <c:axId val="181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47807"/>
        <c:crosses val="autoZero"/>
        <c:crossBetween val="midCat"/>
      </c:valAx>
      <c:valAx>
        <c:axId val="511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52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5359673160121039"/>
          <c:y val="5.6565394853683948E-2"/>
          <c:w val="0.19717851782288681"/>
          <c:h val="0.3195963006956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Лист2!$R$31</c:f>
              <c:strCache>
                <c:ptCount val="1"/>
                <c:pt idx="0">
                  <c:v>B*10^-5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Лист2!$Q$32:$Q$33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xVal>
          <c:yVal>
            <c:numRef>
              <c:f>Лист2!$R$32:$R$33</c:f>
              <c:numCache>
                <c:formatCode>General</c:formatCode>
                <c:ptCount val="2"/>
                <c:pt idx="0">
                  <c:v>4.8129600002499995</c:v>
                </c:pt>
                <c:pt idx="1">
                  <c:v>6.2203175836200986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5-4DBC-8985-B55FA9DF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13743"/>
        <c:axId val="1216014223"/>
      </c:scatterChart>
      <c:valAx>
        <c:axId val="12160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014223"/>
        <c:crosses val="autoZero"/>
        <c:crossBetween val="midCat"/>
      </c:valAx>
      <c:valAx>
        <c:axId val="12160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0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104774</xdr:colOff>
      <xdr:row>0</xdr:row>
      <xdr:rowOff>0</xdr:rowOff>
    </xdr:from>
    <xdr:to>
      <xdr:col>36</xdr:col>
      <xdr:colOff>380999</xdr:colOff>
      <xdr:row>18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ADBC01-1A00-AFD0-CC41-4A88CF2F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3</xdr:row>
      <xdr:rowOff>33336</xdr:rowOff>
    </xdr:from>
    <xdr:to>
      <xdr:col>28</xdr:col>
      <xdr:colOff>171450</xdr:colOff>
      <xdr:row>22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C04105-A993-E0F6-D31A-2665A081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23</xdr:row>
      <xdr:rowOff>23812</xdr:rowOff>
    </xdr:from>
    <xdr:to>
      <xdr:col>25</xdr:col>
      <xdr:colOff>581025</xdr:colOff>
      <xdr:row>36</xdr:row>
      <xdr:rowOff>166687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3E924A-5949-40F6-D705-057AA8E8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D727-DED0-4439-9626-39350150CB64}">
  <dimension ref="A1:R35"/>
  <sheetViews>
    <sheetView tabSelected="1" topLeftCell="A18" zoomScale="115" zoomScaleNormal="115" workbookViewId="0">
      <selection activeCell="P35" sqref="P35"/>
    </sheetView>
  </sheetViews>
  <sheetFormatPr defaultRowHeight="15" x14ac:dyDescent="0.25"/>
  <cols>
    <col min="15" max="15" width="13.140625" bestFit="1" customWidth="1"/>
    <col min="16" max="16" width="12" bestFit="1" customWidth="1"/>
  </cols>
  <sheetData>
    <row r="1" spans="1:17" ht="15.75" thickBot="1" x14ac:dyDescent="0.3">
      <c r="A1" t="s">
        <v>0</v>
      </c>
      <c r="B1" t="s">
        <v>1</v>
      </c>
      <c r="C1" t="s">
        <v>1</v>
      </c>
      <c r="D1" t="s">
        <v>12</v>
      </c>
      <c r="E1" t="s">
        <v>12</v>
      </c>
      <c r="I1" t="s">
        <v>2</v>
      </c>
      <c r="J1" t="s">
        <v>3</v>
      </c>
      <c r="L1" t="s">
        <v>2</v>
      </c>
      <c r="M1" t="s">
        <v>4</v>
      </c>
    </row>
    <row r="2" spans="1:17" ht="15.75" thickBot="1" x14ac:dyDescent="0.3">
      <c r="A2" s="2">
        <v>0</v>
      </c>
      <c r="B2" s="4">
        <v>0.28010000000000002</v>
      </c>
      <c r="C2" s="6">
        <v>0.34339999999999998</v>
      </c>
      <c r="D2" t="e">
        <f>B2/A2</f>
        <v>#DIV/0!</v>
      </c>
      <c r="E2" t="e">
        <f>C2/A2</f>
        <v>#DIV/0!</v>
      </c>
      <c r="I2" s="8">
        <f>A3-A2</f>
        <v>20</v>
      </c>
      <c r="J2">
        <f>ABS(B2-B3)</f>
        <v>3.0000000000002247E-4</v>
      </c>
      <c r="L2" s="8">
        <f>A3-A2</f>
        <v>20</v>
      </c>
      <c r="M2" s="1">
        <f>ABS(C3-C2)</f>
        <v>2.0000000000003348E-4</v>
      </c>
      <c r="O2" t="s">
        <v>9</v>
      </c>
      <c r="P2" s="1">
        <f>AVERAGE(B2:B13)</f>
        <v>0.27876666666666666</v>
      </c>
    </row>
    <row r="3" spans="1:17" ht="15.75" thickBot="1" x14ac:dyDescent="0.3">
      <c r="A3" s="3">
        <v>20</v>
      </c>
      <c r="B3" s="5">
        <v>0.27979999999999999</v>
      </c>
      <c r="C3" s="7">
        <v>0.34360000000000002</v>
      </c>
      <c r="D3">
        <f t="shared" ref="D3:D33" si="0">B3/A3</f>
        <v>1.3989999999999999E-2</v>
      </c>
      <c r="E3">
        <f t="shared" ref="E3:E33" si="1">C3/A3</f>
        <v>1.7180000000000001E-2</v>
      </c>
      <c r="I3" s="8">
        <f>A4-A3</f>
        <v>20</v>
      </c>
      <c r="J3">
        <f>ABS(B3-B4)</f>
        <v>9.9999999999988987E-5</v>
      </c>
      <c r="L3" s="8">
        <f>A4-A3</f>
        <v>20</v>
      </c>
      <c r="M3" s="1">
        <f>ABS(C4-C3)</f>
        <v>1.9999999999997797E-4</v>
      </c>
      <c r="O3" t="s">
        <v>10</v>
      </c>
      <c r="P3" s="1">
        <f>AVERAGE(C2:C11)</f>
        <v>0.34415000000000007</v>
      </c>
      <c r="Q3" t="s">
        <v>5</v>
      </c>
    </row>
    <row r="4" spans="1:17" ht="15.75" thickBot="1" x14ac:dyDescent="0.3">
      <c r="A4" s="3">
        <v>40</v>
      </c>
      <c r="B4" s="5">
        <v>0.27989999999999998</v>
      </c>
      <c r="C4" s="7">
        <v>0.34379999999999999</v>
      </c>
      <c r="D4">
        <f t="shared" si="0"/>
        <v>6.9974999999999994E-3</v>
      </c>
      <c r="E4">
        <f t="shared" si="1"/>
        <v>8.5950000000000002E-3</v>
      </c>
      <c r="I4" s="8">
        <f>A5-A4</f>
        <v>20</v>
      </c>
      <c r="J4">
        <f>ABS(B4-B5)</f>
        <v>1.000000000000445E-4</v>
      </c>
      <c r="L4" s="8">
        <f>A5-A4</f>
        <v>20</v>
      </c>
      <c r="M4" s="1">
        <f>ABS(C5-C4)</f>
        <v>5.9999999999998943E-4</v>
      </c>
    </row>
    <row r="5" spans="1:17" ht="15.75" thickBot="1" x14ac:dyDescent="0.3">
      <c r="A5" s="3">
        <v>60</v>
      </c>
      <c r="B5" s="5">
        <v>0.28000000000000003</v>
      </c>
      <c r="C5" s="7">
        <v>0.34320000000000001</v>
      </c>
      <c r="D5">
        <f t="shared" si="0"/>
        <v>4.6666666666666671E-3</v>
      </c>
      <c r="E5">
        <f t="shared" si="1"/>
        <v>5.7200000000000003E-3</v>
      </c>
      <c r="I5" s="8">
        <f>A6-A5</f>
        <v>20</v>
      </c>
      <c r="J5">
        <f>ABS(B5-B6)</f>
        <v>5.0000000000000044E-4</v>
      </c>
      <c r="L5" s="8">
        <f>A6-A5</f>
        <v>20</v>
      </c>
      <c r="M5" s="1">
        <f>ABS(C6-C5)</f>
        <v>3.0000000000002247E-4</v>
      </c>
    </row>
    <row r="6" spans="1:17" ht="15.75" thickBot="1" x14ac:dyDescent="0.3">
      <c r="A6" s="3">
        <v>80</v>
      </c>
      <c r="B6" s="5">
        <v>0.28050000000000003</v>
      </c>
      <c r="C6" s="7">
        <v>0.34350000000000003</v>
      </c>
      <c r="D6">
        <f t="shared" si="0"/>
        <v>3.5062500000000003E-3</v>
      </c>
      <c r="E6">
        <f t="shared" si="1"/>
        <v>4.2937500000000007E-3</v>
      </c>
      <c r="I6" s="8">
        <f>A7-A6</f>
        <v>20</v>
      </c>
      <c r="J6">
        <f>ABS(B6-B7)</f>
        <v>3.9999999999995595E-4</v>
      </c>
      <c r="L6" s="8">
        <f>A7-A6</f>
        <v>20</v>
      </c>
      <c r="M6" s="1">
        <f>ABS(C7-C6)</f>
        <v>1.9999999999997797E-4</v>
      </c>
    </row>
    <row r="7" spans="1:17" ht="15.75" thickBot="1" x14ac:dyDescent="0.3">
      <c r="A7" s="3">
        <v>100</v>
      </c>
      <c r="B7" s="5">
        <v>0.28089999999999998</v>
      </c>
      <c r="C7" s="7">
        <v>0.34370000000000001</v>
      </c>
      <c r="D7">
        <f t="shared" si="0"/>
        <v>2.8089999999999999E-3</v>
      </c>
      <c r="E7">
        <f t="shared" si="1"/>
        <v>3.437E-3</v>
      </c>
      <c r="I7" s="8">
        <f>A8-A7</f>
        <v>20</v>
      </c>
      <c r="J7">
        <f>ABS(B7-B8)</f>
        <v>5.0000000000000044E-4</v>
      </c>
      <c r="L7" s="8">
        <f>A8-A7</f>
        <v>20</v>
      </c>
      <c r="M7" s="1">
        <f>ABS(C8-C7)</f>
        <v>7.999999999999674E-4</v>
      </c>
    </row>
    <row r="8" spans="1:17" ht="15.75" thickBot="1" x14ac:dyDescent="0.3">
      <c r="A8" s="3">
        <v>120</v>
      </c>
      <c r="B8" s="5">
        <v>0.28139999999999998</v>
      </c>
      <c r="C8" s="7">
        <v>0.34449999999999997</v>
      </c>
      <c r="D8">
        <f t="shared" si="0"/>
        <v>2.3449999999999999E-3</v>
      </c>
      <c r="E8">
        <f t="shared" si="1"/>
        <v>2.8708333333333333E-3</v>
      </c>
      <c r="I8" s="8">
        <f>A9-A8</f>
        <v>20</v>
      </c>
      <c r="J8">
        <f>ABS(B8-B9)</f>
        <v>4.0000000000001146E-4</v>
      </c>
      <c r="L8" s="8">
        <f>A9-A8</f>
        <v>20</v>
      </c>
      <c r="M8" s="1">
        <f>ABS(C9-C8)</f>
        <v>1.1000000000000454E-3</v>
      </c>
    </row>
    <row r="9" spans="1:17" ht="15.75" thickBot="1" x14ac:dyDescent="0.3">
      <c r="A9" s="3">
        <v>140</v>
      </c>
      <c r="B9" s="5">
        <v>0.28179999999999999</v>
      </c>
      <c r="C9" s="7">
        <v>0.34560000000000002</v>
      </c>
      <c r="D9">
        <f t="shared" si="0"/>
        <v>2.0128571428571426E-3</v>
      </c>
      <c r="E9">
        <f t="shared" si="1"/>
        <v>2.4685714285714289E-3</v>
      </c>
      <c r="I9" s="8">
        <f>A10-A9</f>
        <v>20</v>
      </c>
      <c r="J9">
        <f>ABS(B9-B10)</f>
        <v>3.0000000000002247E-4</v>
      </c>
      <c r="L9" s="8">
        <f>A10-A9</f>
        <v>20</v>
      </c>
      <c r="M9" s="1">
        <f>ABS(C10-C9)</f>
        <v>1.9999999999997797E-4</v>
      </c>
    </row>
    <row r="10" spans="1:17" ht="15.75" thickBot="1" x14ac:dyDescent="0.3">
      <c r="A10" s="3">
        <v>160</v>
      </c>
      <c r="B10" s="5">
        <v>0.28149999999999997</v>
      </c>
      <c r="C10" s="7">
        <v>0.3458</v>
      </c>
      <c r="D10">
        <f t="shared" si="0"/>
        <v>1.7593749999999999E-3</v>
      </c>
      <c r="E10">
        <f t="shared" si="1"/>
        <v>2.16125E-3</v>
      </c>
      <c r="I10" s="8">
        <f>A11-A10</f>
        <v>20</v>
      </c>
      <c r="J10">
        <f>ABS(B10-B11)</f>
        <v>1.4999999999999458E-3</v>
      </c>
      <c r="L10" s="8">
        <f>A11-A10</f>
        <v>20</v>
      </c>
      <c r="M10" s="1">
        <f>ABS(C11-C10)</f>
        <v>1.4000000000000123E-3</v>
      </c>
    </row>
    <row r="11" spans="1:17" ht="15.75" thickBot="1" x14ac:dyDescent="0.3">
      <c r="A11" s="3">
        <v>180</v>
      </c>
      <c r="B11" s="5">
        <v>0.28000000000000003</v>
      </c>
      <c r="C11" s="7">
        <v>0.34439999999999998</v>
      </c>
      <c r="D11">
        <f t="shared" si="0"/>
        <v>1.5555555555555557E-3</v>
      </c>
      <c r="E11">
        <f t="shared" si="1"/>
        <v>1.9133333333333333E-3</v>
      </c>
      <c r="I11" s="8">
        <f>A12-A11</f>
        <v>20</v>
      </c>
      <c r="J11">
        <f>ABS(B11-B12)</f>
        <v>3.9000000000000146E-3</v>
      </c>
      <c r="L11" s="8">
        <f>A12-A11</f>
        <v>20</v>
      </c>
      <c r="M11" s="1">
        <f>ABS(C12-C11)</f>
        <v>6.2999999999999723E-3</v>
      </c>
    </row>
    <row r="12" spans="1:17" ht="15.75" thickBot="1" x14ac:dyDescent="0.3">
      <c r="A12" s="3">
        <v>200</v>
      </c>
      <c r="B12" s="5">
        <v>0.27610000000000001</v>
      </c>
      <c r="C12" s="7">
        <v>0.33810000000000001</v>
      </c>
      <c r="D12">
        <f t="shared" si="0"/>
        <v>1.3805E-3</v>
      </c>
      <c r="E12">
        <f t="shared" si="1"/>
        <v>1.6905000000000002E-3</v>
      </c>
      <c r="I12" s="8">
        <f>A13-A12</f>
        <v>20</v>
      </c>
      <c r="J12">
        <f>ABS(B12-B13)</f>
        <v>1.2900000000000023E-2</v>
      </c>
      <c r="L12" s="8">
        <f>A13-A12</f>
        <v>20</v>
      </c>
      <c r="M12" s="1">
        <f>ABS(C13-C12)</f>
        <v>1.7699999999999994E-2</v>
      </c>
    </row>
    <row r="13" spans="1:17" ht="15.75" thickBot="1" x14ac:dyDescent="0.3">
      <c r="A13" s="3">
        <v>220</v>
      </c>
      <c r="B13" s="5">
        <v>0.26319999999999999</v>
      </c>
      <c r="C13" s="7">
        <v>0.32040000000000002</v>
      </c>
      <c r="D13">
        <f t="shared" si="0"/>
        <v>1.1963636363636362E-3</v>
      </c>
      <c r="E13">
        <f t="shared" si="1"/>
        <v>1.4563636363636365E-3</v>
      </c>
      <c r="I13" s="12">
        <f>A14-A13</f>
        <v>20</v>
      </c>
      <c r="J13" s="13">
        <f>ABS(B13-B14)</f>
        <v>4.1399999999999992E-2</v>
      </c>
      <c r="L13" s="8">
        <f>A14-A13</f>
        <v>20</v>
      </c>
      <c r="M13" s="1">
        <f>ABS(C14-C13)</f>
        <v>2.7700000000000002E-2</v>
      </c>
    </row>
    <row r="14" spans="1:17" ht="15.75" thickBot="1" x14ac:dyDescent="0.3">
      <c r="A14" s="3">
        <v>240</v>
      </c>
      <c r="B14" s="5">
        <v>0.2218</v>
      </c>
      <c r="C14" s="7">
        <v>0.29270000000000002</v>
      </c>
      <c r="D14">
        <f t="shared" si="0"/>
        <v>9.2416666666666667E-4</v>
      </c>
      <c r="E14">
        <f t="shared" si="1"/>
        <v>1.2195833333333334E-3</v>
      </c>
      <c r="I14" s="9">
        <f>A15-A14</f>
        <v>20</v>
      </c>
      <c r="J14" s="10">
        <f>ABS(B14-B15)</f>
        <v>6.0099999999999987E-2</v>
      </c>
      <c r="L14" s="9">
        <f>A15-A14</f>
        <v>20</v>
      </c>
      <c r="M14" s="11">
        <f>ABS(C15-C14)</f>
        <v>8.0100000000000005E-2</v>
      </c>
      <c r="O14" s="14" t="s">
        <v>6</v>
      </c>
      <c r="P14" s="14"/>
      <c r="Q14" s="14" t="s">
        <v>8</v>
      </c>
    </row>
    <row r="15" spans="1:17" ht="15.75" thickBot="1" x14ac:dyDescent="0.3">
      <c r="A15" s="3">
        <v>260</v>
      </c>
      <c r="B15" s="5">
        <v>0.16170000000000001</v>
      </c>
      <c r="C15" s="7">
        <v>0.21260000000000001</v>
      </c>
      <c r="D15">
        <f t="shared" si="0"/>
        <v>6.2192307692307699E-4</v>
      </c>
      <c r="E15">
        <f t="shared" si="1"/>
        <v>8.1769230769230769E-4</v>
      </c>
      <c r="I15" s="9">
        <f>A16-A15</f>
        <v>20</v>
      </c>
      <c r="J15" s="10">
        <f>ABS(B15-B16)</f>
        <v>2.2199999999999998E-2</v>
      </c>
      <c r="L15" s="9">
        <f>A16-A15</f>
        <v>20</v>
      </c>
      <c r="M15" s="11">
        <f>ABS(C16-C15)</f>
        <v>3.0100000000000016E-2</v>
      </c>
      <c r="O15" s="14">
        <v>20</v>
      </c>
      <c r="P15" s="14" t="s">
        <v>7</v>
      </c>
      <c r="Q15" s="14">
        <f>-J14</f>
        <v>-6.0099999999999987E-2</v>
      </c>
    </row>
    <row r="16" spans="1:17" ht="15.75" thickBot="1" x14ac:dyDescent="0.3">
      <c r="A16" s="3">
        <v>280</v>
      </c>
      <c r="B16" s="5">
        <v>0.13950000000000001</v>
      </c>
      <c r="C16" s="7">
        <v>0.1825</v>
      </c>
      <c r="D16">
        <f t="shared" si="0"/>
        <v>4.9821428571428575E-4</v>
      </c>
      <c r="E16">
        <f t="shared" si="1"/>
        <v>6.5178571428571423E-4</v>
      </c>
      <c r="I16" s="8">
        <f>A17-A16</f>
        <v>20</v>
      </c>
      <c r="J16">
        <f>ABS(B16-B17)</f>
        <v>1.9500000000000017E-2</v>
      </c>
      <c r="L16" s="8">
        <f>A17-A16</f>
        <v>20</v>
      </c>
      <c r="M16" s="1">
        <f>ABS(C17-C16)</f>
        <v>2.5700000000000001E-2</v>
      </c>
    </row>
    <row r="17" spans="1:18" ht="15.75" thickBot="1" x14ac:dyDescent="0.3">
      <c r="A17" s="3">
        <v>300</v>
      </c>
      <c r="B17" s="5">
        <v>0.12</v>
      </c>
      <c r="C17" s="7">
        <v>0.15679999999999999</v>
      </c>
      <c r="D17">
        <f t="shared" si="0"/>
        <v>3.9999999999999996E-4</v>
      </c>
      <c r="E17">
        <f t="shared" si="1"/>
        <v>5.2266666666666661E-4</v>
      </c>
      <c r="I17" s="8">
        <f>A18-A17</f>
        <v>20</v>
      </c>
      <c r="J17">
        <f>ABS(B17-B18)</f>
        <v>1.0399999999999993E-2</v>
      </c>
      <c r="L17" s="8">
        <f>A18-A17</f>
        <v>20</v>
      </c>
      <c r="M17" s="1">
        <f>ABS(C18-C17)</f>
        <v>1.2300000000000005E-2</v>
      </c>
    </row>
    <row r="18" spans="1:18" ht="15.75" thickBot="1" x14ac:dyDescent="0.3">
      <c r="A18" s="3">
        <v>320</v>
      </c>
      <c r="B18" s="5">
        <v>0.1096</v>
      </c>
      <c r="C18" s="7">
        <v>0.14449999999999999</v>
      </c>
      <c r="D18">
        <f t="shared" si="0"/>
        <v>3.4250000000000003E-4</v>
      </c>
      <c r="E18">
        <f t="shared" si="1"/>
        <v>4.5156249999999998E-4</v>
      </c>
      <c r="I18" s="8">
        <f>A19-A18</f>
        <v>20</v>
      </c>
      <c r="J18">
        <f>ABS(B18-B19)</f>
        <v>1.2300000000000005E-2</v>
      </c>
      <c r="L18" s="8">
        <f>A19-A18</f>
        <v>20</v>
      </c>
      <c r="M18" s="1">
        <f>ABS(C19-C18)</f>
        <v>1.0499999999999982E-2</v>
      </c>
      <c r="O18" s="14" t="s">
        <v>6</v>
      </c>
      <c r="P18" s="14"/>
      <c r="Q18" s="14" t="s">
        <v>11</v>
      </c>
    </row>
    <row r="19" spans="1:18" ht="15.75" thickBot="1" x14ac:dyDescent="0.3">
      <c r="A19" s="3">
        <v>340</v>
      </c>
      <c r="B19" s="5">
        <v>9.7299999999999998E-2</v>
      </c>
      <c r="C19" s="7">
        <v>0.13400000000000001</v>
      </c>
      <c r="D19">
        <f t="shared" si="0"/>
        <v>2.8617647058823528E-4</v>
      </c>
      <c r="E19">
        <f t="shared" si="1"/>
        <v>3.9411764705882355E-4</v>
      </c>
      <c r="I19" s="8">
        <f>A20-A19</f>
        <v>20</v>
      </c>
      <c r="J19">
        <f>ABS(B19-B20)</f>
        <v>9.999999999999995E-3</v>
      </c>
      <c r="L19" s="8">
        <f>A20-A19</f>
        <v>20</v>
      </c>
      <c r="M19" s="1">
        <f>ABS(C20-C19)</f>
        <v>1.3300000000000006E-2</v>
      </c>
      <c r="O19" s="14">
        <v>20</v>
      </c>
      <c r="P19" s="14" t="s">
        <v>7</v>
      </c>
      <c r="Q19" s="14">
        <v>8.0100000000000005E-2</v>
      </c>
    </row>
    <row r="20" spans="1:18" ht="15.75" thickBot="1" x14ac:dyDescent="0.3">
      <c r="A20" s="3">
        <v>360</v>
      </c>
      <c r="B20" s="5">
        <v>8.7300000000000003E-2</v>
      </c>
      <c r="C20" s="7">
        <v>0.1207</v>
      </c>
      <c r="D20">
        <f t="shared" si="0"/>
        <v>2.4250000000000001E-4</v>
      </c>
      <c r="E20">
        <f t="shared" si="1"/>
        <v>3.3527777777777777E-4</v>
      </c>
      <c r="I20" s="8">
        <f>A21-A20</f>
        <v>20</v>
      </c>
      <c r="J20">
        <f>ABS(B20-B21)</f>
        <v>1.0599999999999998E-2</v>
      </c>
      <c r="L20" s="8">
        <f>A21-A20</f>
        <v>20</v>
      </c>
      <c r="M20" s="1">
        <f>ABS(C21-C20)</f>
        <v>1.6E-2</v>
      </c>
    </row>
    <row r="21" spans="1:18" ht="15.75" thickBot="1" x14ac:dyDescent="0.3">
      <c r="A21" s="3">
        <v>380</v>
      </c>
      <c r="B21" s="5">
        <v>7.6700000000000004E-2</v>
      </c>
      <c r="C21" s="7">
        <v>0.1047</v>
      </c>
      <c r="D21">
        <f t="shared" si="0"/>
        <v>2.018421052631579E-4</v>
      </c>
      <c r="E21">
        <f t="shared" si="1"/>
        <v>2.7552631578947368E-4</v>
      </c>
      <c r="I21" s="8">
        <f>A22-A21</f>
        <v>20</v>
      </c>
      <c r="J21">
        <f>ABS(B21-B22)</f>
        <v>7.8000000000000014E-3</v>
      </c>
      <c r="L21" s="8">
        <f>A22-A21</f>
        <v>20</v>
      </c>
      <c r="M21" s="1">
        <f>ABS(C22-C21)</f>
        <v>7.0999999999999952E-3</v>
      </c>
    </row>
    <row r="22" spans="1:18" ht="15.75" thickBot="1" x14ac:dyDescent="0.3">
      <c r="A22" s="3">
        <v>400</v>
      </c>
      <c r="B22" s="5">
        <v>6.8900000000000003E-2</v>
      </c>
      <c r="C22" s="7">
        <v>9.7600000000000006E-2</v>
      </c>
      <c r="D22">
        <f t="shared" si="0"/>
        <v>1.7225000000000001E-4</v>
      </c>
      <c r="E22">
        <f t="shared" si="1"/>
        <v>2.4400000000000002E-4</v>
      </c>
      <c r="I22" s="8">
        <f>A23-A22</f>
        <v>20</v>
      </c>
      <c r="J22">
        <f>ABS(B22-B23)</f>
        <v>6.3E-3</v>
      </c>
      <c r="L22" s="8">
        <f>A23-A22</f>
        <v>20</v>
      </c>
      <c r="M22" s="1">
        <f>ABS(C23-C22)</f>
        <v>1.1300000000000004E-2</v>
      </c>
    </row>
    <row r="23" spans="1:18" ht="15.75" thickBot="1" x14ac:dyDescent="0.3">
      <c r="A23" s="3">
        <v>420</v>
      </c>
      <c r="B23" s="5">
        <v>6.2600000000000003E-2</v>
      </c>
      <c r="C23" s="7">
        <v>8.6300000000000002E-2</v>
      </c>
      <c r="D23">
        <f t="shared" si="0"/>
        <v>1.4904761904761904E-4</v>
      </c>
      <c r="E23">
        <f t="shared" si="1"/>
        <v>2.0547619047619049E-4</v>
      </c>
      <c r="I23" s="8">
        <f>A24-A23</f>
        <v>20</v>
      </c>
      <c r="J23">
        <f>ABS(B23-B24)</f>
        <v>4.8000000000000057E-3</v>
      </c>
      <c r="L23" s="8">
        <f>A24-A23</f>
        <v>20</v>
      </c>
      <c r="M23" s="1">
        <f>ABS(C24-C23)</f>
        <v>6.3E-3</v>
      </c>
    </row>
    <row r="24" spans="1:18" ht="15.75" thickBot="1" x14ac:dyDescent="0.3">
      <c r="A24" s="3">
        <v>440</v>
      </c>
      <c r="B24" s="5">
        <v>5.7799999999999997E-2</v>
      </c>
      <c r="C24" s="7">
        <v>0.08</v>
      </c>
      <c r="D24">
        <f t="shared" si="0"/>
        <v>1.3136363636363636E-4</v>
      </c>
      <c r="E24">
        <f t="shared" si="1"/>
        <v>1.8181818181818183E-4</v>
      </c>
      <c r="I24" s="8">
        <f>A25-A24</f>
        <v>20</v>
      </c>
      <c r="J24">
        <f>ABS(B24-B25)</f>
        <v>5.5999999999999939E-3</v>
      </c>
      <c r="L24" s="8">
        <f>A25-A24</f>
        <v>20</v>
      </c>
      <c r="M24" s="1">
        <f>ABS(C25-C24)</f>
        <v>5.9000000000000025E-3</v>
      </c>
    </row>
    <row r="25" spans="1:18" ht="15.75" thickBot="1" x14ac:dyDescent="0.3">
      <c r="A25" s="3">
        <v>460</v>
      </c>
      <c r="B25" s="5">
        <v>5.2200000000000003E-2</v>
      </c>
      <c r="C25" s="7">
        <v>7.4099999999999999E-2</v>
      </c>
      <c r="D25">
        <f t="shared" si="0"/>
        <v>1.1347826086956522E-4</v>
      </c>
      <c r="E25">
        <f t="shared" si="1"/>
        <v>1.6108695652173913E-4</v>
      </c>
      <c r="I25" s="8">
        <f>A26-A25</f>
        <v>20</v>
      </c>
      <c r="J25">
        <f>ABS(B25-B26)</f>
        <v>3.4000000000000002E-3</v>
      </c>
      <c r="L25" s="8">
        <f>A26-A25</f>
        <v>20</v>
      </c>
      <c r="M25" s="1">
        <f>ABS(C26-C25)</f>
        <v>6.3E-3</v>
      </c>
    </row>
    <row r="26" spans="1:18" ht="15.75" thickBot="1" x14ac:dyDescent="0.3">
      <c r="A26" s="3">
        <v>480</v>
      </c>
      <c r="B26" s="5">
        <v>4.8800000000000003E-2</v>
      </c>
      <c r="C26" s="7">
        <v>6.7799999999999999E-2</v>
      </c>
      <c r="D26">
        <f t="shared" si="0"/>
        <v>1.0166666666666667E-4</v>
      </c>
      <c r="E26">
        <f t="shared" si="1"/>
        <v>1.4124999999999999E-4</v>
      </c>
      <c r="I26" s="8">
        <f>A27-A26</f>
        <v>20</v>
      </c>
      <c r="J26">
        <f>ABS(B26-B27)</f>
        <v>3.3000000000000043E-3</v>
      </c>
      <c r="L26" s="8">
        <f>A27-A26</f>
        <v>20</v>
      </c>
      <c r="M26" s="1">
        <f>ABS(C27-C26)</f>
        <v>4.9000000000000016E-3</v>
      </c>
    </row>
    <row r="27" spans="1:18" ht="15.75" thickBot="1" x14ac:dyDescent="0.3">
      <c r="A27" s="3">
        <v>500</v>
      </c>
      <c r="B27" s="5">
        <v>4.5499999999999999E-2</v>
      </c>
      <c r="C27" s="7">
        <v>6.2899999999999998E-2</v>
      </c>
      <c r="D27">
        <f t="shared" si="0"/>
        <v>9.1000000000000003E-5</v>
      </c>
      <c r="E27">
        <f t="shared" si="1"/>
        <v>1.2579999999999999E-4</v>
      </c>
      <c r="I27" s="8">
        <f>A28-A27</f>
        <v>20</v>
      </c>
      <c r="J27">
        <f>ABS(B27-B28)</f>
        <v>2.5000000000000022E-3</v>
      </c>
      <c r="L27" s="8">
        <f>A28-A27</f>
        <v>20</v>
      </c>
      <c r="M27" s="1">
        <f>ABS(C28-C27)</f>
        <v>4.8999999999999946E-3</v>
      </c>
    </row>
    <row r="28" spans="1:18" ht="15.75" thickBot="1" x14ac:dyDescent="0.3">
      <c r="A28" s="3">
        <v>520</v>
      </c>
      <c r="B28" s="5">
        <v>4.2999999999999997E-2</v>
      </c>
      <c r="C28" s="7">
        <v>5.8000000000000003E-2</v>
      </c>
      <c r="D28">
        <f t="shared" si="0"/>
        <v>8.2692307692307682E-5</v>
      </c>
      <c r="E28">
        <f t="shared" si="1"/>
        <v>1.1153846153846154E-4</v>
      </c>
      <c r="I28" s="8">
        <f>A29-A28</f>
        <v>20</v>
      </c>
      <c r="J28">
        <f>ABS(B28-B29)</f>
        <v>2.5999999999999981E-3</v>
      </c>
      <c r="L28" s="8">
        <f>A29-A28</f>
        <v>20</v>
      </c>
      <c r="M28" s="1">
        <f>ABS(C29-C28)</f>
        <v>3.2000000000000015E-3</v>
      </c>
    </row>
    <row r="29" spans="1:18" ht="15.75" thickBot="1" x14ac:dyDescent="0.3">
      <c r="A29" s="3">
        <v>540</v>
      </c>
      <c r="B29" s="5">
        <v>4.0399999999999998E-2</v>
      </c>
      <c r="C29" s="7">
        <v>5.4800000000000001E-2</v>
      </c>
      <c r="D29">
        <f t="shared" si="0"/>
        <v>7.4814814814814815E-5</v>
      </c>
      <c r="E29">
        <f t="shared" si="1"/>
        <v>1.0148148148148149E-4</v>
      </c>
      <c r="I29" s="8">
        <f>A30-A29</f>
        <v>20</v>
      </c>
      <c r="J29">
        <f>ABS(B29-B30)</f>
        <v>2.3999999999999994E-3</v>
      </c>
      <c r="L29" s="8">
        <f>A30-A29</f>
        <v>20</v>
      </c>
      <c r="M29" s="1">
        <f>ABS(C30-C29)</f>
        <v>3.0999999999999986E-3</v>
      </c>
    </row>
    <row r="30" spans="1:18" ht="15.75" thickBot="1" x14ac:dyDescent="0.3">
      <c r="A30" s="3">
        <v>560</v>
      </c>
      <c r="B30" s="5">
        <v>3.7999999999999999E-2</v>
      </c>
      <c r="C30" s="7">
        <v>5.1700000000000003E-2</v>
      </c>
      <c r="D30">
        <f t="shared" si="0"/>
        <v>6.7857142857142861E-5</v>
      </c>
      <c r="E30">
        <f t="shared" si="1"/>
        <v>9.2321428571428575E-5</v>
      </c>
      <c r="I30" s="8">
        <f>A31-A30</f>
        <v>20</v>
      </c>
      <c r="J30">
        <f>ABS(B30-B31)</f>
        <v>1.799999999999996E-3</v>
      </c>
      <c r="L30" s="8">
        <f>A31-A30</f>
        <v>20</v>
      </c>
      <c r="M30" s="1">
        <f>ABS(C31-C30)</f>
        <v>2.4000000000000063E-3</v>
      </c>
    </row>
    <row r="31" spans="1:18" ht="16.5" thickBot="1" x14ac:dyDescent="0.3">
      <c r="A31" s="3">
        <v>580</v>
      </c>
      <c r="B31" s="5">
        <v>3.6200000000000003E-2</v>
      </c>
      <c r="C31" s="7">
        <v>4.9299999999999997E-2</v>
      </c>
      <c r="D31">
        <f t="shared" si="0"/>
        <v>6.2413793103448286E-5</v>
      </c>
      <c r="E31">
        <f t="shared" si="1"/>
        <v>8.4999999999999993E-5</v>
      </c>
      <c r="I31" s="8">
        <f>A32-A31</f>
        <v>20</v>
      </c>
      <c r="J31">
        <f>ABS(B31-B32)</f>
        <v>1.6000000000000042E-3</v>
      </c>
      <c r="L31" s="8">
        <f>A32-A31</f>
        <v>20</v>
      </c>
      <c r="M31" s="1">
        <f>ABS(C32-C31)</f>
        <v>1.9999999999999948E-3</v>
      </c>
      <c r="O31" s="16" t="s">
        <v>13</v>
      </c>
      <c r="P31" t="s">
        <v>14</v>
      </c>
      <c r="Q31" t="s">
        <v>15</v>
      </c>
      <c r="R31" t="str">
        <f>"B*10^-5"</f>
        <v>B*10^-5</v>
      </c>
    </row>
    <row r="32" spans="1:18" ht="16.5" thickBot="1" x14ac:dyDescent="0.3">
      <c r="A32" s="3">
        <v>600</v>
      </c>
      <c r="B32" s="5">
        <v>3.4599999999999999E-2</v>
      </c>
      <c r="C32" s="7">
        <v>4.7300000000000002E-2</v>
      </c>
      <c r="D32">
        <f t="shared" si="0"/>
        <v>5.7666666666666668E-5</v>
      </c>
      <c r="E32">
        <f t="shared" si="1"/>
        <v>7.883333333333333E-5</v>
      </c>
      <c r="I32" s="8">
        <f>A33-A32</f>
        <v>20</v>
      </c>
      <c r="J32">
        <f>ABS(B32-B33)</f>
        <v>1.0999999999999968E-3</v>
      </c>
      <c r="L32" s="8">
        <f>A33-A32</f>
        <v>20</v>
      </c>
      <c r="M32" s="1">
        <f>ABS(C33-C32)</f>
        <v>1.800000000000003E-3</v>
      </c>
      <c r="O32" s="15">
        <v>6.9375499999999998E-3</v>
      </c>
      <c r="P32">
        <f>O32^2</f>
        <v>4.8129600002499995E-5</v>
      </c>
      <c r="Q32">
        <v>11</v>
      </c>
      <c r="R32">
        <f>P32*10^5</f>
        <v>4.8129600002499995</v>
      </c>
    </row>
    <row r="33" spans="1:18" ht="16.5" thickBot="1" x14ac:dyDescent="0.3">
      <c r="A33" s="3">
        <v>620</v>
      </c>
      <c r="B33" s="5">
        <v>3.3500000000000002E-2</v>
      </c>
      <c r="C33" s="7">
        <v>4.5499999999999999E-2</v>
      </c>
      <c r="D33">
        <f t="shared" si="0"/>
        <v>5.4032258064516134E-5</v>
      </c>
      <c r="E33">
        <f t="shared" si="1"/>
        <v>7.3387096774193552E-5</v>
      </c>
      <c r="I33" s="8"/>
      <c r="J33">
        <f>MAX(J2:J32)</f>
        <v>6.0099999999999987E-2</v>
      </c>
      <c r="M33" s="1">
        <f>MAX(M2:M32)</f>
        <v>8.0100000000000005E-2</v>
      </c>
      <c r="O33" s="15">
        <v>7.8868989999999993E-3</v>
      </c>
      <c r="P33">
        <f>O33^2</f>
        <v>6.2203175836200988E-5</v>
      </c>
      <c r="Q33">
        <v>13</v>
      </c>
      <c r="R33">
        <f>P33*10^5</f>
        <v>6.2203175836200986</v>
      </c>
    </row>
    <row r="34" spans="1:18" x14ac:dyDescent="0.25">
      <c r="O34" t="s">
        <v>16</v>
      </c>
      <c r="P34" t="s">
        <v>17</v>
      </c>
    </row>
    <row r="35" spans="1:18" x14ac:dyDescent="0.25">
      <c r="O35">
        <f>Q33-Q32</f>
        <v>2</v>
      </c>
      <c r="P35">
        <f>P33-P32</f>
        <v>1.4073575833700993E-5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M o e J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M o e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H i V i W L M X Z E A E A A L 8 B A A A T A B w A R m 9 y b X V s Y X M v U 2 V j d G l v b j E u b S C i G A A o o B Q A A A A A A A A A A A A A A A A A A A A A A A A A A A C l k M F K w 0 A Q h u + B v M M Q L y m E Q s 6 l p + D V g w 1 4 K D 0 k c a S l y a 5 s N q i E g B W p B 3 2 A X v U J 2 k M x t q l 9 h d k 3 c k q F Q g 5 e X F i G m f n 4 / 3 8 3 x 0 R P p I D B s f o 9 2 7 K t f B w p v A b 6 o C W t a E u 1 m d P S h z 6 k q G 0 L + N D C z M w T f Z s X 2 l F N G 9 6 d 3 y e Y d o N C K R T 6 S q p p L O X U 7 Z T D i y j D v t M S c 0 b V M J B C M z v y j p p n D i 3 o k x p a s + b h 7 s w r f Q H b 1 L R 3 2 C G M 4 h S 7 o Y p E f i N V F s i 0 y E T 4 c I u 5 2 8 7 j l a V D 7 4 c J O 6 5 o b e a + 4 4 F m F k S R x a i q q n O y Z d A 8 M r q h G s w M a M 9 d 3 Q r S g H n m 4 d a 8 / c L N K d I A U / 6 + S 3 m X u 3 8 / w g O M k j F o V W D H t i b i v w l 6 P 1 B L A Q I t A B Q A A g A I A D K H i V j U v n w U p A A A A P Y A A A A S A A A A A A A A A A A A A A A A A A A A A A B D b 2 5 m a W c v U G F j a 2 F n Z S 5 4 b W x Q S w E C L Q A U A A I A C A A y h 4 l Y D 8 r p q 6 Q A A A D p A A A A E w A A A A A A A A A A A A A A A A D w A A A A W 0 N v b n R l b n R f V H l w Z X N d L n h t b F B L A Q I t A B Q A A g A I A D K H i V i W L M X Z E A E A A L 8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K A A A A A A A A P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F i M T V l Z D g t M j I x M S 0 0 N W F h L T h i N j c t M j M 0 N W Q 1 M 2 Y x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E z O j U 3 O j I x L j g 0 M j c 5 O D N a I i A v P j x F b n R y e S B U e X B l P S J G a W x s Q 2 9 s d W 1 u V H l w Z X M i I F Z h b H V l P S J z Q l E 9 P S I g L z 4 8 R W 5 0 c n k g V H l w Z T 0 i R m l s b E N v b H V t b k 5 h b W V z I i B W Y W x 1 Z T 0 i c 1 s m c X V v d D v Q o d G C 0 L 7 Q u 9 C x 0 L X R h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Q X V 0 b 1 J l b W 9 2 Z W R D b 2 x 1 b W 5 z M S 5 7 0 K H R g t C + 0 L v Q s d C 1 0 Y Y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M S 9 B d X R v U m V t b 3 Z l Z E N v b H V t b n M x L n v Q o d G C 0 L 7 Q u 9 C x 0 L X R h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+ 3 x 0 7 K Y A S a 5 X J I X 3 g f C d A A A A A A I A A A A A A B B m A A A A A Q A A I A A A A D 1 + x c V h D N O I + i A + 9 x g y X M m r A o B K V S E l A t a S q w N Z 6 d V t A A A A A A 6 A A A A A A g A A I A A A A C I 7 l d d r 2 U e b 9 o b f H b 7 r u p O A x s d p + I H s Z n v C u X Z i A E 4 I U A A A A A H f n t p / O 9 2 R u T X f b i D + e 3 a Y P n F / A a j y 0 f s 0 i p H A 3 j / f / H m + w D U N o g p B Q 1 g 4 C A O e r z v l P t B 6 I W + C v j e p 6 k p / p / L N H 8 h G g 5 X 7 L / o F W t T O F r C Q Q A A A A H Z + w c b h N E 7 i b x 6 Y z s Y 7 J q t B V N n / n 3 9 R f 1 b / 6 n q 8 Q E L / A l w q c 0 N Y H y o d E m V K d H W Z + 5 x u 2 L d S J a o V n 4 e T z H t k C + k = < / D a t a M a s h u p > 
</file>

<file path=customXml/itemProps1.xml><?xml version="1.0" encoding="utf-8"?>
<ds:datastoreItem xmlns:ds="http://schemas.openxmlformats.org/officeDocument/2006/customXml" ds:itemID="{45ADDC90-F4C8-4C87-8EA5-777FB6347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Балин Артем Алексеевич</cp:lastModifiedBy>
  <dcterms:created xsi:type="dcterms:W3CDTF">2015-06-05T18:19:34Z</dcterms:created>
  <dcterms:modified xsi:type="dcterms:W3CDTF">2024-04-09T16:42:48Z</dcterms:modified>
</cp:coreProperties>
</file>