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git\docs_for_labs\Вычмат\lab4\"/>
    </mc:Choice>
  </mc:AlternateContent>
  <xr:revisionPtr revIDLastSave="0" documentId="13_ncr:1_{4137DE60-4FE0-4D7B-A07F-513D89EB5B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C15" i="1"/>
  <c r="D15" i="1"/>
  <c r="E15" i="1"/>
  <c r="F15" i="1"/>
  <c r="G15" i="1"/>
  <c r="H15" i="1"/>
  <c r="I15" i="1"/>
  <c r="J15" i="1"/>
  <c r="K15" i="1"/>
  <c r="L15" i="1"/>
  <c r="B15" i="1"/>
  <c r="C14" i="1"/>
  <c r="D14" i="1"/>
  <c r="E14" i="1"/>
  <c r="F14" i="1"/>
  <c r="G14" i="1"/>
  <c r="H14" i="1"/>
  <c r="I14" i="1"/>
  <c r="J14" i="1"/>
  <c r="K14" i="1"/>
  <c r="L14" i="1"/>
  <c r="B14" i="1"/>
  <c r="B23" i="1"/>
  <c r="C11" i="1"/>
  <c r="D11" i="1"/>
  <c r="E11" i="1"/>
  <c r="F11" i="1"/>
  <c r="G11" i="1"/>
  <c r="H11" i="1"/>
  <c r="I11" i="1"/>
  <c r="J11" i="1"/>
  <c r="K11" i="1"/>
  <c r="L11" i="1"/>
  <c r="B11" i="1"/>
  <c r="B22" i="1"/>
  <c r="C8" i="1"/>
  <c r="D8" i="1"/>
  <c r="E8" i="1"/>
  <c r="F8" i="1"/>
  <c r="G8" i="1"/>
  <c r="H8" i="1"/>
  <c r="I8" i="1"/>
  <c r="J8" i="1"/>
  <c r="K8" i="1"/>
  <c r="L8" i="1"/>
  <c r="B8" i="1"/>
  <c r="H18" i="1"/>
  <c r="C13" i="1"/>
  <c r="D13" i="1"/>
  <c r="E13" i="1"/>
  <c r="F13" i="1"/>
  <c r="G13" i="1"/>
  <c r="H13" i="1"/>
  <c r="I13" i="1"/>
  <c r="J13" i="1"/>
  <c r="K13" i="1"/>
  <c r="L13" i="1"/>
  <c r="B13" i="1"/>
  <c r="C12" i="1"/>
  <c r="D12" i="1"/>
  <c r="E12" i="1"/>
  <c r="F12" i="1"/>
  <c r="G12" i="1"/>
  <c r="H12" i="1"/>
  <c r="I12" i="1"/>
  <c r="J12" i="1"/>
  <c r="K12" i="1"/>
  <c r="L12" i="1"/>
  <c r="B12" i="1"/>
  <c r="H17" i="1"/>
  <c r="E18" i="1"/>
  <c r="H16" i="1"/>
  <c r="E17" i="1"/>
  <c r="E16" i="1"/>
  <c r="B21" i="1"/>
  <c r="B20" i="1"/>
  <c r="C10" i="1"/>
  <c r="D10" i="1"/>
  <c r="E10" i="1"/>
  <c r="F10" i="1"/>
  <c r="G10" i="1"/>
  <c r="H10" i="1"/>
  <c r="I10" i="1"/>
  <c r="J10" i="1"/>
  <c r="K10" i="1"/>
  <c r="L10" i="1"/>
  <c r="B10" i="1"/>
  <c r="C9" i="1"/>
  <c r="D9" i="1"/>
  <c r="E9" i="1"/>
  <c r="F9" i="1"/>
  <c r="G9" i="1"/>
  <c r="H9" i="1"/>
  <c r="I9" i="1"/>
  <c r="J9" i="1"/>
  <c r="K9" i="1"/>
  <c r="L9" i="1"/>
  <c r="B9" i="1"/>
  <c r="B19" i="1"/>
  <c r="B18" i="1"/>
  <c r="L7" i="1"/>
  <c r="C7" i="1"/>
  <c r="D7" i="1"/>
  <c r="E7" i="1"/>
  <c r="F7" i="1"/>
  <c r="G7" i="1"/>
  <c r="H7" i="1"/>
  <c r="I7" i="1"/>
  <c r="J7" i="1"/>
  <c r="K7" i="1"/>
  <c r="B7" i="1"/>
  <c r="C6" i="1"/>
  <c r="D6" i="1"/>
  <c r="E6" i="1"/>
  <c r="F6" i="1"/>
  <c r="G6" i="1"/>
  <c r="H6" i="1"/>
  <c r="I6" i="1"/>
  <c r="J6" i="1"/>
  <c r="K6" i="1"/>
  <c r="L6" i="1"/>
  <c r="B6" i="1"/>
  <c r="B17" i="1"/>
  <c r="B16" i="1"/>
  <c r="C4" i="1"/>
  <c r="D4" i="1"/>
  <c r="E4" i="1"/>
  <c r="F4" i="1"/>
  <c r="G4" i="1"/>
  <c r="H4" i="1"/>
  <c r="I4" i="1"/>
  <c r="J4" i="1"/>
  <c r="K4" i="1"/>
  <c r="L4" i="1"/>
  <c r="D3" i="1"/>
  <c r="E3" i="1" s="1"/>
  <c r="F3" i="1" s="1"/>
  <c r="G3" i="1" s="1"/>
  <c r="H3" i="1" s="1"/>
  <c r="I3" i="1" s="1"/>
  <c r="J3" i="1" s="1"/>
  <c r="K3" i="1" s="1"/>
  <c r="B3" i="1"/>
  <c r="C3" i="1" s="1"/>
  <c r="B4" i="1" l="1"/>
</calcChain>
</file>

<file path=xl/sharedStrings.xml><?xml version="1.0" encoding="utf-8"?>
<sst xmlns="http://schemas.openxmlformats.org/spreadsheetml/2006/main" count="30" uniqueCount="27">
  <si>
    <t>i</t>
  </si>
  <si>
    <t>xi</t>
  </si>
  <si>
    <t>yi</t>
  </si>
  <si>
    <t>h</t>
  </si>
  <si>
    <t>Sx</t>
  </si>
  <si>
    <t>Sy</t>
  </si>
  <si>
    <t>Sxx</t>
  </si>
  <si>
    <t>x^2</t>
  </si>
  <si>
    <t>y^2</t>
  </si>
  <si>
    <t>Syy</t>
  </si>
  <si>
    <t>SXY</t>
  </si>
  <si>
    <t>xy=</t>
  </si>
  <si>
    <t>x2y=</t>
  </si>
  <si>
    <t>SXXY</t>
  </si>
  <si>
    <t>d1</t>
  </si>
  <si>
    <t>d</t>
  </si>
  <si>
    <t>a</t>
  </si>
  <si>
    <t xml:space="preserve">d2 </t>
  </si>
  <si>
    <t>b</t>
  </si>
  <si>
    <t>ax+b</t>
  </si>
  <si>
    <t>delta</t>
  </si>
  <si>
    <t>x^3</t>
  </si>
  <si>
    <t>SXXX</t>
  </si>
  <si>
    <t>SXXXX</t>
  </si>
  <si>
    <t>x^4</t>
  </si>
  <si>
    <t>ax^2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</si>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</sst>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H20" sqref="H20"/>
    </sheetView>
  </sheetViews>
  <sheetFormatPr defaultRowHeight="15" x14ac:dyDescent="0.25"/>
  <sheetData>
    <row r="1" spans="1:12" s="1" customFormat="1" ht="17.100000000000001" customHeight="1" x14ac:dyDescent="0.25">
      <c r="A1" s="1" t="s">
        <v>3</v>
      </c>
      <c r="B1" s="1">
        <v>0.2</v>
      </c>
    </row>
    <row r="2" spans="1:12" s="1" customFormat="1" ht="17.100000000000001" customHeight="1" x14ac:dyDescent="0.25">
      <c r="A2" s="3" t="s">
        <v>0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</row>
    <row r="3" spans="1:12" s="1" customFormat="1" ht="17.100000000000001" customHeight="1" x14ac:dyDescent="0.25">
      <c r="A3" s="1" t="s">
        <v>1</v>
      </c>
      <c r="B3" s="1">
        <f>-2</f>
        <v>-2</v>
      </c>
      <c r="C3" s="1">
        <f>B3+$B$1</f>
        <v>-1.8</v>
      </c>
      <c r="D3" s="1">
        <f t="shared" ref="D3:L3" si="0">C3+$B$1</f>
        <v>-1.6</v>
      </c>
      <c r="E3" s="1">
        <f t="shared" si="0"/>
        <v>-1.4000000000000001</v>
      </c>
      <c r="F3" s="1">
        <f t="shared" si="0"/>
        <v>-1.2000000000000002</v>
      </c>
      <c r="G3" s="1">
        <f t="shared" si="0"/>
        <v>-1.0000000000000002</v>
      </c>
      <c r="H3" s="1">
        <f t="shared" si="0"/>
        <v>-0.80000000000000027</v>
      </c>
      <c r="I3" s="1">
        <f t="shared" si="0"/>
        <v>-0.60000000000000031</v>
      </c>
      <c r="J3" s="1">
        <f t="shared" si="0"/>
        <v>-0.4000000000000003</v>
      </c>
      <c r="K3" s="1">
        <f t="shared" si="0"/>
        <v>-0.20000000000000029</v>
      </c>
      <c r="L3" s="1">
        <v>0</v>
      </c>
    </row>
    <row r="4" spans="1:12" s="1" customFormat="1" ht="17.100000000000001" customHeight="1" x14ac:dyDescent="0.25">
      <c r="A4" s="1" t="s">
        <v>2</v>
      </c>
      <c r="B4" s="1">
        <f>(4*B3)/(B3^4+3)</f>
        <v>-0.42105263157894735</v>
      </c>
      <c r="C4" s="1">
        <f t="shared" ref="C4:L4" si="1">(4*C3)/(C3^4+3)</f>
        <v>-0.53342816500711232</v>
      </c>
      <c r="D4" s="1">
        <f t="shared" si="1"/>
        <v>-0.66990453860324883</v>
      </c>
      <c r="E4" s="1">
        <f t="shared" si="1"/>
        <v>-0.81852198316183344</v>
      </c>
      <c r="F4" s="1">
        <f t="shared" si="1"/>
        <v>-0.94607379375591294</v>
      </c>
      <c r="G4" s="1">
        <f t="shared" si="1"/>
        <v>-1</v>
      </c>
      <c r="H4" s="1">
        <f t="shared" si="1"/>
        <v>-0.93852651337400295</v>
      </c>
      <c r="I4" s="1">
        <f t="shared" si="1"/>
        <v>-0.76687116564417213</v>
      </c>
      <c r="J4" s="1">
        <f t="shared" si="1"/>
        <v>-0.52882072977260741</v>
      </c>
      <c r="K4" s="1">
        <f t="shared" si="1"/>
        <v>-0.26652452025586393</v>
      </c>
      <c r="L4" s="1">
        <f t="shared" si="1"/>
        <v>0</v>
      </c>
    </row>
    <row r="5" spans="1:12" s="1" customFormat="1" ht="17.100000000000001" customHeight="1" x14ac:dyDescent="0.25"/>
    <row r="6" spans="1:12" s="1" customFormat="1" ht="17.100000000000001" customHeight="1" x14ac:dyDescent="0.25">
      <c r="A6" s="1" t="s">
        <v>7</v>
      </c>
      <c r="B6" s="1">
        <f>B3^2</f>
        <v>4</v>
      </c>
      <c r="C6" s="1">
        <f t="shared" ref="C6:L6" si="2">C3^2</f>
        <v>3.24</v>
      </c>
      <c r="D6" s="1">
        <f t="shared" si="2"/>
        <v>2.5600000000000005</v>
      </c>
      <c r="E6" s="1">
        <f t="shared" si="2"/>
        <v>1.9600000000000004</v>
      </c>
      <c r="F6" s="1">
        <f t="shared" si="2"/>
        <v>1.4400000000000004</v>
      </c>
      <c r="G6" s="1">
        <f t="shared" si="2"/>
        <v>1.0000000000000004</v>
      </c>
      <c r="H6" s="1">
        <f t="shared" si="2"/>
        <v>0.64000000000000046</v>
      </c>
      <c r="I6" s="1">
        <f t="shared" si="2"/>
        <v>0.36000000000000038</v>
      </c>
      <c r="J6" s="1">
        <f t="shared" si="2"/>
        <v>0.16000000000000025</v>
      </c>
      <c r="K6" s="1">
        <f t="shared" si="2"/>
        <v>4.0000000000000119E-2</v>
      </c>
      <c r="L6" s="1">
        <f t="shared" si="2"/>
        <v>0</v>
      </c>
    </row>
    <row r="7" spans="1:12" s="1" customFormat="1" ht="17.100000000000001" customHeight="1" x14ac:dyDescent="0.25">
      <c r="A7" s="1" t="s">
        <v>8</v>
      </c>
      <c r="B7" s="1">
        <f>B4^2</f>
        <v>0.17728531855955676</v>
      </c>
      <c r="C7" s="1">
        <f t="shared" ref="C7:K7" si="3">C4^2</f>
        <v>0.28454560722285505</v>
      </c>
      <c r="D7" s="1">
        <f t="shared" si="3"/>
        <v>0.44877209084123171</v>
      </c>
      <c r="E7" s="1">
        <f t="shared" si="3"/>
        <v>0.66997823691918079</v>
      </c>
      <c r="F7" s="1">
        <f t="shared" si="3"/>
        <v>0.89505562323170573</v>
      </c>
      <c r="G7" s="1">
        <f t="shared" si="3"/>
        <v>1</v>
      </c>
      <c r="H7" s="1">
        <f t="shared" si="3"/>
        <v>0.88083201630596253</v>
      </c>
      <c r="I7" s="1">
        <f t="shared" si="3"/>
        <v>0.58809138469645128</v>
      </c>
      <c r="J7" s="1">
        <f t="shared" si="3"/>
        <v>0.27965136423723308</v>
      </c>
      <c r="K7" s="1">
        <f t="shared" si="3"/>
        <v>7.1035319897618424E-2</v>
      </c>
      <c r="L7" s="1">
        <f>L4^2</f>
        <v>0</v>
      </c>
    </row>
    <row r="8" spans="1:12" s="1" customFormat="1" ht="17.100000000000001" customHeight="1" x14ac:dyDescent="0.25">
      <c r="A8" s="1" t="s">
        <v>21</v>
      </c>
      <c r="B8" s="1">
        <f>B3^3</f>
        <v>-8</v>
      </c>
      <c r="C8" s="1">
        <f t="shared" ref="C8:L8" si="4">C3^3</f>
        <v>-5.8320000000000007</v>
      </c>
      <c r="D8" s="1">
        <f t="shared" si="4"/>
        <v>-4.096000000000001</v>
      </c>
      <c r="E8" s="1">
        <f t="shared" si="4"/>
        <v>-2.7440000000000007</v>
      </c>
      <c r="F8" s="1">
        <f t="shared" si="4"/>
        <v>-1.7280000000000006</v>
      </c>
      <c r="G8" s="1">
        <f t="shared" si="4"/>
        <v>-1.0000000000000007</v>
      </c>
      <c r="H8" s="1">
        <f t="shared" si="4"/>
        <v>-0.51200000000000057</v>
      </c>
      <c r="I8" s="1">
        <f t="shared" si="4"/>
        <v>-0.21600000000000033</v>
      </c>
      <c r="J8" s="1">
        <f t="shared" si="4"/>
        <v>-6.4000000000000154E-2</v>
      </c>
      <c r="K8" s="1">
        <f t="shared" si="4"/>
        <v>-8.0000000000000349E-3</v>
      </c>
      <c r="L8" s="1">
        <f t="shared" si="4"/>
        <v>0</v>
      </c>
    </row>
    <row r="9" spans="1:12" s="1" customFormat="1" ht="17.100000000000001" customHeight="1" x14ac:dyDescent="0.25">
      <c r="A9" s="1" t="s">
        <v>11</v>
      </c>
      <c r="B9" s="1">
        <f>B3*B4</f>
        <v>0.84210526315789469</v>
      </c>
      <c r="C9" s="1">
        <f t="shared" ref="C9:L9" si="5">C3*C4</f>
        <v>0.96017069701280222</v>
      </c>
      <c r="D9" s="1">
        <f t="shared" si="5"/>
        <v>1.0718472617651982</v>
      </c>
      <c r="E9" s="1">
        <f t="shared" si="5"/>
        <v>1.1459307764265669</v>
      </c>
      <c r="F9" s="1">
        <f t="shared" si="5"/>
        <v>1.1352885525070957</v>
      </c>
      <c r="G9" s="1">
        <f t="shared" si="5"/>
        <v>1.0000000000000002</v>
      </c>
      <c r="H9" s="1">
        <f t="shared" si="5"/>
        <v>0.7508212106992026</v>
      </c>
      <c r="I9" s="1">
        <f t="shared" si="5"/>
        <v>0.46012269938650352</v>
      </c>
      <c r="J9" s="1">
        <f t="shared" si="5"/>
        <v>0.21152829190904313</v>
      </c>
      <c r="K9" s="1">
        <f t="shared" si="5"/>
        <v>5.3304904051172865E-2</v>
      </c>
      <c r="L9" s="1">
        <f t="shared" si="5"/>
        <v>0</v>
      </c>
    </row>
    <row r="10" spans="1:12" s="1" customFormat="1" ht="17.100000000000001" customHeight="1" x14ac:dyDescent="0.25">
      <c r="A10" s="1" t="s">
        <v>12</v>
      </c>
      <c r="B10" s="1">
        <f>B9*B3</f>
        <v>-1.6842105263157894</v>
      </c>
      <c r="C10" s="1">
        <f t="shared" ref="C10:L10" si="6">C9*C3</f>
        <v>-1.728307254623044</v>
      </c>
      <c r="D10" s="1">
        <f t="shared" si="6"/>
        <v>-1.7149556188243171</v>
      </c>
      <c r="E10" s="1">
        <f t="shared" si="6"/>
        <v>-1.6043030869971939</v>
      </c>
      <c r="F10" s="1">
        <f t="shared" si="6"/>
        <v>-1.362346263008515</v>
      </c>
      <c r="G10" s="1">
        <f t="shared" si="6"/>
        <v>-1.0000000000000004</v>
      </c>
      <c r="H10" s="1">
        <f t="shared" si="6"/>
        <v>-0.60065696855936224</v>
      </c>
      <c r="I10" s="1">
        <f t="shared" si="6"/>
        <v>-0.27607361963190225</v>
      </c>
      <c r="J10" s="1">
        <f t="shared" si="6"/>
        <v>-8.4611316763617314E-2</v>
      </c>
      <c r="K10" s="1">
        <f t="shared" si="6"/>
        <v>-1.0660980810234588E-2</v>
      </c>
      <c r="L10" s="1">
        <f t="shared" si="6"/>
        <v>0</v>
      </c>
    </row>
    <row r="11" spans="1:12" s="1" customFormat="1" ht="17.100000000000001" customHeight="1" x14ac:dyDescent="0.25">
      <c r="A11" s="1" t="s">
        <v>24</v>
      </c>
      <c r="B11" s="1">
        <f>B8*B3</f>
        <v>16</v>
      </c>
      <c r="C11" s="1">
        <f t="shared" ref="C11:L11" si="7">C8*C3</f>
        <v>10.497600000000002</v>
      </c>
      <c r="D11" s="1">
        <f t="shared" si="7"/>
        <v>6.5536000000000021</v>
      </c>
      <c r="E11" s="1">
        <f t="shared" si="7"/>
        <v>3.8416000000000015</v>
      </c>
      <c r="F11" s="1">
        <f t="shared" si="7"/>
        <v>2.0736000000000012</v>
      </c>
      <c r="G11" s="1">
        <f t="shared" si="7"/>
        <v>1.0000000000000009</v>
      </c>
      <c r="H11" s="1">
        <f t="shared" si="7"/>
        <v>0.40960000000000057</v>
      </c>
      <c r="I11" s="1">
        <f t="shared" si="7"/>
        <v>0.12960000000000027</v>
      </c>
      <c r="J11" s="1">
        <f t="shared" si="7"/>
        <v>2.5600000000000081E-2</v>
      </c>
      <c r="K11" s="1">
        <f t="shared" si="7"/>
        <v>1.6000000000000092E-3</v>
      </c>
      <c r="L11" s="1">
        <f t="shared" si="7"/>
        <v>0</v>
      </c>
    </row>
    <row r="12" spans="1:12" s="1" customFormat="1" ht="17.100000000000001" customHeight="1" x14ac:dyDescent="0.25">
      <c r="A12" s="1" t="s">
        <v>19</v>
      </c>
      <c r="B12" s="1">
        <f>$H$16*B3+$H$17</f>
        <v>-0.79483755277801293</v>
      </c>
      <c r="C12" s="1">
        <f t="shared" ref="C12:L12" si="8">$H$16*C3+$H$17</f>
        <v>-0.76113775206156853</v>
      </c>
      <c r="D12" s="1">
        <f t="shared" si="8"/>
        <v>-0.72743795134512412</v>
      </c>
      <c r="E12" s="1">
        <f t="shared" si="8"/>
        <v>-0.69373815062867983</v>
      </c>
      <c r="F12" s="1">
        <f t="shared" si="8"/>
        <v>-0.66003834991223542</v>
      </c>
      <c r="G12" s="1">
        <f t="shared" si="8"/>
        <v>-0.62633854919579102</v>
      </c>
      <c r="H12" s="1">
        <f t="shared" si="8"/>
        <v>-0.59263874847934661</v>
      </c>
      <c r="I12" s="1">
        <f t="shared" si="8"/>
        <v>-0.55893894776290221</v>
      </c>
      <c r="J12" s="1">
        <f t="shared" si="8"/>
        <v>-0.5252391470464578</v>
      </c>
      <c r="K12" s="1">
        <f t="shared" si="8"/>
        <v>-0.49153934633001339</v>
      </c>
      <c r="L12" s="1">
        <f t="shared" si="8"/>
        <v>-0.45783954561356893</v>
      </c>
    </row>
    <row r="13" spans="1:12" s="1" customFormat="1" ht="17.100000000000001" customHeight="1" x14ac:dyDescent="0.25">
      <c r="B13" s="1">
        <f>(B12-B4)^2</f>
        <v>0.13971516731579167</v>
      </c>
      <c r="C13" s="1">
        <f t="shared" ref="C13:L13" si="9">(C12-C4)^2</f>
        <v>5.1851656036510971E-2</v>
      </c>
      <c r="D13" s="1">
        <f t="shared" si="9"/>
        <v>3.3100935817269778E-3</v>
      </c>
      <c r="E13" s="1">
        <f t="shared" si="9"/>
        <v>1.5571004861662126E-2</v>
      </c>
      <c r="F13" s="1">
        <f t="shared" si="9"/>
        <v>8.1816275134849598E-2</v>
      </c>
      <c r="G13" s="1">
        <f t="shared" si="9"/>
        <v>0.13962287981710628</v>
      </c>
      <c r="H13" s="1">
        <f t="shared" si="9"/>
        <v>0.11963834590382105</v>
      </c>
      <c r="I13" s="1">
        <f t="shared" si="9"/>
        <v>4.3235807233023907E-2</v>
      </c>
      <c r="J13" s="1">
        <f t="shared" si="9"/>
        <v>1.2827734824253289E-5</v>
      </c>
      <c r="K13" s="1">
        <f t="shared" si="9"/>
        <v>5.0631671953179733E-2</v>
      </c>
      <c r="L13" s="1">
        <f t="shared" si="9"/>
        <v>0.20961704952763927</v>
      </c>
    </row>
    <row r="14" spans="1:12" s="1" customFormat="1" ht="17.100000000000001" customHeight="1" x14ac:dyDescent="0.25">
      <c r="A14" s="1" t="s">
        <v>25</v>
      </c>
      <c r="B14" s="1">
        <f>B6*$E$20+B3*$E$21+$E$22</f>
        <v>-0.33059999999999973</v>
      </c>
      <c r="C14" s="1">
        <f t="shared" ref="C14:L14" si="10">C6*$E$20+C3*$E$21+$E$22</f>
        <v>-0.57546799999999965</v>
      </c>
      <c r="D14" s="1">
        <f t="shared" si="10"/>
        <v>-0.75843199999999977</v>
      </c>
      <c r="E14" s="1">
        <f t="shared" si="10"/>
        <v>-0.87949199999999972</v>
      </c>
      <c r="F14" s="1">
        <f t="shared" si="10"/>
        <v>-0.9386479999999997</v>
      </c>
      <c r="G14" s="1">
        <f t="shared" si="10"/>
        <v>-0.93590000000000007</v>
      </c>
      <c r="H14" s="1">
        <f t="shared" si="10"/>
        <v>-0.87124800000000002</v>
      </c>
      <c r="I14" s="1">
        <f t="shared" si="10"/>
        <v>-0.74469200000000013</v>
      </c>
      <c r="J14" s="1">
        <f t="shared" si="10"/>
        <v>-0.55623200000000028</v>
      </c>
      <c r="K14" s="1">
        <f t="shared" si="10"/>
        <v>-0.30586800000000036</v>
      </c>
      <c r="L14" s="1">
        <f t="shared" si="10"/>
        <v>6.4000000000000003E-3</v>
      </c>
    </row>
    <row r="15" spans="1:12" s="1" customFormat="1" ht="17.100000000000001" customHeight="1" x14ac:dyDescent="0.25">
      <c r="B15" s="1">
        <f>(B14-B4)^2</f>
        <v>8.1816785595568309E-3</v>
      </c>
      <c r="C15" s="1">
        <f t="shared" ref="C15:L15" si="11">(C14-C4)^2</f>
        <v>1.7673477262291938E-3</v>
      </c>
      <c r="D15" s="1">
        <f t="shared" si="11"/>
        <v>7.8371114213532274E-3</v>
      </c>
      <c r="E15" s="1">
        <f t="shared" si="11"/>
        <v>3.717342953246279E-3</v>
      </c>
      <c r="F15" s="1">
        <f t="shared" si="11"/>
        <v>5.5142412905359984E-5</v>
      </c>
      <c r="G15" s="1">
        <f t="shared" si="11"/>
        <v>4.1088099999999914E-3</v>
      </c>
      <c r="H15" s="1">
        <f t="shared" si="11"/>
        <v>4.5263983618158907E-3</v>
      </c>
      <c r="I15" s="1">
        <f t="shared" si="11"/>
        <v>4.919153886716193E-4</v>
      </c>
      <c r="J15" s="1">
        <f t="shared" si="11"/>
        <v>7.513777354791548E-4</v>
      </c>
      <c r="K15" s="1">
        <f t="shared" si="11"/>
        <v>1.5479093983772738E-3</v>
      </c>
      <c r="L15" s="1">
        <f t="shared" si="11"/>
        <v>4.0960000000000001E-5</v>
      </c>
    </row>
    <row r="16" spans="1:12" s="1" customFormat="1" ht="17.100000000000001" customHeight="1" x14ac:dyDescent="0.25">
      <c r="A16" s="1" t="s">
        <v>4</v>
      </c>
      <c r="B16" s="1">
        <f>SUM(B3:L3)</f>
        <v>-11.000000000000002</v>
      </c>
      <c r="D16" s="1" t="s">
        <v>14</v>
      </c>
      <c r="E16" s="1">
        <f>B20*11-B16*B17</f>
        <v>8.1553517733795502</v>
      </c>
      <c r="G16" s="1" t="s">
        <v>16</v>
      </c>
      <c r="H16" s="1">
        <f>E16/E17</f>
        <v>0.16849900358222203</v>
      </c>
    </row>
    <row r="17" spans="1:8" s="1" customFormat="1" ht="17.100000000000001" customHeight="1" x14ac:dyDescent="0.25">
      <c r="A17" s="1" t="s">
        <v>5</v>
      </c>
      <c r="B17" s="1">
        <f>SUM(B4:L4)</f>
        <v>-6.8897240411537011</v>
      </c>
      <c r="D17" s="1" t="s">
        <v>15</v>
      </c>
      <c r="E17" s="1">
        <f>B18*11-B16*B16</f>
        <v>48.40000000000002</v>
      </c>
      <c r="G17" s="1" t="s">
        <v>18</v>
      </c>
      <c r="H17" s="1">
        <f>E18/E17</f>
        <v>-0.45783954561356893</v>
      </c>
    </row>
    <row r="18" spans="1:8" s="1" customFormat="1" ht="17.100000000000001" customHeight="1" x14ac:dyDescent="0.25">
      <c r="A18" s="1" t="s">
        <v>6</v>
      </c>
      <c r="B18" s="1">
        <f>SUM(B6:L6)</f>
        <v>15.400000000000006</v>
      </c>
      <c r="D18" s="1" t="s">
        <v>17</v>
      </c>
      <c r="E18" s="1">
        <f>B18*B17-B16*B20</f>
        <v>-22.159434007696746</v>
      </c>
      <c r="G18" s="1" t="s">
        <v>20</v>
      </c>
      <c r="H18" s="1">
        <f>SQRT(SUM(B13:L13)/11)</f>
        <v>0.27879982703466261</v>
      </c>
    </row>
    <row r="19" spans="1:8" s="1" customFormat="1" ht="17.100000000000001" customHeight="1" x14ac:dyDescent="0.25">
      <c r="A19" s="1" t="s">
        <v>9</v>
      </c>
      <c r="B19" s="1">
        <f>SUM(B7:L7)</f>
        <v>5.2952469619117952</v>
      </c>
    </row>
    <row r="20" spans="1:8" s="1" customFormat="1" ht="17.100000000000001" customHeight="1" x14ac:dyDescent="0.25">
      <c r="A20" s="1" t="s">
        <v>10</v>
      </c>
      <c r="B20" s="1">
        <f>SUM(B9:L9)</f>
        <v>7.6311196569154793</v>
      </c>
      <c r="D20" s="1" t="s">
        <v>16</v>
      </c>
      <c r="E20" s="1">
        <v>0.77380000000000004</v>
      </c>
      <c r="G20" s="1" t="s">
        <v>20</v>
      </c>
      <c r="H20" s="1">
        <f>SQRT(SUM(B15:L15)/11)</f>
        <v>5.479382343893982E-2</v>
      </c>
    </row>
    <row r="21" spans="1:8" s="1" customFormat="1" ht="17.100000000000001" customHeight="1" x14ac:dyDescent="0.25">
      <c r="A21" s="1" t="s">
        <v>13</v>
      </c>
      <c r="B21" s="1">
        <f>SUM(B10:L10)</f>
        <v>-10.066125635533975</v>
      </c>
      <c r="D21" s="1" t="s">
        <v>18</v>
      </c>
      <c r="E21" s="1">
        <v>1.7161</v>
      </c>
    </row>
    <row r="22" spans="1:8" s="1" customFormat="1" ht="17.100000000000001" customHeight="1" x14ac:dyDescent="0.25">
      <c r="A22" s="1" t="s">
        <v>22</v>
      </c>
      <c r="B22" s="1">
        <f>SUM(B8:L8)</f>
        <v>-24.200000000000003</v>
      </c>
      <c r="D22" s="1" t="s">
        <v>26</v>
      </c>
      <c r="E22" s="1">
        <v>6.4000000000000003E-3</v>
      </c>
    </row>
    <row r="23" spans="1:8" s="1" customFormat="1" ht="17.100000000000001" customHeight="1" x14ac:dyDescent="0.25">
      <c r="A23" s="1" t="s">
        <v>23</v>
      </c>
      <c r="B23" s="1">
        <f>SUM(B11:L11)</f>
        <v>40.532800000000002</v>
      </c>
    </row>
    <row r="24" spans="1:8" s="1" customFormat="1" ht="17.100000000000001" customHeight="1" x14ac:dyDescent="0.25"/>
    <row r="25" spans="1:8" s="1" customFormat="1" ht="17.100000000000001" customHeight="1" x14ac:dyDescent="0.25"/>
    <row r="26" spans="1:8" s="1" customFormat="1" ht="17.100000000000001" customHeight="1" x14ac:dyDescent="0.25"/>
    <row r="27" spans="1:8" s="1" customFormat="1" ht="17.100000000000001" customHeight="1" x14ac:dyDescent="0.25"/>
    <row r="28" spans="1:8" s="1" customFormat="1" ht="17.100000000000001" customHeight="1" x14ac:dyDescent="0.25"/>
    <row r="29" spans="1:8" s="1" customFormat="1" ht="17.100000000000001" customHeight="1" x14ac:dyDescent="0.25"/>
    <row r="30" spans="1:8" s="1" customFormat="1" ht="17.100000000000001" customHeight="1" x14ac:dyDescent="0.25"/>
    <row r="31" spans="1:8" s="1" customFormat="1" ht="17.100000000000001" customHeight="1" x14ac:dyDescent="0.25"/>
    <row r="32" spans="1:8" s="2" customFormat="1" ht="17.100000000000001" customHeight="1" x14ac:dyDescent="0.25"/>
    <row r="33" s="2" customFormat="1" ht="17.100000000000001" customHeight="1" x14ac:dyDescent="0.25"/>
    <row r="34" s="2" customFormat="1" ht="17.100000000000001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Балин Артем Алексеевич</cp:lastModifiedBy>
  <dcterms:created xsi:type="dcterms:W3CDTF">2015-06-05T18:19:34Z</dcterms:created>
  <dcterms:modified xsi:type="dcterms:W3CDTF">2024-04-15T18:23:49Z</dcterms:modified>
</cp:coreProperties>
</file>