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L37" i="1"/>
  <c r="I25" i="1"/>
  <c r="I24" i="1"/>
  <c r="H25" i="1"/>
  <c r="H24" i="1"/>
  <c r="I23" i="1"/>
  <c r="H23" i="1"/>
  <c r="K24" i="1"/>
  <c r="K25" i="1"/>
  <c r="K23" i="1"/>
  <c r="K9" i="1" l="1"/>
  <c r="K11" i="1"/>
  <c r="K13" i="1"/>
  <c r="K15" i="1"/>
  <c r="K17" i="1"/>
  <c r="K19" i="1"/>
  <c r="K7" i="1"/>
  <c r="G51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J9" i="1" l="1"/>
  <c r="J11" i="1"/>
  <c r="J13" i="1"/>
  <c r="J15" i="1"/>
  <c r="J17" i="1"/>
  <c r="J19" i="1"/>
  <c r="J7" i="1"/>
  <c r="I9" i="1"/>
  <c r="I11" i="1"/>
  <c r="I13" i="1"/>
  <c r="I15" i="1"/>
  <c r="I17" i="1"/>
  <c r="I19" i="1"/>
  <c r="I7" i="1"/>
  <c r="H4" i="1"/>
  <c r="H2" i="1"/>
  <c r="H1" i="1"/>
  <c r="D19" i="1"/>
  <c r="D26" i="1"/>
  <c r="D48" i="1"/>
  <c r="D40" i="1"/>
  <c r="D15" i="1"/>
  <c r="D27" i="1"/>
  <c r="D33" i="1"/>
  <c r="D23" i="1"/>
  <c r="D7" i="1"/>
  <c r="D14" i="1"/>
  <c r="D28" i="1"/>
  <c r="D8" i="1"/>
  <c r="D43" i="1"/>
  <c r="D46" i="1"/>
  <c r="D5" i="1"/>
  <c r="D9" i="1"/>
  <c r="D42" i="1"/>
  <c r="D34" i="1"/>
  <c r="D16" i="1"/>
  <c r="D35" i="1"/>
  <c r="D29" i="1"/>
  <c r="D30" i="1"/>
  <c r="D12" i="1"/>
  <c r="D20" i="1"/>
  <c r="D3" i="1"/>
  <c r="D6" i="1"/>
  <c r="D13" i="1"/>
  <c r="D24" i="1"/>
  <c r="D21" i="1"/>
  <c r="D25" i="1"/>
  <c r="D11" i="1"/>
  <c r="D47" i="1"/>
  <c r="D49" i="1"/>
  <c r="D36" i="1"/>
  <c r="D31" i="1"/>
  <c r="D38" i="1"/>
  <c r="D17" i="1"/>
  <c r="D18" i="1"/>
  <c r="D37" i="1"/>
  <c r="D39" i="1"/>
  <c r="D32" i="1"/>
  <c r="D22" i="1"/>
  <c r="D41" i="1"/>
  <c r="D10" i="1"/>
  <c r="D44" i="1"/>
  <c r="D50" i="1"/>
  <c r="D45" i="1"/>
  <c r="D1" i="1"/>
  <c r="D4" i="1"/>
  <c r="D2" i="1"/>
  <c r="H3" i="1" l="1"/>
  <c r="H51" i="1"/>
  <c r="H52" i="1" s="1"/>
  <c r="J51" i="1" s="1"/>
  <c r="C51" i="1"/>
</calcChain>
</file>

<file path=xl/sharedStrings.xml><?xml version="1.0" encoding="utf-8"?>
<sst xmlns="http://schemas.openxmlformats.org/spreadsheetml/2006/main" count="20" uniqueCount="20">
  <si>
    <t>среднее</t>
  </si>
  <si>
    <t>СУММА:</t>
  </si>
  <si>
    <t>СИГМА_Н</t>
  </si>
  <si>
    <t>мин</t>
  </si>
  <si>
    <t>макс</t>
  </si>
  <si>
    <t>разница</t>
  </si>
  <si>
    <t>дельта t</t>
  </si>
  <si>
    <t>Границы интервалов</t>
  </si>
  <si>
    <t>Дельта N</t>
  </si>
  <si>
    <t>хуйня какая то</t>
  </si>
  <si>
    <t>t</t>
  </si>
  <si>
    <t>p</t>
  </si>
  <si>
    <t>pmax</t>
  </si>
  <si>
    <t>от</t>
  </si>
  <si>
    <t>до</t>
  </si>
  <si>
    <t>дельта N</t>
  </si>
  <si>
    <t>N/n</t>
  </si>
  <si>
    <t>P</t>
  </si>
  <si>
    <t>Ot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</si>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</sst>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21" workbookViewId="0">
      <selection activeCell="L38" sqref="L38"/>
    </sheetView>
  </sheetViews>
  <sheetFormatPr defaultRowHeight="15" x14ac:dyDescent="0.25"/>
  <cols>
    <col min="2" max="2" width="12.28515625" style="1" bestFit="1" customWidth="1"/>
    <col min="3" max="3" width="8.7109375" style="1"/>
    <col min="6" max="6" width="8.7109375" customWidth="1"/>
    <col min="7" max="7" width="22.140625" customWidth="1"/>
    <col min="9" max="10" width="14.42578125" customWidth="1"/>
    <col min="11" max="11" width="16" customWidth="1"/>
  </cols>
  <sheetData>
    <row r="1" spans="1:11" x14ac:dyDescent="0.25">
      <c r="A1" s="2"/>
      <c r="B1" s="2">
        <v>9.7100000000000009</v>
      </c>
      <c r="C1" s="2">
        <f t="shared" ref="C1:C49" si="0">B1-$B$51</f>
        <v>-0.25</v>
      </c>
      <c r="D1" s="1">
        <f t="shared" ref="D1:D25" si="1">C1*C1</f>
        <v>6.25E-2</v>
      </c>
      <c r="G1" s="2" t="s">
        <v>3</v>
      </c>
      <c r="H1" s="2">
        <f>MIN(B:B)</f>
        <v>9.7100000000000009</v>
      </c>
    </row>
    <row r="2" spans="1:11" x14ac:dyDescent="0.25">
      <c r="A2" s="2"/>
      <c r="B2" s="2">
        <v>9.7100000000000009</v>
      </c>
      <c r="C2" s="2">
        <f t="shared" si="0"/>
        <v>-0.25</v>
      </c>
      <c r="D2" s="1">
        <f t="shared" si="1"/>
        <v>6.25E-2</v>
      </c>
      <c r="G2" s="2" t="s">
        <v>4</v>
      </c>
      <c r="H2" s="2">
        <f>MAX(B:B)</f>
        <v>10.220000000000001</v>
      </c>
    </row>
    <row r="3" spans="1:11" x14ac:dyDescent="0.25">
      <c r="A3" s="2"/>
      <c r="B3" s="2">
        <v>9.7799999999999994</v>
      </c>
      <c r="C3" s="2">
        <f t="shared" si="0"/>
        <v>-0.18000000000000149</v>
      </c>
      <c r="D3" s="1">
        <f t="shared" si="1"/>
        <v>3.2400000000000539E-2</v>
      </c>
      <c r="G3" s="2" t="s">
        <v>5</v>
      </c>
      <c r="H3" s="2">
        <f>H2-H1</f>
        <v>0.50999999999999979</v>
      </c>
    </row>
    <row r="4" spans="1:11" x14ac:dyDescent="0.25">
      <c r="A4" s="2"/>
      <c r="B4" s="2">
        <v>9.81</v>
      </c>
      <c r="C4" s="2">
        <f t="shared" si="0"/>
        <v>-0.15000000000000036</v>
      </c>
      <c r="D4" s="1">
        <f t="shared" si="1"/>
        <v>2.2500000000000107E-2</v>
      </c>
      <c r="G4" s="2" t="s">
        <v>6</v>
      </c>
      <c r="H4">
        <f>0.51/7</f>
        <v>7.2857142857142856E-2</v>
      </c>
      <c r="I4">
        <v>7.0000000000000007E-2</v>
      </c>
    </row>
    <row r="5" spans="1:11" x14ac:dyDescent="0.25">
      <c r="A5" s="2"/>
      <c r="B5" s="2">
        <v>9.81</v>
      </c>
      <c r="C5" s="2">
        <f t="shared" si="0"/>
        <v>-0.15000000000000036</v>
      </c>
      <c r="D5" s="1">
        <f t="shared" si="1"/>
        <v>2.2500000000000107E-2</v>
      </c>
      <c r="F5" s="2"/>
    </row>
    <row r="6" spans="1:11" x14ac:dyDescent="0.25">
      <c r="A6" s="2"/>
      <c r="B6" s="2">
        <v>9.81</v>
      </c>
      <c r="C6" s="2">
        <f t="shared" si="0"/>
        <v>-0.15000000000000036</v>
      </c>
      <c r="D6" s="1">
        <f t="shared" si="1"/>
        <v>2.2500000000000107E-2</v>
      </c>
      <c r="F6" s="2"/>
      <c r="G6" s="2" t="s">
        <v>7</v>
      </c>
      <c r="H6" t="s">
        <v>8</v>
      </c>
      <c r="I6" t="s">
        <v>9</v>
      </c>
      <c r="J6" t="s">
        <v>10</v>
      </c>
      <c r="K6" t="s">
        <v>11</v>
      </c>
    </row>
    <row r="7" spans="1:11" x14ac:dyDescent="0.25">
      <c r="A7" s="2"/>
      <c r="B7" s="2">
        <v>9.84</v>
      </c>
      <c r="C7" s="2">
        <f t="shared" si="0"/>
        <v>-0.12000000000000099</v>
      </c>
      <c r="D7" s="1">
        <f t="shared" si="1"/>
        <v>1.4400000000000239E-2</v>
      </c>
      <c r="F7" s="4"/>
      <c r="G7" s="2">
        <v>9.7100000000000009</v>
      </c>
      <c r="H7" s="3">
        <v>3</v>
      </c>
      <c r="I7" s="4">
        <f>H7/($I$4*50)</f>
        <v>0.85714285714285698</v>
      </c>
      <c r="J7" s="4">
        <f>AVERAGE(G7:G8)</f>
        <v>9.745000000000001</v>
      </c>
      <c r="K7" s="4">
        <f>1/($H$52*SQRT(2*PI()))*EXP(-((J7-$B$51)^2)/(2*$H$52^2))</f>
        <v>0.69376486965411499</v>
      </c>
    </row>
    <row r="8" spans="1:11" x14ac:dyDescent="0.25">
      <c r="A8" s="2"/>
      <c r="B8" s="2">
        <v>9.84</v>
      </c>
      <c r="C8" s="2">
        <f t="shared" si="0"/>
        <v>-0.12000000000000099</v>
      </c>
      <c r="D8" s="1">
        <f t="shared" si="1"/>
        <v>1.4400000000000239E-2</v>
      </c>
      <c r="F8" s="4"/>
      <c r="G8" s="2">
        <v>9.7799999999999994</v>
      </c>
      <c r="H8" s="3"/>
      <c r="I8" s="4"/>
      <c r="J8" s="3"/>
      <c r="K8" s="4"/>
    </row>
    <row r="9" spans="1:11" x14ac:dyDescent="0.25">
      <c r="A9" s="2"/>
      <c r="B9" s="2">
        <v>9.84</v>
      </c>
      <c r="C9" s="2">
        <f t="shared" si="0"/>
        <v>-0.12000000000000099</v>
      </c>
      <c r="D9" s="1">
        <f t="shared" si="1"/>
        <v>1.4400000000000239E-2</v>
      </c>
      <c r="F9" s="4"/>
      <c r="G9" s="2">
        <v>9.7799999999999994</v>
      </c>
      <c r="H9" s="3">
        <v>8</v>
      </c>
      <c r="I9" s="4">
        <f t="shared" ref="I9" si="2">H9/($I$4*50)</f>
        <v>2.2857142857142856</v>
      </c>
      <c r="J9" s="4">
        <f t="shared" ref="J9" si="3">AVERAGE(G9:G10)</f>
        <v>9.8149999999999995</v>
      </c>
      <c r="K9" s="4">
        <f t="shared" ref="K9" si="4">1/($H$52*SQRT(2*PI()))*EXP(-((J9-$B$51)^2)/(2*$H$52^2))</f>
        <v>1.6144175844565058</v>
      </c>
    </row>
    <row r="10" spans="1:11" x14ac:dyDescent="0.25">
      <c r="A10" s="2"/>
      <c r="B10" s="2">
        <v>9.84</v>
      </c>
      <c r="C10" s="2">
        <f t="shared" si="0"/>
        <v>-0.12000000000000099</v>
      </c>
      <c r="D10" s="1">
        <f t="shared" si="1"/>
        <v>1.4400000000000239E-2</v>
      </c>
      <c r="F10" s="4"/>
      <c r="G10" s="2">
        <v>9.85</v>
      </c>
      <c r="H10" s="3"/>
      <c r="I10" s="4"/>
      <c r="J10" s="3"/>
      <c r="K10" s="4"/>
    </row>
    <row r="11" spans="1:11" x14ac:dyDescent="0.25">
      <c r="A11" s="2"/>
      <c r="B11" s="2">
        <v>9.85</v>
      </c>
      <c r="C11" s="2">
        <f t="shared" si="0"/>
        <v>-0.11000000000000121</v>
      </c>
      <c r="D11" s="1">
        <f t="shared" si="1"/>
        <v>1.2100000000000265E-2</v>
      </c>
      <c r="F11" s="2"/>
      <c r="G11" s="2">
        <v>9.85</v>
      </c>
      <c r="H11" s="3">
        <v>9</v>
      </c>
      <c r="I11" s="4">
        <f t="shared" ref="I11" si="5">H11/($I$4*50)</f>
        <v>2.5714285714285712</v>
      </c>
      <c r="J11" s="4">
        <f t="shared" ref="J11" si="6">AVERAGE(G11:G12)</f>
        <v>9.8849999999999998</v>
      </c>
      <c r="K11" s="4">
        <f t="shared" ref="K11" si="7">1/($H$52*SQRT(2*PI()))*EXP(-((J11-$B$51)^2)/(2*$H$52^2))</f>
        <v>2.7050395511120477</v>
      </c>
    </row>
    <row r="12" spans="1:11" x14ac:dyDescent="0.25">
      <c r="A12" s="2"/>
      <c r="B12" s="2">
        <v>9.8699999999999992</v>
      </c>
      <c r="C12" s="2">
        <f t="shared" si="0"/>
        <v>-9.0000000000001634E-2</v>
      </c>
      <c r="D12" s="1">
        <f t="shared" si="1"/>
        <v>8.1000000000002945E-3</v>
      </c>
      <c r="F12" s="2"/>
      <c r="G12" s="2">
        <v>9.92</v>
      </c>
      <c r="H12" s="3"/>
      <c r="I12" s="4"/>
      <c r="J12" s="3"/>
      <c r="K12" s="4"/>
    </row>
    <row r="13" spans="1:11" x14ac:dyDescent="0.25">
      <c r="A13" s="2"/>
      <c r="B13" s="2">
        <v>9.8699999999999992</v>
      </c>
      <c r="C13" s="2">
        <f t="shared" si="0"/>
        <v>-9.0000000000001634E-2</v>
      </c>
      <c r="D13" s="1">
        <f t="shared" si="1"/>
        <v>8.1000000000002945E-3</v>
      </c>
      <c r="F13" s="2"/>
      <c r="G13" s="2">
        <v>9.92</v>
      </c>
      <c r="H13" s="3">
        <v>13</v>
      </c>
      <c r="I13" s="4">
        <f t="shared" ref="I13" si="8">H13/($I$4*50)</f>
        <v>3.714285714285714</v>
      </c>
      <c r="J13" s="4">
        <f t="shared" ref="J13" si="9">AVERAGE(G13:G14)</f>
        <v>9.9550000000000001</v>
      </c>
      <c r="K13" s="4">
        <f t="shared" ref="K13" si="10">1/($H$52*SQRT(2*PI()))*EXP(-((J13-$B$51)^2)/(2*$H$52^2))</f>
        <v>3.2635143368377295</v>
      </c>
    </row>
    <row r="14" spans="1:11" x14ac:dyDescent="0.25">
      <c r="A14" s="2"/>
      <c r="B14" s="2">
        <v>9.8800000000000008</v>
      </c>
      <c r="C14" s="2">
        <f t="shared" si="0"/>
        <v>-8.0000000000000071E-2</v>
      </c>
      <c r="D14" s="1">
        <f t="shared" si="1"/>
        <v>6.4000000000000116E-3</v>
      </c>
      <c r="F14" s="2"/>
      <c r="G14" s="2">
        <v>9.99</v>
      </c>
      <c r="H14" s="3"/>
      <c r="I14" s="4"/>
      <c r="J14" s="3"/>
      <c r="K14" s="4"/>
    </row>
    <row r="15" spans="1:11" x14ac:dyDescent="0.25">
      <c r="A15" s="2"/>
      <c r="B15" s="2">
        <v>9.9</v>
      </c>
      <c r="C15" s="2">
        <f t="shared" si="0"/>
        <v>-6.0000000000000497E-2</v>
      </c>
      <c r="D15" s="1">
        <f t="shared" si="1"/>
        <v>3.6000000000000597E-3</v>
      </c>
      <c r="F15" s="2"/>
      <c r="G15" s="2">
        <v>10</v>
      </c>
      <c r="H15" s="3">
        <v>10</v>
      </c>
      <c r="I15" s="4">
        <f t="shared" ref="I15" si="11">H15/($I$4*50)</f>
        <v>2.8571428571428568</v>
      </c>
      <c r="J15" s="4">
        <f t="shared" ref="J15" si="12">AVERAGE(G15:G16)</f>
        <v>10.039999999999999</v>
      </c>
      <c r="K15" s="4">
        <f t="shared" ref="K15" si="13">1/($H$52*SQRT(2*PI()))*EXP(-((J15-$B$51)^2)/(2*$H$52^2))</f>
        <v>2.6356816558816774</v>
      </c>
    </row>
    <row r="16" spans="1:11" x14ac:dyDescent="0.25">
      <c r="A16" s="2"/>
      <c r="B16" s="2">
        <v>9.9</v>
      </c>
      <c r="C16" s="2">
        <f t="shared" si="0"/>
        <v>-6.0000000000000497E-2</v>
      </c>
      <c r="D16" s="1">
        <f t="shared" si="1"/>
        <v>3.6000000000000597E-3</v>
      </c>
      <c r="F16" s="2"/>
      <c r="G16" s="2">
        <v>10.08</v>
      </c>
      <c r="H16" s="3"/>
      <c r="I16" s="4"/>
      <c r="J16" s="3"/>
      <c r="K16" s="4"/>
    </row>
    <row r="17" spans="1:12" x14ac:dyDescent="0.25">
      <c r="A17" s="2"/>
      <c r="B17" s="2">
        <v>9.9</v>
      </c>
      <c r="C17" s="2">
        <f t="shared" si="0"/>
        <v>-6.0000000000000497E-2</v>
      </c>
      <c r="D17" s="1">
        <f t="shared" si="1"/>
        <v>3.6000000000000597E-3</v>
      </c>
      <c r="F17" s="2"/>
      <c r="G17" s="2">
        <v>10.08</v>
      </c>
      <c r="H17" s="3">
        <v>4</v>
      </c>
      <c r="I17" s="4">
        <f t="shared" ref="I17" si="14">H17/($I$4*50)</f>
        <v>1.1428571428571428</v>
      </c>
      <c r="J17" s="4">
        <f t="shared" ref="J17" si="15">AVERAGE(G17:G18)</f>
        <v>10.120000000000001</v>
      </c>
      <c r="K17" s="4">
        <f t="shared" ref="K17" si="16">1/($H$52*SQRT(2*PI()))*EXP(-((J17-$B$51)^2)/(2*$H$52^2))</f>
        <v>1.3849164175635569</v>
      </c>
    </row>
    <row r="18" spans="1:12" x14ac:dyDescent="0.25">
      <c r="A18" s="2"/>
      <c r="B18" s="2">
        <v>9.9</v>
      </c>
      <c r="C18" s="2">
        <f t="shared" si="0"/>
        <v>-6.0000000000000497E-2</v>
      </c>
      <c r="D18" s="1">
        <f t="shared" si="1"/>
        <v>3.6000000000000597E-3</v>
      </c>
      <c r="F18" s="2"/>
      <c r="G18" s="2">
        <v>10.16</v>
      </c>
      <c r="H18" s="3"/>
      <c r="I18" s="4"/>
      <c r="J18" s="3"/>
      <c r="K18" s="4"/>
    </row>
    <row r="19" spans="1:12" x14ac:dyDescent="0.25">
      <c r="A19" s="2"/>
      <c r="B19" s="2">
        <v>9.91</v>
      </c>
      <c r="C19" s="2">
        <f t="shared" si="0"/>
        <v>-5.0000000000000711E-2</v>
      </c>
      <c r="D19" s="1">
        <f t="shared" si="1"/>
        <v>2.5000000000000712E-3</v>
      </c>
      <c r="F19" s="2"/>
      <c r="G19" s="2">
        <v>10.16</v>
      </c>
      <c r="H19" s="3">
        <v>3</v>
      </c>
      <c r="I19" s="4">
        <f t="shared" ref="I19" si="17">H19/($I$4*50)</f>
        <v>0.85714285714285698</v>
      </c>
      <c r="J19" s="4">
        <f t="shared" ref="J19" si="18">AVERAGE(G19:G20)</f>
        <v>10.195</v>
      </c>
      <c r="K19" s="4">
        <f t="shared" ref="K19" si="19">1/($H$52*SQRT(2*PI()))*EXP(-((J19-$B$51)^2)/(2*$H$52^2))</f>
        <v>0.51311064886033919</v>
      </c>
    </row>
    <row r="20" spans="1:12" x14ac:dyDescent="0.25">
      <c r="A20" s="2"/>
      <c r="B20" s="2">
        <v>9.91</v>
      </c>
      <c r="C20" s="2">
        <f t="shared" si="0"/>
        <v>-5.0000000000000711E-2</v>
      </c>
      <c r="D20" s="1">
        <f t="shared" si="1"/>
        <v>2.5000000000000712E-3</v>
      </c>
      <c r="F20" s="2"/>
      <c r="G20" s="2">
        <v>10.23</v>
      </c>
      <c r="H20" s="3"/>
      <c r="I20" s="4"/>
      <c r="J20" s="3"/>
      <c r="K20" s="4"/>
    </row>
    <row r="21" spans="1:12" x14ac:dyDescent="0.25">
      <c r="A21" s="2"/>
      <c r="B21" s="2">
        <v>9.93</v>
      </c>
      <c r="C21" s="2">
        <f t="shared" si="0"/>
        <v>-3.0000000000001137E-2</v>
      </c>
      <c r="D21" s="1">
        <f t="shared" si="1"/>
        <v>9.0000000000006817E-4</v>
      </c>
      <c r="F21" s="2"/>
    </row>
    <row r="22" spans="1:12" ht="15.75" thickBot="1" x14ac:dyDescent="0.3">
      <c r="A22" s="2"/>
      <c r="B22" s="2">
        <v>9.94</v>
      </c>
      <c r="C22" s="2">
        <f t="shared" si="0"/>
        <v>-2.000000000000135E-2</v>
      </c>
      <c r="D22" s="1">
        <f t="shared" si="1"/>
        <v>4.0000000000005401E-4</v>
      </c>
      <c r="F22" s="2"/>
      <c r="H22" t="s">
        <v>13</v>
      </c>
      <c r="I22" t="s">
        <v>14</v>
      </c>
      <c r="J22" t="s">
        <v>15</v>
      </c>
      <c r="K22" t="s">
        <v>16</v>
      </c>
      <c r="L22" t="s">
        <v>17</v>
      </c>
    </row>
    <row r="23" spans="1:12" ht="15.75" thickBot="1" x14ac:dyDescent="0.3">
      <c r="A23" s="2"/>
      <c r="B23" s="2">
        <v>9.9600000000000009</v>
      </c>
      <c r="C23" s="2">
        <f t="shared" si="0"/>
        <v>0</v>
      </c>
      <c r="D23" s="1">
        <f t="shared" si="1"/>
        <v>0</v>
      </c>
      <c r="F23" s="2"/>
      <c r="H23" s="2">
        <f>$B$51-$H$52</f>
        <v>9.8378592314297197</v>
      </c>
      <c r="I23" s="2">
        <f>$B$51+$H$52</f>
        <v>10.082140768570282</v>
      </c>
      <c r="J23">
        <v>36</v>
      </c>
      <c r="K23" s="2">
        <f>J23/50</f>
        <v>0.72</v>
      </c>
      <c r="L23" s="5">
        <v>0.68</v>
      </c>
    </row>
    <row r="24" spans="1:12" ht="15.75" thickBot="1" x14ac:dyDescent="0.3">
      <c r="A24" s="2"/>
      <c r="B24" s="2">
        <v>9.9600000000000009</v>
      </c>
      <c r="C24" s="2">
        <f t="shared" si="0"/>
        <v>0</v>
      </c>
      <c r="D24" s="1">
        <f t="shared" si="1"/>
        <v>0</v>
      </c>
      <c r="F24" s="2"/>
      <c r="H24" s="2">
        <f>$B$51-2*$H$52</f>
        <v>9.7157184628594404</v>
      </c>
      <c r="I24" s="2">
        <f>$B$51+2*$H$52</f>
        <v>10.204281537140561</v>
      </c>
      <c r="J24">
        <v>47</v>
      </c>
      <c r="K24" s="2">
        <f t="shared" ref="K24:K25" si="20">J24/50</f>
        <v>0.94</v>
      </c>
      <c r="L24" s="6">
        <v>0.95</v>
      </c>
    </row>
    <row r="25" spans="1:12" ht="15.75" thickBot="1" x14ac:dyDescent="0.3">
      <c r="A25" s="2"/>
      <c r="B25" s="2">
        <v>9.9600000000000009</v>
      </c>
      <c r="C25" s="2">
        <f t="shared" si="0"/>
        <v>0</v>
      </c>
      <c r="D25" s="1">
        <f t="shared" si="1"/>
        <v>0</v>
      </c>
      <c r="F25" s="2"/>
      <c r="H25" s="2">
        <f>$B$51-3*$H$52</f>
        <v>9.5935776942891593</v>
      </c>
      <c r="I25" s="2">
        <f>$B$51+3*$H$52</f>
        <v>10.326422305710842</v>
      </c>
      <c r="J25">
        <v>50</v>
      </c>
      <c r="K25" s="2">
        <f t="shared" si="20"/>
        <v>1</v>
      </c>
      <c r="L25" s="6">
        <v>1</v>
      </c>
    </row>
    <row r="26" spans="1:12" x14ac:dyDescent="0.25">
      <c r="B26" s="2">
        <v>9.9700000000000006</v>
      </c>
      <c r="C26" s="2">
        <f t="shared" si="0"/>
        <v>9.9999999999997868E-3</v>
      </c>
      <c r="D26" s="1">
        <f t="shared" ref="D26:D50" si="21">C26*C26</f>
        <v>9.9999999999995736E-5</v>
      </c>
      <c r="F26" s="2"/>
    </row>
    <row r="27" spans="1:12" x14ac:dyDescent="0.25">
      <c r="A27" s="2"/>
      <c r="B27" s="2">
        <v>9.9700000000000006</v>
      </c>
      <c r="C27" s="2">
        <f t="shared" si="0"/>
        <v>9.9999999999997868E-3</v>
      </c>
      <c r="D27" s="1">
        <f t="shared" si="21"/>
        <v>9.9999999999995736E-5</v>
      </c>
      <c r="F27" s="2"/>
    </row>
    <row r="28" spans="1:12" x14ac:dyDescent="0.25">
      <c r="A28" s="2"/>
      <c r="B28" s="2">
        <v>9.9700000000000006</v>
      </c>
      <c r="C28" s="2">
        <f t="shared" si="0"/>
        <v>9.9999999999997868E-3</v>
      </c>
      <c r="D28" s="1">
        <f t="shared" si="21"/>
        <v>9.9999999999995736E-5</v>
      </c>
      <c r="F28" s="2"/>
    </row>
    <row r="29" spans="1:12" x14ac:dyDescent="0.25">
      <c r="A29" s="2"/>
      <c r="B29" s="2">
        <v>9.9700000000000006</v>
      </c>
      <c r="C29" s="2">
        <f t="shared" si="0"/>
        <v>9.9999999999997868E-3</v>
      </c>
      <c r="D29" s="1">
        <f t="shared" si="21"/>
        <v>9.9999999999995736E-5</v>
      </c>
      <c r="F29" s="2"/>
    </row>
    <row r="30" spans="1:12" x14ac:dyDescent="0.25">
      <c r="A30" s="2"/>
      <c r="B30" s="2">
        <v>9.9700000000000006</v>
      </c>
      <c r="C30" s="2">
        <f t="shared" si="0"/>
        <v>9.9999999999997868E-3</v>
      </c>
      <c r="D30" s="1">
        <f t="shared" si="21"/>
        <v>9.9999999999995736E-5</v>
      </c>
      <c r="F30" s="2"/>
    </row>
    <row r="31" spans="1:12" x14ac:dyDescent="0.25">
      <c r="A31" s="2"/>
      <c r="B31" s="2">
        <v>9.9700000000000006</v>
      </c>
      <c r="C31" s="2">
        <f t="shared" si="0"/>
        <v>9.9999999999997868E-3</v>
      </c>
      <c r="D31" s="1">
        <f t="shared" si="21"/>
        <v>9.9999999999995736E-5</v>
      </c>
      <c r="F31" s="2"/>
    </row>
    <row r="32" spans="1:12" x14ac:dyDescent="0.25">
      <c r="A32" s="2"/>
      <c r="B32" s="2">
        <v>9.9700000000000006</v>
      </c>
      <c r="C32" s="2">
        <f t="shared" si="0"/>
        <v>9.9999999999997868E-3</v>
      </c>
      <c r="D32" s="1">
        <f t="shared" si="21"/>
        <v>9.9999999999995736E-5</v>
      </c>
      <c r="F32" s="2"/>
    </row>
    <row r="33" spans="1:12" x14ac:dyDescent="0.25">
      <c r="A33" s="2"/>
      <c r="B33" s="2">
        <v>10</v>
      </c>
      <c r="C33" s="2">
        <f t="shared" si="0"/>
        <v>3.9999999999999147E-2</v>
      </c>
      <c r="D33" s="1">
        <f t="shared" si="21"/>
        <v>1.5999999999999318E-3</v>
      </c>
      <c r="F33" s="2"/>
    </row>
    <row r="34" spans="1:12" x14ac:dyDescent="0.25">
      <c r="A34" s="2"/>
      <c r="B34" s="2">
        <v>10</v>
      </c>
      <c r="C34" s="2">
        <f t="shared" si="0"/>
        <v>3.9999999999999147E-2</v>
      </c>
      <c r="D34" s="1">
        <f t="shared" si="21"/>
        <v>1.5999999999999318E-3</v>
      </c>
      <c r="F34" s="2"/>
    </row>
    <row r="35" spans="1:12" x14ac:dyDescent="0.25">
      <c r="A35" s="2"/>
      <c r="B35" s="2">
        <v>10</v>
      </c>
      <c r="C35" s="2">
        <f t="shared" si="0"/>
        <v>3.9999999999999147E-2</v>
      </c>
      <c r="D35" s="1">
        <f t="shared" si="21"/>
        <v>1.5999999999999318E-3</v>
      </c>
      <c r="F35" s="2"/>
    </row>
    <row r="36" spans="1:12" x14ac:dyDescent="0.25">
      <c r="A36" s="2"/>
      <c r="B36" s="2">
        <v>10</v>
      </c>
      <c r="C36" s="2">
        <f t="shared" si="0"/>
        <v>3.9999999999999147E-2</v>
      </c>
      <c r="D36" s="1">
        <f t="shared" si="21"/>
        <v>1.5999999999999318E-3</v>
      </c>
      <c r="F36" s="2"/>
    </row>
    <row r="37" spans="1:12" x14ac:dyDescent="0.25">
      <c r="A37" s="2"/>
      <c r="B37" s="2">
        <v>10</v>
      </c>
      <c r="C37" s="2">
        <f t="shared" si="0"/>
        <v>3.9999999999999147E-2</v>
      </c>
      <c r="D37" s="1">
        <f t="shared" si="21"/>
        <v>1.5999999999999318E-3</v>
      </c>
      <c r="F37" s="2"/>
      <c r="K37" t="s">
        <v>18</v>
      </c>
      <c r="L37">
        <f>SQRT(G51/50/49)</f>
        <v>1.7273313143076389E-2</v>
      </c>
    </row>
    <row r="38" spans="1:12" x14ac:dyDescent="0.25">
      <c r="A38" s="2"/>
      <c r="B38" s="2">
        <v>10.029999999999999</v>
      </c>
      <c r="C38" s="2">
        <f t="shared" si="0"/>
        <v>6.9999999999998508E-2</v>
      </c>
      <c r="D38" s="1">
        <f t="shared" si="21"/>
        <v>4.8999999999997908E-3</v>
      </c>
      <c r="F38" s="2"/>
      <c r="K38" t="s">
        <v>19</v>
      </c>
      <c r="L38">
        <f>L37*2.04</f>
        <v>3.5237558811875833E-2</v>
      </c>
    </row>
    <row r="39" spans="1:12" x14ac:dyDescent="0.25">
      <c r="A39" s="2"/>
      <c r="B39" s="2">
        <v>10.029999999999999</v>
      </c>
      <c r="C39" s="2">
        <f t="shared" si="0"/>
        <v>6.9999999999998508E-2</v>
      </c>
      <c r="D39" s="1">
        <f t="shared" si="21"/>
        <v>4.8999999999997908E-3</v>
      </c>
      <c r="F39" s="2"/>
    </row>
    <row r="40" spans="1:12" x14ac:dyDescent="0.25">
      <c r="A40" s="2"/>
      <c r="B40" s="2">
        <v>10.06</v>
      </c>
      <c r="C40" s="2">
        <f t="shared" si="0"/>
        <v>9.9999999999999645E-2</v>
      </c>
      <c r="D40" s="1">
        <f t="shared" si="21"/>
        <v>9.9999999999999291E-3</v>
      </c>
      <c r="F40" s="2"/>
    </row>
    <row r="41" spans="1:12" x14ac:dyDescent="0.25">
      <c r="A41" s="2"/>
      <c r="B41" s="2">
        <v>10.06</v>
      </c>
      <c r="C41" s="2">
        <f t="shared" si="0"/>
        <v>9.9999999999999645E-2</v>
      </c>
      <c r="D41" s="1">
        <f t="shared" si="21"/>
        <v>9.9999999999999291E-3</v>
      </c>
      <c r="F41" s="2"/>
    </row>
    <row r="42" spans="1:12" x14ac:dyDescent="0.25">
      <c r="A42" s="2"/>
      <c r="B42" s="2">
        <v>10.07</v>
      </c>
      <c r="C42" s="2">
        <f t="shared" si="0"/>
        <v>0.10999999999999943</v>
      </c>
      <c r="D42" s="1">
        <f t="shared" si="21"/>
        <v>1.2099999999999875E-2</v>
      </c>
      <c r="F42" s="2"/>
    </row>
    <row r="43" spans="1:12" x14ac:dyDescent="0.25">
      <c r="A43" s="2"/>
      <c r="B43" s="2">
        <v>10.09</v>
      </c>
      <c r="C43" s="2">
        <f t="shared" si="0"/>
        <v>0.12999999999999901</v>
      </c>
      <c r="D43" s="1">
        <f t="shared" si="21"/>
        <v>1.6899999999999742E-2</v>
      </c>
      <c r="F43" s="2"/>
    </row>
    <row r="44" spans="1:12" x14ac:dyDescent="0.25">
      <c r="A44" s="2"/>
      <c r="B44" s="2">
        <v>10.09</v>
      </c>
      <c r="C44" s="2">
        <f t="shared" si="0"/>
        <v>0.12999999999999901</v>
      </c>
      <c r="D44" s="1">
        <f t="shared" si="21"/>
        <v>1.6899999999999742E-2</v>
      </c>
      <c r="F44" s="2"/>
    </row>
    <row r="45" spans="1:12" x14ac:dyDescent="0.25">
      <c r="A45" s="2"/>
      <c r="B45" s="2">
        <v>10.09</v>
      </c>
      <c r="C45" s="2">
        <f t="shared" si="0"/>
        <v>0.12999999999999901</v>
      </c>
      <c r="D45" s="1">
        <f t="shared" si="21"/>
        <v>1.6899999999999742E-2</v>
      </c>
      <c r="F45" s="2"/>
    </row>
    <row r="46" spans="1:12" x14ac:dyDescent="0.25">
      <c r="A46" s="2"/>
      <c r="B46" s="2">
        <v>10.15</v>
      </c>
      <c r="C46" s="2">
        <f t="shared" si="0"/>
        <v>0.1899999999999995</v>
      </c>
      <c r="D46" s="1">
        <f t="shared" si="21"/>
        <v>3.6099999999999813E-2</v>
      </c>
      <c r="F46" s="2"/>
    </row>
    <row r="47" spans="1:12" x14ac:dyDescent="0.25">
      <c r="A47" s="2"/>
      <c r="B47" s="2">
        <v>10.19</v>
      </c>
      <c r="C47" s="2">
        <f t="shared" si="0"/>
        <v>0.22999999999999865</v>
      </c>
      <c r="D47" s="1">
        <f t="shared" si="21"/>
        <v>5.2899999999999378E-2</v>
      </c>
      <c r="F47" s="2"/>
    </row>
    <row r="48" spans="1:12" x14ac:dyDescent="0.25">
      <c r="A48" s="2"/>
      <c r="B48" s="2">
        <v>10.220000000000001</v>
      </c>
      <c r="C48" s="2">
        <f t="shared" si="0"/>
        <v>0.25999999999999979</v>
      </c>
      <c r="D48" s="1">
        <f t="shared" si="21"/>
        <v>6.7599999999999882E-2</v>
      </c>
      <c r="F48" s="2"/>
    </row>
    <row r="49" spans="1:10" x14ac:dyDescent="0.25">
      <c r="A49" s="2"/>
      <c r="B49" s="2">
        <v>10.220000000000001</v>
      </c>
      <c r="C49" s="2">
        <f t="shared" si="0"/>
        <v>0.25999999999999979</v>
      </c>
      <c r="D49" s="1">
        <f t="shared" si="21"/>
        <v>6.7599999999999882E-2</v>
      </c>
      <c r="F49" s="2"/>
    </row>
    <row r="50" spans="1:10" x14ac:dyDescent="0.25">
      <c r="A50" s="2"/>
      <c r="B50" s="2">
        <v>10.220000000000001</v>
      </c>
      <c r="C50" s="2">
        <f>B50-$B$51</f>
        <v>0.25999999999999979</v>
      </c>
      <c r="D50" s="1">
        <f t="shared" si="21"/>
        <v>6.7599999999999882E-2</v>
      </c>
      <c r="F50" s="2"/>
    </row>
    <row r="51" spans="1:10" x14ac:dyDescent="0.25">
      <c r="A51" s="2" t="s">
        <v>0</v>
      </c>
      <c r="B51" s="2">
        <v>9.9600000000000009</v>
      </c>
      <c r="C51" s="2">
        <f>SUM(C1:C25)</f>
        <v>-2.370000000000017</v>
      </c>
      <c r="F51" s="2" t="s">
        <v>1</v>
      </c>
      <c r="G51" s="1">
        <f>SUM(D1:D50)</f>
        <v>0.73100000000000009</v>
      </c>
      <c r="H51">
        <f>G51/49</f>
        <v>1.4918367346938778E-2</v>
      </c>
      <c r="I51" t="s">
        <v>12</v>
      </c>
      <c r="J51">
        <f>1/(H52*SQRT(2*PI()))</f>
        <v>3.2662499595446679</v>
      </c>
    </row>
    <row r="52" spans="1:10" x14ac:dyDescent="0.25">
      <c r="G52" t="s">
        <v>2</v>
      </c>
      <c r="H52">
        <f>SQRT(H51)</f>
        <v>0.12214076857028032</v>
      </c>
    </row>
  </sheetData>
  <sortState ref="A1:D52">
    <sortCondition ref="B1"/>
  </sortState>
  <mergeCells count="30">
    <mergeCell ref="H17:H18"/>
    <mergeCell ref="I17:I18"/>
    <mergeCell ref="J17:J18"/>
    <mergeCell ref="K17:K18"/>
    <mergeCell ref="H19:H20"/>
    <mergeCell ref="I19:I20"/>
    <mergeCell ref="J19:J20"/>
    <mergeCell ref="K19:K20"/>
    <mergeCell ref="H13:H14"/>
    <mergeCell ref="I13:I14"/>
    <mergeCell ref="J13:J14"/>
    <mergeCell ref="K13:K14"/>
    <mergeCell ref="H15:H16"/>
    <mergeCell ref="I15:I16"/>
    <mergeCell ref="J15:J16"/>
    <mergeCell ref="K15:K16"/>
    <mergeCell ref="H11:H12"/>
    <mergeCell ref="I11:I12"/>
    <mergeCell ref="J11:J12"/>
    <mergeCell ref="K11:K12"/>
    <mergeCell ref="F7:F8"/>
    <mergeCell ref="F9:F10"/>
    <mergeCell ref="H7:H8"/>
    <mergeCell ref="I7:I8"/>
    <mergeCell ref="J7:J8"/>
    <mergeCell ref="K7:K8"/>
    <mergeCell ref="H9:H10"/>
    <mergeCell ref="I9:I10"/>
    <mergeCell ref="J9:J10"/>
    <mergeCell ref="K9:K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2023-10-04T22:03:35Z</dcterms:modified>
</cp:coreProperties>
</file>