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bat\Documents\Personal\UCF\Course Assignments\"/>
    </mc:Choice>
  </mc:AlternateContent>
  <xr:revisionPtr revIDLastSave="0" documentId="13_ncr:1_{E836E56F-B067-4A18-B1AB-D042D71E06A2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Kickstarter" sheetId="1" r:id="rId1"/>
    <sheet name="Outcomes Based on Lauch Date" sheetId="4" r:id="rId2"/>
    <sheet name="Outcomes Based on Goals" sheetId="6" r:id="rId3"/>
    <sheet name="PIVOTs" sheetId="2" state="hidden" r:id="rId4"/>
    <sheet name="Subcategory Statistics" sheetId="3" state="hidden" r:id="rId5"/>
    <sheet name="Edinburgh Reseach" sheetId="5" state="hidden" r:id="rId6"/>
  </sheets>
  <definedNames>
    <definedName name="_xlnm._FilterDatabase" localSheetId="0" hidden="1">Kickstarter!$A$1:$R$4115</definedName>
  </definedNames>
  <calcPr calcId="191029"/>
  <pivotCaches>
    <pivotCache cacheId="7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6" l="1"/>
  <c r="D14" i="6"/>
  <c r="E14" i="6"/>
  <c r="B14" i="6"/>
  <c r="F3" i="6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<sst xmlns="http://schemas.openxmlformats.org/spreadsheetml/2006/main" count="33010" uniqueCount="8404">
  <si>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</si>
  <si>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</si>
  <si>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</si>
  <si>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</si>
  <si>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</si>
  <si>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</si>
  <si>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</si>
  <si>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</si>
  <si>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</si>
  <si>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</si>
  <si>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</si>
  <si>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</si>
  <si>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</si>
  <si>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</si>
  <si>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</si>
  <si>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</si>
  <si>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</si>
  <si>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</si>
  <si>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</si>
  <si>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</si>
  <si>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</si>
  <si>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</si>
  <si>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</si>
  <si>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</si>
  <si>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</si>
  <si>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</si>
  <si>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</si>
  <si>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</si>
  <si>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</si>
  <si>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</si>
  <si>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</si>
  <si>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</si>
  <si>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</si>
  <si>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</si>
  <si>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</si>
  <si>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</si>
  <si>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</si>
  <si>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</si>
  <si>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</si>
  <si>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</si>
  <si>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</si>
  <si>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</si>
  <si>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</si>
  <si>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</si>
  <si>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</si>
  <si>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</si>
  <si>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</si>
  <si>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</si>
  <si>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</si>
  <si>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</si>
  <si>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</si>
  <si>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</si>
  <si>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</si>
  <si>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</si>
  <si>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</si>
  <si>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</si>
  <si>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</si>
  <si>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</si>
  <si>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</si>
  <si>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</si>
  <si>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</si>
  <si>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</si>
  <si>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</si>
  <si>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</si>
  <si>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</si>
  <si>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</si>
  <si>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</si>
  <si>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</si>
  <si>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</si>
  <si>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</si>
  <si>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</si>
  <si>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</si>
  <si>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</si>
  <si>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</si>
  <si>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</si>
  <si>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</si>
  <si>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</si>
  <si>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</si>
  <si>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</si>
  <si>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</si>
  <si>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</si>
  <si>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</si>
  <si>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</si>
  <si>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</si>
  <si>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</si>
  <si>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</si>
  <si>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</si>
  <si>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</si>
  <si>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</si>
  <si>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</si>
  <si>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</si>
  <si>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</si>
  <si>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</si>
  <si>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</si>
  <si>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</si>
  <si>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</si>
  <si>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</si>
  <si>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</si>
  <si>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</si>
  <si>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</si>
  <si>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</si>
  <si>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</si>
  <si>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</si>
  <si>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</si>
  <si>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</si>
  <si>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</si>
  <si>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</si>
  <si>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</si>
  <si>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</si>
  <si>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</si>
  <si>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</si>
  <si>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</si>
  <si>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</si>
  <si>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</si>
  <si>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</si>
  <si>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</si>
  <si>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</si>
  <si>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</si>
  <si>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</si>
  <si>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</si>
  <si>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</si>
  <si>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</si>
  <si>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</si>
  <si>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</si>
  <si>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</si>
  <si>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</si>
  <si>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</si>
  <si>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</si>
  <si>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</si>
  <si>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</si>
  <si>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</si>
  <si>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</si>
  <si>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</si>
  <si>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</si>
  <si>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</si>
  <si>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</si>
  <si>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</si>
  <si>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</si>
  <si>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</si>
  <si>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</si>
  <si>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</si>
  <si>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</si>
  <si>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</si>
  <si>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</si>
  <si>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</si>
  <si>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</si>
  <si>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</si>
  <si>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</si>
  <si>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</si>
  <si>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</si>
  <si>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</si>
  <si>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</si>
  <si>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</si>
  <si>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</si>
  <si>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</si>
  <si>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</si>
  <si>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</si>
  <si>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</si>
  <si>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</si>
  <si>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</si>
  <si>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</si>
  <si>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</si>
  <si>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</si>
  <si>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</si>
  <si>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</si>
  <si>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</si>
  <si>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</si>
  <si>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</si>
  <si>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</si>
  <si>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</si>
  <si>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</si>
  <si>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</si>
  <si>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</si>
  <si>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</si>
  <si>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</si>
  <si>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</si>
  <si>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</si>
  <si>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</si>
  <si>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</si>
  <si>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</si>
  <si>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</si>
  <si>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</si>
  <si>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</si>
  <si>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</si>
  <si>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</si>
  <si>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</si>
  <si>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</si>
  <si>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</si>
  <si>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</si>
  <si>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</si>
  <si>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</si>
  <si>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</si>
  <si>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</si>
  <si>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</si>
  <si>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</si>
  <si>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</si>
  <si>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</si>
  <si>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</si>
  <si>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</si>
  <si>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</si>
  <si>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</si>
  <si>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</si>
  <si>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</si>
  <si>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</si>
  <si>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</si>
  <si>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</si>
  <si>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</si>
  <si>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</si>
  <si>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</si>
  <si>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</si>
  <si>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</si>
  <si>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</si>
  <si>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</si>
  <si>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</si>
  <si>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</si>
  <si>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</si>
  <si>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</si>
  <si>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</si>
  <si>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</si>
  <si>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</si>
  <si>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</si>
  <si>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</si>
  <si>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</si>
  <si>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</si>
  <si>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</si>
  <si>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</si>
  <si>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</si>
  <si>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</si>
  <si>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</si>
  <si>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</si>
  <si>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</si>
  <si>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</si>
  <si>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</si>
  <si>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</si>
  <si>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</si>
  <si>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</si>
  <si>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</si>
  <si>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</si>
  <si>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</si>
  <si>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</si>
  <si>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</si>
  <si>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</si>
  <si>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</si>
  <si>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</si>
  <si>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</si>
  <si>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</si>
  <si>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</si>
  <si>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</si>
  <si>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</si>
  <si>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</si>
  <si>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</si>
  <si>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</si>
  <si>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</si>
  <si>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</si>
  <si>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</si>
  <si>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</si>
  <si>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</si>
  <si>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</si>
  <si>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</si>
  <si>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</si>
  <si>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</si>
  <si>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</si>
  <si>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</si>
  <si>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</si>
  <si>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</si>
  <si>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</si>
  <si>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</si>
  <si>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</si>
  <si>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</si>
  <si>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</si>
  <si>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</si>
  <si>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</si>
  <si>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</si>
  <si>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</si>
  <si>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</si>
  <si>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</si>
  <si>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</si>
  <si>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</si>
  <si>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</si>
  <si>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</si>
  <si>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</si>
  <si>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</si>
  <si>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</si>
  <si>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</si>
  <si>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</si>
  <si>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</si>
  <si>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</si>
  <si>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</si>
  <si>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</si>
  <si>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</si>
  <si>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</si>
  <si>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</si>
  <si>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</si>
  <si>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</si>
  <si>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</si>
  <si>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</si>
  <si>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</si>
  <si>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</si>
  <si>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</si>
  <si>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</si>
  <si>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</si>
  <si>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</si>
  <si>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</si>
  <si>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</si>
  <si>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</si>
  <si>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</si>
  <si>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</si>
  <si>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</si>
  <si>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</si>
  <si>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</si>
  <si>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</si>
  <si>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</si>
  <si>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</si>
  <si>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</si>
  <si>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</si>
  <si>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</si>
  <si>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</si>
  <si>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</si>
  <si>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</si>
  <si>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</si>
  <si>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</si>
  <si>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</si>
  <si>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</si>
  <si>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</si>
  <si>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</si>
  <si>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</si>
  <si>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</si>
  <si>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</si>
  <si>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</si>
  <si>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</si>
  <si>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</si>
  <si>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</si>
  <si>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</si>
  <si>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</si>
  <si>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</si>
  <si>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</si>
  <si>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</si>
  <si>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</si>
  <si>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</si>
  <si>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</si>
  <si>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</si>
  <si>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</si>
  <si>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</si>
  <si>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</si>
  <si>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</si>
  <si>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</si>
  <si>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</si>
  <si>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</si>
  <si>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</si>
  <si>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</si>
  <si>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</si>
  <si>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</si>
  <si>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</si>
  <si>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</si>
  <si>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</si>
  <si>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</si>
  <si>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</si>
  <si>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</si>
  <si>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</si>
  <si>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</si>
  <si>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</si>
  <si>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</si>
  <si>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</si>
  <si>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</si>
  <si>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</si>
  <si>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</si>
  <si>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</si>
  <si>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</si>
  <si>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</si>
  <si>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</si>
  <si>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</si>
  <si>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</si>
  <si>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</si>
  <si>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</si>
  <si>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</si>
  <si>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</si>
  <si>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</si>
  <si>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</si>
  <si>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</si>
  <si>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</si>
  <si>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</si>
  <si>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</si>
  <si>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</si>
  <si>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</si>
  <si>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</si>
  <si>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</si>
  <si>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</si>
  <si>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</si>
  <si>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</si>
  <si>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</si>
  <si>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</si>
  <si>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</si>
  <si>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</si>
  <si>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</si>
  <si>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</si>
  <si>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</si>
  <si>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</si>
  <si>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</si>
  <si>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</si>
  <si>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</si>
  <si>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</si>
  <si>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</si>
  <si>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</si>
  <si>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</si>
  <si>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</si>
  <si>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</si>
  <si>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</si>
  <si>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</si>
  <si>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</si>
  <si>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</si>
  <si>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</si>
  <si>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</si>
  <si>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</si>
  <si>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</si>
  <si>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</si>
  <si>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</si>
  <si>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</si>
  <si>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</si>
  <si>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</si>
  <si>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</si>
  <si>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</si>
  <si>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</si>
  <si>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</si>
  <si>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</si>
  <si>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</si>
  <si>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</si>
  <si>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</si>
  <si>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</si>
  <si>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</si>
  <si>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</si>
  <si>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</si>
  <si>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</si>
  <si>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</si>
  <si>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</si>
  <si>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</si>
  <si>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</si>
  <si>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</si>
  <si>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</si>
  <si>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</si>
  <si>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</si>
  <si>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</si>
  <si>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</si>
  <si>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</si>
  <si>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</si>
  <si>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</si>
  <si>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</si>
  <si>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</si>
  <si>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</si>
  <si>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</si>
  <si>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</si>
  <si>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</si>
  <si>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</si>
  <si>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</si>
  <si>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</si>
  <si>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</si>
  <si>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</si>
  <si>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</si>
  <si>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</si>
  <si>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</si>
  <si>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</si>
  <si>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</si>
  <si>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</si>
  <si>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</si>
  <si>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</si>
  <si>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</si>
  <si>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</si>
  <si>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</si>
  <si>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</si>
  <si>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</si>
  <si>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</si>
  <si>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</si>
  <si>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</si>
  <si>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</si>
  <si>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</si>
  <si>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</si>
  <si>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</si>
  <si>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</si>
  <si>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</si>
  <si>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</si>
  <si>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</si>
  <si>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</si>
  <si>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</si>
  <si>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</si>
  <si>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</si>
  <si>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</si>
  <si>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</si>
  <si>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</si>
  <si>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</si>
  <si>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</si>
  <si>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</si>
  <si>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</si>
  <si>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</si>
  <si>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</si>
  <si>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</si>
  <si>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</si>
  <si>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</si>
  <si>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</si>
  <si>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</si>
  <si>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</si>
  <si>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</si>
  <si>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</si>
  <si>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</si>
  <si>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</si>
  <si>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</si>
  <si>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</si>
  <si>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</si>
  <si>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</si>
  <si>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</si>
  <si>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</si>
  <si>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</si>
  <si>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</si>
  <si>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</si>
  <si>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</si>
  <si>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</si>
  <si>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</si>
  <si>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</si>
  <si>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</si>
  <si>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</si>
  <si>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</si>
  <si>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</si>
  <si>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</si>
  <si>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</si>
  <si>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</si>
  <si>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</si>
  <si>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</si>
  <si>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</si>
  <si>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</si>
  <si>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</si>
  <si>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</si>
  <si>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</si>
  <si>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</si>
  <si>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</si>
  <si>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</si>
  <si>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</si>
  <si>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</si>
  <si>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</si>
  <si>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</si>
  <si>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</si>
  <si>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</si>
  <si>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</si>
  <si>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</si>
  <si>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</si>
  <si>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</si>
  <si>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</si>
  <si>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</si>
  <si>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</si>
  <si>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</si>
  <si>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</si>
  <si>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</si>
  <si>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</si>
  <si>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</si>
  <si>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</si>
  <si>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</si>
  <si>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</si>
  <si>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</si>
  <si>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</si>
  <si>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</si>
  <si>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</si>
  <si>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</si>
  <si>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</si>
  <si>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</si>
  <si>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</si>
  <si>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</si>
  <si>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</si>
  <si>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</si>
  <si>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</si>
  <si>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</si>
  <si>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</si>
  <si>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</si>
  <si>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</si>
  <si>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</si>
  <si>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</si>
  <si>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</si>
  <si>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</si>
  <si>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</si>
  <si>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</si>
  <si>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</si>
  <si>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</si>
  <si>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</si>
  <si>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</si>
  <si>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</si>
  <si>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</si>
  <si>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</si>
  <si>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</si>
  <si>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</si>
  <si>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</si>
  <si>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</si>
  <si>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</si>
  <si>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</si>
  <si>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</si>
  <si>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</si>
  <si>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</si>
  <si>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</si>
  <si>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</si>
  <si>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</si>
  <si>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</si>
  <si>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</si>
  <si>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</si>
  <si>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</si>
  <si>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</si>
  <si>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</si>
  <si>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</si>
  <si>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</si>
  <si>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</si>
  <si>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</si>
  <si>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</si>
  <si>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</si>
  <si>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</si>
  <si>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</si>
  <si>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</si>
  <si>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</si>
  <si>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</si>
  <si>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</si>
  <si>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</si>
  <si>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</si>
  <si>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</si>
  <si>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</si>
  <si>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</si>
  <si>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</si>
  <si>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</si>
  <si>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</si>
  <si>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</si>
  <si>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</si>
  <si>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</si>
  <si>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</si>
  <si>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</si>
  <si>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</si>
  <si>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</si>
  <si>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</si>
  <si>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</si>
  <si>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</si>
  <si>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</si>
  <si>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</si>
  <si>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</si>
  <si>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</si>
  <si>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</si>
  <si>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</si>
  <si>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</si>
  <si>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</si>
  <si>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</si>
  <si>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</si>
  <si>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</si>
  <si>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</si>
  <si>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</si>
  <si>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</si>
  <si>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</si>
  <si>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</si>
  <si>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</si>
  <si>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</si>
  <si>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</si>
  <si>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</si>
  <si>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</si>
  <si>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</si>
  <si>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</si>
  <si>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</si>
  <si>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</si>
  <si>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</si>
  <si>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</si>
  <si>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</si>
  <si>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</si>
  <si>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</si>
  <si>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</si>
  <si>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</si>
  <si>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</si>
  <si>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</si>
  <si>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</si>
  <si>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</si>
  <si>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</si>
  <si>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</si>
  <si>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</si>
  <si>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</si>
  <si>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</si>
  <si>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</si>
  <si>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</si>
  <si>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</si>
  <si>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</si>
  <si>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</si>
  <si>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</si>
  <si>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</si>
  <si>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</si>
  <si>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</si>
  <si>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</si>
  <si>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</si>
  <si>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</si>
  <si>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</si>
  <si>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</si>
  <si>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</si>
  <si>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</si>
  <si>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</si>
  <si>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</si>
  <si>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</si>
  <si>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</si>
  <si>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</si>
  <si>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</si>
  <si>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</si>
  <si>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</si>
  <si>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</si>
  <si>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</si>
  <si>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</si>
  <si>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</si>
  <si>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</si>
  <si>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</si>
  <si>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</si>
  <si>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</si>
  <si>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</si>
  <si>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</si>
  <si>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</si>
  <si>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</si>
  <si>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</si>
  <si>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</si>
  <si>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</si>
  <si>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</si>
  <si>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</si>
  <si>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</si>
  <si>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</si>
  <si>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</si>
  <si>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</si>
  <si>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</si>
  <si>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</si>
  <si>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</si>
  <si>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</si>
  <si>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</si>
  <si>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</si>
  <si>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</si>
  <si>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</si>
  <si>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</si>
  <si>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</si>
  <si>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</si>
  <si>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</si>
  <si>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</si>
  <si>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</si>
  <si>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</si>
  <si>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</si>
  <si>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</si>
  <si>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</si>
  <si>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</si>
  <si>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</si>
  <si>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</si>
  <si>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</si>
  <si>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</si>
  <si>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</si>
  <si>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</si>
  <si>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</si>
  <si>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</si>
  <si>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</si>
  <si>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</si>
  <si>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</si>
  <si>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</si>
  <si>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</si>
  <si>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</si>
  <si>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</si>
  <si>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</si>
  <si>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</si>
  <si>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</si>
  <si>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</si>
  <si>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</si>
  <si>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</si>
  <si>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</si>
  <si>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</si>
  <si>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</si>
  <si>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</si>
  <si>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</si>
  <si>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</si>
  <si>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</si>
  <si>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</si>
  <si>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</si>
  <si>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</si>
  <si>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</si>
  <si>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</si>
  <si>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</si>
  <si>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</si>
  <si>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</si>
  <si>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</si>
  <si>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</si>
  <si>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</si>
  <si>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</si>
  <si>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</si>
  <si>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</si>
  <si>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</si>
  <si>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</si>
  <si>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</si>
  <si>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</si>
  <si>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</si>
  <si>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</si>
  <si>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</si>
  <si>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</si>
  <si>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</si>
  <si>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</si>
  <si>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</si>
  <si>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</si>
  <si>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</si>
  <si>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</si>
  <si>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</si>
  <si>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</si>
  <si>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</si>
  <si>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</si>
  <si>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</si>
  <si>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</si>
  <si>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</si>
  <si>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</si>
  <si>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</si>
  <si>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</si>
  <si>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</si>
  <si>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</si>
  <si>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</si>
  <si>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</si>
  <si>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</si>
  <si>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</si>
  <si>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</si>
  <si>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</si>
  <si>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</si>
  <si>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</si>
  <si>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</si>
  <si>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</si>
  <si>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</si>
  <si>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</si>
  <si>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</si>
  <si>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</si>
  <si>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</si>
  <si>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</si>
  <si>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</si>
  <si>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</si>
  <si>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</si>
  <si>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</si>
  <si>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</si>
  <si>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</si>
  <si>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</si>
  <si>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</si>
  <si>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</si>
  <si>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</si>
  <si>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</si>
  <si>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</si>
  <si>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</si>
  <si>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</si>
  <si>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</si>
  <si>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</si>
  <si>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</si>
  <si>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</si>
  <si>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</si>
  <si>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</si>
  <si>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</si>
  <si>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</si>
  <si>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</si>
  <si>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</si>
  <si>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</si>
  <si>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</si>
  <si>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</si>
  <si>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</si>
  <si>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</si>
  <si>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</si>
  <si>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</si>
  <si>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</si>
  <si>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</si>
  <si>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</si>
  <si>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</si>
  <si>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</si>
  <si>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</si>
  <si>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</si>
  <si>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</si>
  <si>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</si>
  <si>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</si>
  <si>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</si>
  <si>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</si>
  <si>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</si>
  <si>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</si>
  <si>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</si>
  <si>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</si>
  <si>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</si>
  <si>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</si>
  <si>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</si>
  <si>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</si>
  <si>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</si>
  <si>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</si>
  <si>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</si>
  <si>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</si>
  <si>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</si>
  <si>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</si>
  <si>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</si>
  <si>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</si>
  <si>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</si>
  <si>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</si>
  <si>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</si>
  <si>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</si>
  <si>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</si>
  <si>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</si>
  <si>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</si>
  <si>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</si>
  <si>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</si>
  <si>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</si>
  <si>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</si>
  <si>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</si>
  <si>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</si>
  <si>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</si>
  <si>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</si>
  <si>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</si>
  <si>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</si>
  <si>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</si>
  <si>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</si>
  <si>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</si>
  <si>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</si>
  <si>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</si>
  <si>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</si>
  <si>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</si>
  <si>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</si>
  <si>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</si>
  <si>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</si>
  <si>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</si>
  <si>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</si>
  <si>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</si>
  <si>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</si>
  <si>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</si>
  <si>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</si>
  <si>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</si>
  <si>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</si>
  <si>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</si>
  <si>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</si>
  <si>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</si>
  <si>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</si>
  <si>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</si>
  <si>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</si>
  <si>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</si>
  <si>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</si>
  <si>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</si>
  <si>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</si>
  <si>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</si>
  <si>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</si>
  <si>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</si>
  <si>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</si>
  <si>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</si>
  <si>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</si>
  <si>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</si>
  <si>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</si>
  <si>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</si>
  <si>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</si>
  <si>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</si>
  <si>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</si>
  <si>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</si>
  <si>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</si>
  <si>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</si>
  <si>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</si>
  <si>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</si>
  <si>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</si>
  <si>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</si>
  <si>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</si>
  <si>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</si>
  <si>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</si>
  <si>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</si>
  <si>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</si>
  <si>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</si>
  <si>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</si>
  <si>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</si>
  <si>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</si>
  <si>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</si>
  <si>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</si>
  <si>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</si>
  <si>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</si>
  <si>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</si>
  <si>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</si>
  <si>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</si>
  <si>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</si>
  <si>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</si>
  <si>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</si>
  <si>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</si>
  <si>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</si>
  <si>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</si>
  <si>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</si>
  <si>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</si>
  <si>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</si>
  <si>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</si>
  <si>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</si>
  <si>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</si>
  <si>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</si>
  <si>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</si>
  <si>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</si>
  <si>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</si>
  <si>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</si>
  <si>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</si>
  <si>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</si>
  <si>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</si>
  <si>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</si>
  <si>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</si>
  <si>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</si>
  <si>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</si>
  <si>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</si>
  <si>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</si>
  <si>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</si>
  <si>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</si>
  <si>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</si>
  <si>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</si>
  <si>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</si>
  <si>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</si>
  <si>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</si>
  <si>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</si>
  <si>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</si>
  <si>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</si>
  <si>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</si>
  <si>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</si>
  <si>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</si>
  <si>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</si>
  <si>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</si>
  <si>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</si>
  <si>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</si>
  <si>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</si>
  <si>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</si>
  <si>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</si>
  <si>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</si>
  <si>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</si>
  <si>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</si>
  <si>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</si>
  <si>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</si>
  <si>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</si>
  <si>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</si>
  <si>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</si>
  <si>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</si>
  <si>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</si>
  <si>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</si>
  <si>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</si>
  <si>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</si>
  <si>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</si>
  <si>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</si>
  <si>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</si>
  <si>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</si>
  <si>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</si>
  <si>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</si>
  <si>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</si>
  <si>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</si>
  <si>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</si>
  <si>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</si>
  <si>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</si>
  <si>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</si>
  <si>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</si>
  <si>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</si>
  <si>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</si>
  <si>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</si>
  <si>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</si>
  <si>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</si>
  <si>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</si>
  <si>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</si>
  <si>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</si>
  <si>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</si>
  <si>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</si>
  <si>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</si>
  <si>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</si>
  <si>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</si>
  <si>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</si>
  <si>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</si>
  <si>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</si>
  <si>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</si>
  <si>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</si>
  <si>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</si>
  <si>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</si>
  <si>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</si>
  <si>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</si>
  <si>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</si>
  <si>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</si>
  <si>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</si>
  <si>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</si>
  <si>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</si>
  <si>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</si>
  <si>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</si>
  <si>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</si>
  <si>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</si>
  <si>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</si>
  <si>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</si>
  <si>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</si>
  <si>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</si>
  <si>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</si>
  <si>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</si>
  <si>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</si>
  <si>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</si>
  <si>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</si>
  <si>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</si>
  <si>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</si>
  <si>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</si>
  <si>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</si>
  <si>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</si>
  <si>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</si>
  <si>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</si>
  <si>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</si>
  <si>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</si>
  <si>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</si>
  <si>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</si>
  <si>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</si>
  <si>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</si>
  <si>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</si>
  <si>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</si>
  <si>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</si>
  <si>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</si>
  <si>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</si>
  <si>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</si>
  <si>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</si>
  <si>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</si>
  <si>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</si>
  <si>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</si>
  <si>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</si>
  <si>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</si>
  <si>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</si>
  <si>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</si>
  <si>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</si>
  <si>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</si>
  <si>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</si>
  <si>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</si>
  <si>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</si>
  <si>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</si>
  <si>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</si>
  <si>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</si>
  <si>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</si>
  <si>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</si>
  <si>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</si>
  <si>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</si>
  <si>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</si>
  <si>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</si>
  <si>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</si>
  <si>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</si>
  <si>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</si>
  <si>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</si>
  <si>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</si>
  <si>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</si>
  <si>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</si>
  <si>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</si>
  <si>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</si>
  <si>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</si>
  <si>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</si>
  <si>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</si>
  <si>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</si>
  <si>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</si>
  <si>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</si>
  <si>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</si>
  <si>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</si>
  <si>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</si>
  <si>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</si>
  <si>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</si>
  <si>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</si>
  <si>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</si>
  <si>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</si>
  <si>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</si>
  <si>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</si>
  <si>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</si>
  <si>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</si>
  <si>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</si>
  <si>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</si>
  <si>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</si>
  <si>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</si>
  <si>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</si>
  <si>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</si>
  <si>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</si>
  <si>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</si>
  <si>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</si>
  <si>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</si>
  <si>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</si>
  <si>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</si>
  <si>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</si>
  <si>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</si>
  <si>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</si>
  <si>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</si>
  <si>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</si>
  <si>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</si>
  <si>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</si>
  <si>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</si>
  <si>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</si>
  <si>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</si>
  <si>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</si>
  <si>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</si>
  <si>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</si>
  <si>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</si>
  <si>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</si>
  <si>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</si>
  <si>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</si>
  <si>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</si>
  <si>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</si>
  <si>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</si>
  <si>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</si>
  <si>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</si>
  <si>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</si>
  <si>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</si>
  <si>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</si>
  <si>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</si>
  <si>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</si>
  <si>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</si>
  <si>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</si>
  <si>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</si>
  <si>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</si>
  <si>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</si>
  <si>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</si>
  <si>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</si>
  <si>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</si>
  <si>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</si>
  <si>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</si>
  <si>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</si>
  <si>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</si>
  <si>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</si>
  <si>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</si>
  <si>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</si>
  <si>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</si>
  <si>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</si>
  <si>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</si>
  <si>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</si>
  <si>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</si>
  <si>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</si>
  <si>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</si>
  <si>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</si>
  <si>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</si>
  <si>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</si>
  <si>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</si>
  <si>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</si>
  <si>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</si>
  <si>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</si>
  <si>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</si>
  <si>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</si>
  <si>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</si>
  <si>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</si>
  <si>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</si>
  <si>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</si>
  <si>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</si>
  <si>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</si>
  <si>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</si>
  <si>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</si>
  <si>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</si>
  <si>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</si>
  <si>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</si>
  <si>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</si>
  <si>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</si>
  <si>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</si>
  <si>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</si>
  <si>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</si>
  <si>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</si>
  <si>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</si>
  <si>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</si>
  <si>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</si>
  <si>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</si>
  <si>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</si>
  <si>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</si>
  <si>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</si>
  <si>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</si>
  <si>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</si>
  <si>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</si>
  <si>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</si>
  <si>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</si>
  <si>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</si>
  <si>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</si>
  <si>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</si>
  <si>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</si>
  <si>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</si>
  <si>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</si>
  <si>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</si>
  <si>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</si>
  <si>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</si>
  <si>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</si>
  <si>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</si>
  <si>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</si>
  <si>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</si>
  <si>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</si>
  <si>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</si>
  <si>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</si>
  <si>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</si>
  <si>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</si>
  <si>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</si>
  <si>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</si>
  <si>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</si>
  <si>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</si>
  <si>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</si>
  <si>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</si>
  <si>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</si>
  <si>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</si>
  <si>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</si>
  <si>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</si>
  <si>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</si>
  <si>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</si>
  <si>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</si>
  <si>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</si>
  <si>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</si>
  <si>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</si>
  <si>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</si>
  <si>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</si>
  <si>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</si>
  <si>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</si>
  <si>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</si>
  <si>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</si>
  <si>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</si>
  <si>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</si>
  <si>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</si>
  <si>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</si>
  <si>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</si>
  <si>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</si>
  <si>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</si>
  <si>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</si>
  <si>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</si>
  <si>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</si>
  <si>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</si>
  <si>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</si>
  <si>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</si>
  <si>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</si>
  <si>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</si>
  <si>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</si>
  <si>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</si>
  <si>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</si>
  <si>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</si>
  <si>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</si>
  <si>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</si>
  <si>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</si>
  <si>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</si>
  <si>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</si>
  <si>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</si>
  <si>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</si>
  <si>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</si>
  <si>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</si>
  <si>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</si>
  <si>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</si>
  <si>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</si>
  <si>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</si>
  <si>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</si>
  <si>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</si>
  <si>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</si>
  <si>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</si>
  <si>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</si>
  <si>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</si>
  <si>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</si>
  <si>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</si>
  <si>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</si>
  <si>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</si>
  <si>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</si>
  <si>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</si>
  <si>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</si>
  <si>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</si>
  <si>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</si>
  <si>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</si>
  <si>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</si>
  <si>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</si>
  <si>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</si>
  <si>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</si>
  <si>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</si>
  <si>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</si>
  <si>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</si>
  <si>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</si>
  <si>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</si>
  <si>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</si>
  <si>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</si>
  <si>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</si>
  <si>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</si>
  <si>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</si>
  <si>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</si>
  <si>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</si>
  <si>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</si>
  <si>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</si>
  <si>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</si>
  <si>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</si>
  <si>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</si>
  <si>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</si>
  <si>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</si>
  <si>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</si>
  <si>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</si>
  <si>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</si>
  <si>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</si>
  <si>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</si>
  <si>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</si>
  <si>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</si>
  <si>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</si>
  <si>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</si>
  <si>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</si>
  <si>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</si>
  <si>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</si>
  <si>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</si>
  <si>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</si>
  <si>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</si>
  <si>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</si>
  <si>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</si>
  <si>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</si>
  <si>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</si>
  <si>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</si>
  <si>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</si>
  <si>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</si>
  <si>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</si>
  <si>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</si>
  <si>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</si>
  <si>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</si>
  <si>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</si>
  <si>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</si>
  <si>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</si>
  <si>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</si>
  <si>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</si>
  <si>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</si>
  <si>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</si>
  <si>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</si>
  <si>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</si>
  <si>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</si>
  <si>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</si>
  <si>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</si>
  <si>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</si>
  <si>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</si>
  <si>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</si>
  <si>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</si>
  <si>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</si>
  <si>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</si>
  <si>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</si>
  <si>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</si>
  <si>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</si>
  <si>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</si>
  <si>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</si>
  <si>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</si>
  <si>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</si>
  <si>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</si>
  <si>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</si>
  <si>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</si>
  <si>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</si>
  <si>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</si>
  <si>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</si>
  <si>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</si>
  <si>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</si>
  <si>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</si>
  <si>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</si>
  <si>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</si>
  <si>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</si>
  <si>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</si>
  <si>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</si>
  <si>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</si>
  <si>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</si>
  <si>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</si>
  <si>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</si>
  <si>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</si>
  <si>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</si>
  <si>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</si>
  <si>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</si>
  <si>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</si>
  <si>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</si>
  <si>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</si>
  <si>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</si>
  <si>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</si>
  <si>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</si>
  <si>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</si>
  <si>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</si>
  <si>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</si>
  <si>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</si>
  <si>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</si>
  <si>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</si>
  <si>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</si>
  <si>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</si>
  <si>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</si>
  <si>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</si>
  <si>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</si>
  <si>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</si>
  <si>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</si>
  <si>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</si>
  <si>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</si>
  <si>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</si>
  <si>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</si>
  <si>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</si>
  <si>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</si>
  <si>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</si>
  <si>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</si>
  <si>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</si>
  <si>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</si>
  <si>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</si>
  <si>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</si>
  <si>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</si>
  <si>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</si>
  <si>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</si>
  <si>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</si>
  <si>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</si>
  <si>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</si>
  <si>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</si>
  <si>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</si>
  <si>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</si>
  <si>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</si>
  <si>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</si>
  <si>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</si>
  <si>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</si>
  <si>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</si>
  <si>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</si>
  <si>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</si>
  <si>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</si>
  <si>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</si>
  <si>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</si>
  <si>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</si>
  <si>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</si>
  <si>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</si>
  <si>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</si>
  <si>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</si>
  <si>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</si>
  <si>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</si>
  <si>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</si>
  <si>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</si>
  <si>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</si>
  <si>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</si>
  <si>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</si>
  <si>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</si>
  <si>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</si>
  <si>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</si>
  <si>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</si>
  <si>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</si>
  <si>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</si>
  <si>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</si>
  <si>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</si>
  <si>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</si>
  <si>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</si>
  <si>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</si>
  <si>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</si>
  <si>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</si>
  <si>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</si>
  <si>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</si>
  <si>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</si>
  <si>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</si>
  <si>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</si>
  <si>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</si>
  <si>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</si>
  <si>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</si>
  <si>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</si>
  <si>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</si>
  <si>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</si>
  <si>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</si>
  <si>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</si>
  <si>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</si>
  <si>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</si>
  <si>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</si>
  <si>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</si>
  <si>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</si>
  <si>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</si>
  <si>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</si>
  <si>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</si>
  <si>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</si>
  <si>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</si>
  <si>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</si>
  <si>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</si>
  <si>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</si>
  <si>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</si>
  <si>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</si>
  <si>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</si>
  <si>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</si>
  <si>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</si>
  <si>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</si>
  <si>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</si>
  <si>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</si>
  <si>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</si>
  <si>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</si>
  <si>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</si>
  <si>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</si>
  <si>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</si>
  <si>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</si>
  <si>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</si>
  <si>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</si>
  <si>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</si>
  <si>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</si>
  <si>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</si>
  <si>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</si>
  <si>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</si>
  <si>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</si>
  <si>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</si>
  <si>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</si>
  <si>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</si>
  <si>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</si>
  <si>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</si>
  <si>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</si>
  <si>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</si>
  <si>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</si>
  <si>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</si>
  <si>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</si>
  <si>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</si>
  <si>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</si>
  <si>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</si>
  <si>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</si>
  <si>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</si>
  <si>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</si>
  <si>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</si>
  <si>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</si>
  <si>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</si>
  <si>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</si>
  <si>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</si>
  <si>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</si>
  <si>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</si>
  <si>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</si>
  <si>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</si>
  <si>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</si>
  <si>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</si>
  <si>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</si>
  <si>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</si>
  <si>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</si>
  <si>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</si>
  <si>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</si>
  <si>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</si>
  <si>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</si>
  <si>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</si>
  <si>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</si>
  <si>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</si>
  <si>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</si>
  <si>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</si>
  <si>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</si>
  <si>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</si>
  <si>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</si>
  <si>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</si>
  <si>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</si>
  <si>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</si>
  <si>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</si>
  <si>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</si>
  <si>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</si>
  <si>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</si>
  <si>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</si>
  <si>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</si>
  <si>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</si>
  <si>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</si>
  <si>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</si>
  <si>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</si>
  <si>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</si>
  <si>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</si>
  <si>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</si>
  <si>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</si>
  <si>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</si>
  <si>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</si>
  <si>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</si>
  <si>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</si>
  <si>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</si>
  <si>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</si>
  <si>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</si>
  <si>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</si>
  <si>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</si>
  <si>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</si>
  <si>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</si>
  <si>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</si>
  <si>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</si>
  <si>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</si>
  <si>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</si>
  <si>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</si>
  <si>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</si>
  <si>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</si>
  <si>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</si>
  <si>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</si>
  <si>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</si>
  <si>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</si>
  <si>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</si>
  <si>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</si>
  <si>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</si>
  <si>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</si>
  <si>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</si>
  <si>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</si>
  <si>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</si>
  <si>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</si>
  <si>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</si>
  <si>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</si>
  <si>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</si>
  <si>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</si>
  <si>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</si>
  <si>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</si>
  <si>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</si>
  <si>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</si>
  <si>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</si>
  <si>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</si>
  <si>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</si>
  <si>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</si>
  <si>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</si>
  <si>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</si>
  <si>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</si>
  <si>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</si>
  <si>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</si>
  <si>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</si>
  <si>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</si>
  <si>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</si>
  <si>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</si>
  <si>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</si>
  <si>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</si>
  <si>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</si>
  <si>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</si>
  <si>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</si>
  <si>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</si>
  <si>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</si>
  <si>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</si>
  <si>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</si>
  <si>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</si>
  <si>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</si>
  <si>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</si>
  <si>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</si>
  <si>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</si>
  <si>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</si>
  <si>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</si>
  <si>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</si>
  <si>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</si>
  <si>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</si>
  <si>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</si>
  <si>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</si>
  <si>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</si>
  <si>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</si>
  <si>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</si>
  <si>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</si>
  <si>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</si>
  <si>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</si>
  <si>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</si>
  <si>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</si>
  <si>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</si>
  <si>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</si>
  <si>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</si>
  <si>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</si>
  <si>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</si>
  <si>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</si>
  <si>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</si>
  <si>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</si>
  <si>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</si>
  <si>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</si>
  <si>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</si>
  <si>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</si>
  <si>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</si>
  <si>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</si>
  <si>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</si>
  <si>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</si>
  <si>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</si>
  <si>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</si>
  <si>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</si>
  <si>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</si>
  <si>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</si>
  <si>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</si>
  <si>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</si>
  <si>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</si>
  <si>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</si>
  <si>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</si>
  <si>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</si>
  <si>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</si>
  <si>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</si>
  <si>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</si>
  <si>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</si>
  <si>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</si>
  <si>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</si>
  <si>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</si>
  <si>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</si>
  <si>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</si>
  <si>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</si>
  <si>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</si>
  <si>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</si>
  <si>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</si>
  <si>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</si>
  <si>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</si>
  <si>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</si>
  <si>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</si>
  <si>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</si>
  <si>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</si>
  <si>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</si>
  <si>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</si>
  <si>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</si>
  <si>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</si>
  <si>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</si>
  <si>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</si>
  <si>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</si>
  <si>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</si>
  <si>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</si>
  <si>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</si>
  <si>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</si>
  <si>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</si>
  <si>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</si>
  <si>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</si>
  <si>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</si>
  <si>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</si>
  <si>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</si>
  <si>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</si>
  <si>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</si>
  <si>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</si>
  <si>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</si>
  <si>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</si>
  <si>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</si>
  <si>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</si>
  <si>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</si>
  <si>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</si>
  <si>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</si>
  <si>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</si>
  <si>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</si>
  <si>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</si>
  <si>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</si>
  <si>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</si>
  <si>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</si>
  <si>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</si>
  <si>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</si>
  <si>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</si>
  <si>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</si>
  <si>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</si>
  <si>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</si>
  <si>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</si>
  <si>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</si>
  <si>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</si>
  <si>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</si>
  <si>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</si>
  <si>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</si>
  <si>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</si>
  <si>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</si>
  <si>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</si>
  <si>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</si>
  <si>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</si>
  <si>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</si>
  <si>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</si>
  <si>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</si>
  <si>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</si>
  <si>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</si>
  <si>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</si>
  <si>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</si>
  <si>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</si>
  <si>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</si>
  <si>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</si>
  <si>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</si>
  <si>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</si>
  <si>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</si>
  <si>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</si>
  <si>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</si>
  <si>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</si>
  <si>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</si>
  <si>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</si>
  <si>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</si>
  <si>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</si>
  <si>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</si>
  <si>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</si>
  <si>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</si>
  <si>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</si>
  <si>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</si>
  <si>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</si>
  <si>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</si>
  <si>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</si>
  <si>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</si>
  <si>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</si>
  <si>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</si>
  <si>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</si>
  <si>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</si>
  <si>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</si>
  <si>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</si>
  <si>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</si>
  <si>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</si>
  <si>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</si>
  <si>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</si>
  <si>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</si>
  <si>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</si>
  <si>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</si>
  <si>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</si>
  <si>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</si>
  <si>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</si>
  <si>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</si>
  <si>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</si>
  <si>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</si>
  <si>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</si>
  <si>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</si>
  <si>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</si>
  <si>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</si>
  <si>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</si>
  <si>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</si>
  <si>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</si>
  <si>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</si>
  <si>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</si>
  <si>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</si>
  <si>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</si>
  <si>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</si>
  <si>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</si>
  <si>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</si>
  <si>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</si>
  <si>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</si>
  <si>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</si>
  <si>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</si>
  <si>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</si>
  <si>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</si>
  <si>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</si>
  <si>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</si>
  <si>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</si>
  <si>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</si>
  <si>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</si>
  <si>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</si>
  <si>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</si>
  <si>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</si>
  <si>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</si>
  <si>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</si>
  <si>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</si>
  <si>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</si>
  <si>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</si>
  <si>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</si>
  <si>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</si>
  <si>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</si>
  <si>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</si>
  <si>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</si>
  <si>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</si>
  <si>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</si>
  <si>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</si>
  <si>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</si>
  <si>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</si>
  <si>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</si>
  <si>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</si>
  <si>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</si>
  <si>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</si>
  <si>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</si>
  <si>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</si>
  <si>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</si>
  <si>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</si>
  <si>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</si>
  <si>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</si>
  <si>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</si>
  <si>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</si>
  <si>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</si>
  <si>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</si>
  <si>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</si>
  <si>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</si>
  <si>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</si>
  <si>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</si>
  <si>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</si>
  <si>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</si>
  <si>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</si>
  <si>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</si>
  <si>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</si>
  <si>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</si>
  <si>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</si>
  <si>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</si>
  <si>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</si>
  <si>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</si>
  <si>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</si>
  <si>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</si>
  <si>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</si>
  <si>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</si>
  <si>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</si>
  <si>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</si>
  <si>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</si>
  <si>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</si>
  <si>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</si>
  <si>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</si>
  <si>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</si>
  <si>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</si>
  <si>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</si>
  <si>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</si>
  <si>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</si>
  <si>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</si>
  <si>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</si>
  <si>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</si>
  <si>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</si>
  <si>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</si>
  <si>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</si>
  <si>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</si>
  <si>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</si>
  <si>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</si>
  <si>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</si>
  <si>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</si>
  <si>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</si>
  <si>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</si>
  <si>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</si>
  <si>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</si>
  <si>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</si>
  <si>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</si>
  <si>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</si>
  <si>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</si>
  <si>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</si>
  <si>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</si>
  <si>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</si>
  <si>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</si>
  <si>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</si>
  <si>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</si>
  <si>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</si>
  <si>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</si>
  <si>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</si>
  <si>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</si>
  <si>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</si>
  <si>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</si>
  <si>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</si>
  <si>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</si>
  <si>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</si>
  <si>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</si>
  <si>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</si>
  <si>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</si>
  <si>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</si>
  <si>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</si>
  <si>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</si>
  <si>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</si>
  <si>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</si>
  <si>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</si>
  <si>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</si>
  <si>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</si>
  <si>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</si>
  <si>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</si>
  <si>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</si>
  <si>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</si>
  <si>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</si>
  <si>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</si>
  <si>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</si>
  <si>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</si>
  <si>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</si>
  <si>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</si>
  <si>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</si>
  <si>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</si>
  <si>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</si>
  <si>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</si>
  <si>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</si>
  <si>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</si>
  <si>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</si>
  <si>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</si>
  <si>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</si>
  <si>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</si>
  <si>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</si>
  <si>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</si>
  <si>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</si>
  <si>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</si>
  <si>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</si>
  <si>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</si>
  <si>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</si>
  <si>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</si>
  <si>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</si>
  <si>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</si>
  <si>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</si>
  <si>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</si>
  <si>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</si>
  <si>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</si>
  <si>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</si>
  <si>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</si>
  <si>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</si>
  <si>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</si>
  <si>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</si>
  <si>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</si>
  <si>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</si>
  <si>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</si>
  <si>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</si>
  <si>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</si>
  <si>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</si>
  <si>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</si>
  <si>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</si>
  <si>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</si>
  <si>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</si>
  <si>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</si>
  <si>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</si>
  <si>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</si>
  <si>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</si>
  <si>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</si>
  <si>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</si>
  <si>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</si>
  <si>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</si>
  <si>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</si>
  <si>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</si>
  <si>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</si>
  <si>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</si>
  <si>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</si>
  <si>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</si>
  <si>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</si>
  <si>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</si>
  <si>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</si>
  <si>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</si>
  <si>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</si>
  <si>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</si>
  <si>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</si>
  <si>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</si>
  <si>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</si>
  <si>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</si>
  <si>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</si>
  <si>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</si>
  <si>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</si>
  <si>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</si>
  <si>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</si>
  <si>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</si>
  <si>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</si>
  <si>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</si>
  <si>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</si>
  <si>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</si>
  <si>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</si>
  <si>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</si>
  <si>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</si>
  <si>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</si>
  <si>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</si>
  <si>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</si>
  <si>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</si>
  <si>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</si>
  <si>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</si>
  <si>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</si>
  <si>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</si>
  <si>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</si>
  <si>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</si>
  <si>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</si>
  <si>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</si>
  <si>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</si>
  <si>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</si>
  <si>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</si>
  <si>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</si>
  <si>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</si>
  <si>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</si>
  <si>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</si>
  <si>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</si>
  <si>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</si>
  <si>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</si>
  <si>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</si>
  <si>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</si>
  <si>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</si>
  <si>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</si>
  <si>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</si>
  <si>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</si>
  <si>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</si>
  <si>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</si>
  <si>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</si>
  <si>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</si>
  <si>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</si>
  <si>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</si>
  <si>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</si>
  <si>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</si>
  <si>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</si>
  <si>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</si>
  <si>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</si>
  <si>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</si>
  <si>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</si>
  <si>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</si>
  <si>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</si>
  <si>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</si>
  <si>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</si>
  <si>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</si>
  <si>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</si>
  <si>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</si>
  <si>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</si>
  <si>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</si>
  <si>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</si>
  <si>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</si>
  <si>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</si>
  <si>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</si>
  <si>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</si>
  <si>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</si>
  <si>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</si>
  <si>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</si>
  <si>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</si>
  <si>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</si>
  <si>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</si>
  <si>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</si>
  <si>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</si>
  <si>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</si>
  <si>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</si>
  <si>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</si>
  <si>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</si>
  <si>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</si>
  <si>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</si>
  <si>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</si>
  <si>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</si>
  <si>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</si>
  <si>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</si>
  <si>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</si>
  <si>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</si>
  <si>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</si>
  <si>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</si>
  <si>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</si>
  <si>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</si>
  <si>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</si>
  <si>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</si>
  <si>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</si>
  <si>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</si>
  <si>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</si>
  <si>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</si>
  <si>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</si>
  <si>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</si>
  <si>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</si>
  <si>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</si>
  <si>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</si>
  <si>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</si>
  <si>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</si>
  <si>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</si>
  <si>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</si>
  <si>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</si>
  <si>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</si>
  <si>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</si>
  <si>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</si>
  <si>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</si>
  <si>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</si>
  <si>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</si>
  <si>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</si>
  <si>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</si>
  <si>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</si>
  <si>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</si>
  <si>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</si>
  <si>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</si>
  <si>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</si>
  <si>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</si>
  <si>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</si>
  <si>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</si>
  <si>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</si>
  <si>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</si>
  <si>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</si>
  <si>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</si>
  <si>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</si>
  <si>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</si>
  <si>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</si>
  <si>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</si>
  <si>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</si>
  <si>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</si>
  <si>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</si>
  <si>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</si>
  <si>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</si>
  <si>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</si>
  <si>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</si>
  <si>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</si>
  <si>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</si>
  <si>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</si>
  <si>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</si>
  <si>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</si>
  <si>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</si>
  <si>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</si>
  <si>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</si>
  <si>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</si>
  <si>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</si>
  <si>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</si>
  <si>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</si>
  <si>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</si>
  <si>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</si>
  <si>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</si>
  <si>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</si>
  <si>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</si>
  <si>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</si>
  <si>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</si>
  <si>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</si>
  <si>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</si>
  <si>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</si>
  <si>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</si>
  <si>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</si>
  <si>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</si>
  <si>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</si>
  <si>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</si>
  <si>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</si>
  <si>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</si>
  <si>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</si>
  <si>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</si>
  <si>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</si>
  <si>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</si>
  <si>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</si>
  <si>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</si>
  <si>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</si>
  <si>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</si>
  <si>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</si>
  <si>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</si>
  <si>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</si>
  <si>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</si>
  <si>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</si>
  <si>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</si>
  <si>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</si>
  <si>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</si>
  <si>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</si>
  <si>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</si>
  <si>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</si>
  <si>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</si>
  <si>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</si>
  <si>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</si>
  <si>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</si>
  <si>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</si>
  <si>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</si>
  <si>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</si>
  <si>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</si>
  <si>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</si>
  <si>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</si>
  <si>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</si>
  <si>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</si>
  <si>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</si>
  <si>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</si>
  <si>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</si>
  <si>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</si>
  <si>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</si>
  <si>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</si>
  <si>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</si>
  <si>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</si>
  <si>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</si>
  <si>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</si>
  <si>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</si>
  <si>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</si>
  <si>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</si>
  <si>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</si>
  <si>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</si>
  <si>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</si>
  <si>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</si>
  <si>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</si>
  <si>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</si>
  <si>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</si>
  <si>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</si>
  <si>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</si>
  <si>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</si>
  <si>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</si>
  <si>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</si>
  <si>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</si>
  <si>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</si>
  <si>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</si>
  <si>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</si>
  <si>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</si>
  <si>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</si>
  <si>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</si>
  <si>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</si>
  <si>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</si>
  <si>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</si>
  <si>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</si>
  <si>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</si>
  <si>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</si>
  <si>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</si>
  <si>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</si>
  <si>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</si>
  <si>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</si>
  <si>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</si>
  <si>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</si>
  <si>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</si>
  <si>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</si>
  <si>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</si>
  <si>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</si>
  <si>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</si>
  <si>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</si>
  <si>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</si>
  <si>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</si>
  <si>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</si>
  <si>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</si>
  <si>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</si>
  <si>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</si>
  <si>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</si>
  <si>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</si>
  <si>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</si>
  <si>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</si>
  <si>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</si>
  <si>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</si>
  <si>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</si>
  <si>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</si>
  <si>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</si>
  <si>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</si>
  <si>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</si>
  <si>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</si>
  <si>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</si>
  <si>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</si>
  <si>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</si>
  <si>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</si>
  <si>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</si>
  <si>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</si>
  <si>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</si>
  <si>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</si>
  <si>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</si>
  <si>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</si>
  <si>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</si>
  <si>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</si>
  <si>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</si>
  <si>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</si>
  <si>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</si>
  <si>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</si>
  <si>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</si>
  <si>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</si>
  <si>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</si>
  <si>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</si>
  <si>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</si>
  <si>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</si>
  <si>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</si>
  <si>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</si>
  <si>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</si>
  <si>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</si>
  <si>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</si>
  <si>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</si>
  <si>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</si>
  <si>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</si>
  <si>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</si>
  <si>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</si>
  <si>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</si>
  <si>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</si>
  <si>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</si>
  <si>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</si>
  <si>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</si>
  <si>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</si>
  <si>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</si>
  <si>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</si>
  <si>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</si>
  <si>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</si>
  <si>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</si>
  <si>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</si>
  <si>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</si>
  <si>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</si>
  <si>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</si>
  <si>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</si>
  <si>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</si>
  <si>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</si>
  <si>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</si>
  <si>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</si>
  <si>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</si>
  <si>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</si>
  <si>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</si>
  <si>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</si>
  <si>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</si>
  <si>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</si>
  <si>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</si>
  <si>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</si>
  <si>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</si>
  <si>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</si>
  <si>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</si>
  <si>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</si>
  <si>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</si>
  <si>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</si>
  <si>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</si>
  <si>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</si>
  <si>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</si>
  <si>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</si>
  <si>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</si>
  <si>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</si>
  <si>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</si>
  <si>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</si>
  <si>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</si>
  <si>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</si>
  <si>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</si>
  <si>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</si>
  <si>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</si>
  <si>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</si>
  <si>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</si>
  <si>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</si>
  <si>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</si>
  <si>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</si>
  <si>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</si>
  <si>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</si>
  <si>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</si>
  <si>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</si>
  <si>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</si>
  <si>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</si>
  <si>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</si>
  <si>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</si>
  <si>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</si>
  <si>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</si>
  <si>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</si>
  <si>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</si>
  <si>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</si>
  <si>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</si>
  <si>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</si>
  <si>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</si>
  <si>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</si>
  <si>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</si>
  <si>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</si>
  <si>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</si>
  <si>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</si>
  <si>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</si>
  <si>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</si>
  <si>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</si>
  <si>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</si>
  <si>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</si>
  <si>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</si>
  <si>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</si>
  <si>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</si>
  <si>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</si>
  <si>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</si>
  <si>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</si>
  <si>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</si>
  <si>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</si>
  <si>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</si>
  <si>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</si>
  <si>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</si>
  <si>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</si>
  <si>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</si>
  <si>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</si>
  <si>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</si>
  <si>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</si>
  <si>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</si>
  <si>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</si>
  <si>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</si>
  <si>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</si>
  <si>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</si>
  <si>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</si>
  <si>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</si>
  <si>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</si>
  <si>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</si>
  <si>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</si>
  <si>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</si>
  <si>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</si>
  <si>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</si>
  <si>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</si>
  <si>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</si>
  <si>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</si>
  <si>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</si>
  <si>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</si>
  <si>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</si>
  <si>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</si>
  <si>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</si>
  <si>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</si>
  <si>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</si>
  <si>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</si>
  <si>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</si>
  <si>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</si>
  <si>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</si>
  <si>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</si>
  <si>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</si>
  <si>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</si>
  <si>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</si>
  <si>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</si>
  <si>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</si>
  <si>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</si>
  <si>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</si>
  <si>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</si>
  <si>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</si>
  <si>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</si>
  <si>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</si>
  <si>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</si>
  <si>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</si>
  <si>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</si>
  <si>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</si>
  <si>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</si>
  <si>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</si>
  <si>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</si>
  <si>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</si>
  <si>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</si>
  <si>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</si>
  <si>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</si>
  <si>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</si>
  <si>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</si>
  <si>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</si>
  <si>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</si>
  <si>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</si>
  <si>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</si>
  <si>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</si>
  <si>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</si>
  <si>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</si>
  <si>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</si>
  <si>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</si>
  <si>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</si>
  <si>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</si>
  <si>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</si>
  <si>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</si>
  <si>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</si>
  <si>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</si>
  <si>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</si>
  <si>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</si>
  <si>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</si>
  <si>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</si>
  <si>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</si>
  <si>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</si>
  <si>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</si>
  <si>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</si>
  <si>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</si>
  <si>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</si>
  <si>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</si>
  <si>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</si>
  <si>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</si>
  <si>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</si>
  <si>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</si>
  <si>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</si>
  <si>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</si>
  <si>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</si>
  <si>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</si>
  <si>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</si>
  <si>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</si>
  <si>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</si>
  <si>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</si>
  <si>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</si>
  <si>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</si>
  <si>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</si>
  <si>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</si>
  <si>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</si>
  <si>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</si>
  <si>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</si>
  <si>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</si>
  <si>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</si>
  <si>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</si>
  <si>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</si>
  <si>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</si>
  <si>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</si>
  <si>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</si>
  <si>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</si>
  <si>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</si>
  <si>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</si>
  <si>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</si>
  <si>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</si>
  <si>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</si>
  <si>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</si>
  <si>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</si>
  <si>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</si>
  <si>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</si>
  <si>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</si>
  <si>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</si>
  <si>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</si>
  <si>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</si>
  <si>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</si>
  <si>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</si>
  <si>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</si>
  <si>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</si>
  <si>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</si>
  <si>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</si>
  <si>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</si>
  <si>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</si>
  <si>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</si>
  <si>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</si>
  <si>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</si>
  <si>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</si>
  <si>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</si>
  <si>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</si>
  <si>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</si>
  <si>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</si>
  <si>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</si>
  <si>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</si>
  <si>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</si>
  <si>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</si>
  <si>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</si>
  <si>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</si>
  <si>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</si>
  <si>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</si>
  <si>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</si>
  <si>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</si>
  <si>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</si>
  <si>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</si>
  <si>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</si>
  <si>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</si>
  <si>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</si>
  <si>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</si>
  <si>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</si>
  <si>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</si>
  <si>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</si>
  <si>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</si>
  <si>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</si>
  <si>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</si>
  <si>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</si>
  <si>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</si>
  <si>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</si>
  <si>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</si>
  <si>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</si>
  <si>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</si>
  <si>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</si>
  <si>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</si>
  <si>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</si>
  <si>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</si>
  <si>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</si>
  <si>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</si>
  <si>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</si>
  <si>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</si>
  <si>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</si>
  <si>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</si>
  <si>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</si>
  <si>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</si>
  <si>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</si>
  <si>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</si>
  <si>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</si>
  <si>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</si>
  <si>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</si>
  <si>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</si>
  <si>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</si>
  <si>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</si>
  <si>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</si>
  <si>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</si>
  <si>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</si>
  <si>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</si>
  <si>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</si>
  <si>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</si>
  <si>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</si>
  <si>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</si>
  <si>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</si>
  <si>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</si>
  <si>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</si>
  <si>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</si>
  <si>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</si>
  <si>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</si>
  <si>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</si>
  <si>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</si>
  <si>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</si>
  <si>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</si>
  <si>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</si>
  <si>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</si>
  <si>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</si>
  <si>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</si>
  <si>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</si>
  <si>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</si>
  <si>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</si>
  <si>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</si>
  <si>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</si>
  <si>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</si>
  <si>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</si>
  <si>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</si>
  <si>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</si>
  <si>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</si>
  <si>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</si>
  <si>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</si>
  <si>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</si>
  <si>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</si>
  <si>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</si>
  <si>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</si>
  <si>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</si>
  <si>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</si>
  <si>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</si>
  <si>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</si>
  <si>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</si>
  <si>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</si>
  <si>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</si>
  <si>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</si>
  <si>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</si>
  <si>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</si>
  <si>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</si>
  <si>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</si>
  <si>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</si>
  <si>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</si>
  <si>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</si>
  <si>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</si>
  <si>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</si>
  <si>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</si>
  <si>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</si>
  <si>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</si>
  <si>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</si>
  <si>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</si>
  <si>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</si>
  <si>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</si>
  <si>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</si>
  <si>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</si>
  <si>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</si>
  <si>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</si>
  <si>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</si>
  <si>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</si>
  <si>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</si>
  <si>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</si>
  <si>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</si>
  <si>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</si>
  <si>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</si>
  <si>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</si>
  <si>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</si>
  <si>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</si>
  <si>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</si>
  <si>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</si>
  <si>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</si>
  <si>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</si>
  <si>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</si>
  <si>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</si>
  <si>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</si>
  <si>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</si>
  <si>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</si>
  <si>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</si>
  <si>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</si>
  <si>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</si>
  <si>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</si>
  <si>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</si>
  <si>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</si>
  <si>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</si>
  <si>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</si>
  <si>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</si>
  <si>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</si>
  <si>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</si>
  <si>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</si>
  <si>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</si>
  <si>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</si>
  <si>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</si>
  <si>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</si>
  <si>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</si>
  <si>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</si>
  <si>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</si>
  <si>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</si>
  <si>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</si>
  <si>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</si>
  <si>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</si>
  <si>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</si>
  <si>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</si>
  <si>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</si>
  <si>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</si>
  <si>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</si>
  <si>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</si>
  <si>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</si>
  <si>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</si>
  <si>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</si>
  <si>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</si>
  <si>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</si>
  <si>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</si>
  <si>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</si>
  <si>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</si>
  <si>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</si>
  <si>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</si>
  <si>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</si>
  <si>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</si>
  <si>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</si>
  <si>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</si>
  <si>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</si>
  <si>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</si>
  <si>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</si>
  <si>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</si>
  <si>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</si>
  <si>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</si>
  <si>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</si>
  <si>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</si>
  <si>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</si>
  <si>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</si>
  <si>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</si>
  <si>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</si>
  <si>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</si>
  <si>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</si>
  <si>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</si>
  <si>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</si>
  <si>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</si>
  <si>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</si>
  <si>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</si>
  <si>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</si>
  <si>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</si>
  <si>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</si>
  <si>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</si>
  <si>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</si>
  <si>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</si>
  <si>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</si>
  <si>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</si>
  <si>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</si>
  <si>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</si>
  <si>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</si>
  <si>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</si>
  <si>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</si>
  <si>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</si>
  <si>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</si>
  <si>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</si>
  <si>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</si>
  <si>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</si>
  <si>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</si>
  <si>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</si>
  <si>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</si>
  <si>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</si>
  <si>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</si>
  <si>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</si>
  <si>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</si>
  <si>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</si>
  <si>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</si>
  <si>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</si>
  <si>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</si>
  <si>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</si>
  <si>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</si>
  <si>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</si>
  <si>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</si>
  <si>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</si>
  <si>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</si>
  <si>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</si>
  <si>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</si>
  <si>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</si>
  <si>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</si>
  <si>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</si>
  <si>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</si>
  <si>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</si>
  <si>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</si>
  <si>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</si>
  <si>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</si>
  <si>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</si>
  <si>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</si>
  <si>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</si>
  <si>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</si>
  <si>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</si>
  <si>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</si>
  <si>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</si>
  <si>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</si>
  <si>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</si>
  <si>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</si>
  <si>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</si>
  <si>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</si>
  <si>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</si>
  <si>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</si>
  <si>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</si>
  <si>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</si>
  <si>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</si>
  <si>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</si>
  <si>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</si>
  <si>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</si>
  <si>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</si>
  <si>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</si>
  <si>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</si>
  <si>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</si>
  <si>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</si>
  <si>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</si>
  <si>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</si>
  <si>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</si>
  <si>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</si>
  <si>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</si>
  <si>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</si>
  <si>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</si>
  <si>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</si>
  <si>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</si>
  <si>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</si>
  <si>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</si>
  <si>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</si>
  <si>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</si>
  <si>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</si>
  <si>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</si>
  <si>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</si>
  <si>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</si>
  <si>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</si>
  <si>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</si>
  <si>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</si>
  <si>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</si>
  <si>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</si>
  <si>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</si>
  <si>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</si>
  <si>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</si>
  <si>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</si>
  <si>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</si>
  <si>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</si>
  <si>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</si>
  <si>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</si>
  <si>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</si>
  <si>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</si>
  <si>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</si>
  <si>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</si>
  <si>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</si>
  <si>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</si>
  <si>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</si>
  <si>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</si>
  <si>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</si>
  <si>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</si>
  <si>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</si>
  <si>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</si>
  <si>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</si>
  <si>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</si>
  <si>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</si>
  <si>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</si>
  <si>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</si>
  <si>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</si>
  <si>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</si>
  <si>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</si>
  <si>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</si>
  <si>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</si>
  <si>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</si>
  <si>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</si>
  <si>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</si>
  <si>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</si>
  <si>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</si>
  <si>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</si>
  <si>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</si>
  <si>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</si>
  <si>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</si>
  <si>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</si>
  <si>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</si>
  <si>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</si>
  <si>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</si>
  <si>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</si>
  <si>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</si>
  <si>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</si>
  <si>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</si>
  <si>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</si>
  <si>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</si>
  <si>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</si>
  <si>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</si>
  <si>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</si>
  <si>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</si>
  <si>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</si>
  <si>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</si>
  <si>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</si>
  <si>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</si>
  <si>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</si>
  <si>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</si>
  <si>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</si>
  <si>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</si>
  <si>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</si>
  <si>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</si>
  <si>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</si>
  <si>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</si>
  <si>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</si>
  <si>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</si>
  <si>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</si>
  <si>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</si>
  <si>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</si>
  <si>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</si>
  <si>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</si>
  <si>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</si>
  <si>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</si>
  <si>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</si>
  <si>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</si>
  <si>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</si>
  <si>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</si>
  <si>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</si>
  <si>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</si>
  <si>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</si>
  <si>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</si>
  <si>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</si>
  <si>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</si>
  <si>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</si>
  <si>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</si>
  <si>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</si>
  <si>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</si>
  <si>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</si>
  <si>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</si>
  <si>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</si>
  <si>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</si>
  <si>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</si>
  <si>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</si>
  <si>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</si>
  <si>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</si>
  <si>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</si>
  <si>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</si>
  <si>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</si>
  <si>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</si>
  <si>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</si>
  <si>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</si>
  <si>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</si>
  <si>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</si>
  <si>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</si>
  <si>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</si>
  <si>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</si>
  <si>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</si>
  <si>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</si>
  <si>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</si>
  <si>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</si>
  <si>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</si>
  <si>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</si>
  <si>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</si>
  <si>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</si>
  <si>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</si>
  <si>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</si>
  <si>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</si>
  <si>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</si>
  <si>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</si>
  <si>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</si>
  <si>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</si>
  <si>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</si>
  <si>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</si>
  <si>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</si>
  <si>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</si>
  <si>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</si>
  <si>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</si>
  <si>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</si>
  <si>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</si>
  <si>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</si>
  <si>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</si>
  <si>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</si>
  <si>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</si>
  <si>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</si>
  <si>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</si>
  <si>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</si>
  <si>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</si>
  <si>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</si>
  <si>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</si>
  <si>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</si>
  <si>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</si>
  <si>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</si>
  <si>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</si>
  <si>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</si>
  <si>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</si>
  <si>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</si>
  <si>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</si>
  <si>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</si>
  <si>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</si>
  <si>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</si>
  <si>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</si>
  <si>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</si>
  <si>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</si>
  <si>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</si>
  <si>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</si>
  <si>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</si>
  <si>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</si>
  <si>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</si>
  <si>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</si>
  <si>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</si>
  <si>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</si>
  <si>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</si>
  <si>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</si>
  <si>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</si>
  <si>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</si>
  <si>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</si>
  <si>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</si>
  <si>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</si>
  <si>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</si>
  <si>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</si>
  <si>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</si>
  <si>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</si>
  <si>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</si>
  <si>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</si>
  <si>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</si>
  <si>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</si>
  <si>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</si>
  <si>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</si>
  <si>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</si>
  <si>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</si>
  <si>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</si>
  <si>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</si>
  <si>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</si>
  <si>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</si>
  <si>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</si>
  <si>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</si>
  <si>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</si>
  <si>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</si>
  <si>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</si>
  <si>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</si>
  <si>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</si>
  <si>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</si>
  <si>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</si>
  <si>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</si>
  <si>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</si>
  <si>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</si>
  <si>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</si>
  <si>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</si>
  <si>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</si>
  <si>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</si>
  <si>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</si>
  <si>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</si>
  <si>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</si>
  <si>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</si>
  <si>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</si>
  <si>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</si>
  <si>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</si>
  <si>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</si>
  <si>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</si>
  <si>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</si>
  <si>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</si>
  <si>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</si>
  <si>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</si>
  <si>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</si>
  <si>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</si>
  <si>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</si>
  <si>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</si>
  <si>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</si>
  <si>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</si>
  <si>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</si>
  <si>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</si>
  <si>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</si>
  <si>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</si>
  <si>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</si>
  <si>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</si>
  <si>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</si>
  <si>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</si>
  <si>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</si>
  <si>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</si>
  <si>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</si>
  <si>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</si>
  <si>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</si>
  <si>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</si>
  <si>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</si>
  <si>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</si>
  <si>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</si>
  <si>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</si>
  <si>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</si>
  <si>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</si>
  <si>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</si>
  <si>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</si>
  <si>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</si>
  <si>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</si>
  <si>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</si>
  <si>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</si>
  <si>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</si>
  <si>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</si>
  <si>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</si>
  <si>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</si>
  <si>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</si>
  <si>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</si>
  <si>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</si>
  <si>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</si>
  <si>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</si>
  <si>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</si>
  <si>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</si>
  <si>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</si>
  <si>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</si>
  <si>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</si>
  <si>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</si>
  <si>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</si>
  <si>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</si>
  <si>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</si>
  <si>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</si>
  <si>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</si>
  <si>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</si>
  <si>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</si>
  <si>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</si>
  <si>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</si>
  <si>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</si>
  <si>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</si>
  <si>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</si>
  <si>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</si>
  <si>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</si>
  <si>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</si>
  <si>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</si>
  <si>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</si>
  <si>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</si>
  <si>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</si>
  <si>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</si>
  <si>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</si>
  <si>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</si>
  <si>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</si>
  <si>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</si>
  <si>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</si>
  <si>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</si>
  <si>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</si>
  <si>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</si>
  <si>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</si>
  <si>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</si>
  <si>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</si>
  <si>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</si>
  <si>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</si>
  <si>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</si>
  <si>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</si>
  <si>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</si>
  <si>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</si>
  <si>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</si>
  <si>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</si>
  <si>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</si>
  <si>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</si>
  <si>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</si>
  <si>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</si>
  <si>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</si>
  <si>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</si>
  <si>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</si>
  <si>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</si>
  <si>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</si>
  <si>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</si>
  <si>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</si>
  <si>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</si>
  <si>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</si>
  <si>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</si>
  <si>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</si>
  <si>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</si>
  <si>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</si>
  <si>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</si>
  <si>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</si>
  <si>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</si>
  <si>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</si>
  <si>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</si>
  <si>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</si>
  <si>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</si>
  <si>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</si>
  <si>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</si>
  <si>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</si>
  <si>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</si>
  <si>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</si>
  <si>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</si>
  <si>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</si>
  <si>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</si>
  <si>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</si>
  <si>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</si>
  <si>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</si>
  <si>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</si>
  <si>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</si>
  <si>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</si>
  <si>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</si>
  <si>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</si>
  <si>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</si>
  <si>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</si>
  <si>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</si>
  <si>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</si>
  <si>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</si>
  <si>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</si>
  <si>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</si>
  <si>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</si>
  <si>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</si>
  <si>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</si>
  <si>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</si>
  <si>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</si>
  <si>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</si>
  <si>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</si>
  <si>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</si>
  <si>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</si>
  <si>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</si>
  <si>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</si>
  <si>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</si>
  <si>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</si>
  <si>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</si>
  <si>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</si>
  <si>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</si>
  <si>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</si>
  <si>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</si>
  <si>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</si>
  <si>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</si>
  <si>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</si>
  <si>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</si>
  <si>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</si>
  <si>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</si>
  <si>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</si>
  <si>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</si>
  <si>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</si>
  <si>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</si>
  <si>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</si>
  <si>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</si>
  <si>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</si>
  <si>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</si>
  <si>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</si>
  <si>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</si>
  <si>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</si>
  <si>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</si>
  <si>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</si>
  <si>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</si>
  <si>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</si>
  <si>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</si>
  <si>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</si>
  <si>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</si>
  <si>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</si>
  <si>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</si>
  <si>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</si>
  <si>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</si>
  <si>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</si>
  <si>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</si>
  <si>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</si>
  <si>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</si>
  <si>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</si>
  <si>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</si>
  <si>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</si>
  <si>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</si>
  <si>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</si>
  <si>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</si>
  <si>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</si>
  <si>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</si>
  <si>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</si>
  <si>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</si>
  <si>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</si>
  <si>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</si>
  <si>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</si>
  <si>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</si>
  <si>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</si>
  <si>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</si>
  <si>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</si>
  <si>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</si>
  <si>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</si>
  <si>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</si>
  <si>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</si>
  <si>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</si>
  <si>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</si>
  <si>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</si>
  <si>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</si>
  <si>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</si>
  <si>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</si>
  <si>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</si>
  <si>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</si>
  <si>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</si>
  <si>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</si>
  <si>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</si>
  <si>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</si>
  <si>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</si>
  <si>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</si>
  <si>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</si>
  <si>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</si>
  <si>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</si>
  <si>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</si>
  <si>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</si>
  <si>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</si>
  <si>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</si>
  <si>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</si>
  <si>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</si>
  <si>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</si>
  <si>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</si>
  <si>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</si>
  <si>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</si>
  <si>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</si>
  <si>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</si>
  <si>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</si>
  <si>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</si>
  <si>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</si>
  <si>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</si>
  <si>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</si>
  <si>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</si>
  <si>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</si>
  <si>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</si>
  <si>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</si>
  <si>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</si>
  <si>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</si>
  <si>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</si>
  <si>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</si>
  <si>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</si>
  <si>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</si>
  <si>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</si>
  <si>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</si>
  <si>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</si>
  <si>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</si>
  <si>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</si>
  <si>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</si>
  <si>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</si>
  <si>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</si>
  <si>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</si>
  <si>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</si>
  <si>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</si>
  <si>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</si>
  <si>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</si>
  <si>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</si>
  <si>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</si>
  <si>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</si>
  <si>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</si>
  <si>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</si>
  <si>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</si>
  <si>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</si>
  <si>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</si>
  <si>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</si>
  <si>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</si>
  <si>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</si>
  <si>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</si>
  <si>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</si>
  <si>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</si>
  <si>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</si>
  <si>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</si>
  <si>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</si>
  <si>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</si>
  <si>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</si>
  <si>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</si>
  <si>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</si>
  <si>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</si>
  <si>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</si>
  <si>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</si>
  <si>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</si>
  <si>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</si>
  <si>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</si>
  <si>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</si>
  <si>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</si>
  <si>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</si>
  <si>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</si>
  <si>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</si>
  <si>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</si>
  <si>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</si>
  <si>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</si>
  <si>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</si>
  <si>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</si>
  <si>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</si>
  <si>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</si>
  <si>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</si>
  <si>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</si>
  <si>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</si>
  <si>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</si>
  <si>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</si>
  <si>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</si>
  <si>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</si>
  <si>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</si>
  <si>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</si>
  <si>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</si>
  <si>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</si>
  <si>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</si>
  <si>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</si>
  <si>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</si>
  <si>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</si>
  <si>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</si>
  <si>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</si>
  <si>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</si>
  <si>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</si>
  <si>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</si>
  <si>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</si>
  <si>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</si>
  <si>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</si>
  <si>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</si>
  <si>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</si>
  <si>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</si>
  <si>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</si>
  <si>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</si>
  <si>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</si>
  <si>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</si>
  <si>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</si>
  <si>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</si>
  <si>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</si>
  <si>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</si>
  <si>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</si>
  <si>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</si>
  <si>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</si>
  <si>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</si>
  <si>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</si>
  <si>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</si>
  <si>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</si>
  <si>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</si>
  <si>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</si>
  <si>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</si>
  <si>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</si>
  <si>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</si>
  <si>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</si>
  <si>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</si>
  <si>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</si>
  <si>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</si>
  <si>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</si>
  <si>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</si>
  <si>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</si>
  <si>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</si>
  <si>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</si>
  <si>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</si>
  <si>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</si>
  <si>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</si>
  <si>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</si>
  <si>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</si>
  <si>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</si>
  <si>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</si>
  <si>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</si>
  <si>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</si>
  <si>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</si>
  <si>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</si>
  <si>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</si>
  <si>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</si>
  <si>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</si>
  <si>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</si>
  <si>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</si>
  <si>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</si>
  <si>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</si>
  <si>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</si>
  <si>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</si>
  <si>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</si>
  <si>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</si>
  <si>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</si>
  <si>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</si>
  <si>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</si>
  <si>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</si>
  <si>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</si>
  <si>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</si>
  <si>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</si>
  <si>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</si>
  <si>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</si>
  <si>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</si>
  <si>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</si>
  <si>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</si>
  <si>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</si>
  <si>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</si>
  <si>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</si>
  <si>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</si>
  <si>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</si>
  <si>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</si>
  <si>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</si>
  <si>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</si>
  <si>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</si>
  <si>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</si>
  <si>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</si>
  <si>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</si>
  <si>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</si>
  <si>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</si>
  <si>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</si>
  <si>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</si>
  <si>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</si>
  <si>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</si>
  <si>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</si>
  <si>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</si>
  <si>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</si>
  <si>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</si>
  <si>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</si>
  <si>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</si>
  <si>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</si>
  <si>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</si>
  <si>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</si>
  <si>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</si>
  <si>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</si>
  <si>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</si>
  <si>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</si>
  <si>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</si>
  <si>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</si>
  <si>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</si>
  <si>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</si>
  <si>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</si>
  <si>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</si>
  <si>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</si>
  <si>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</si>
  <si>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</si>
  <si>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</si>
  <si>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</si>
  <si>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</si>
  <si>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</si>
  <si>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</si>
  <si>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</si>
  <si>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</si>
  <si>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</si>
  <si>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</si>
  <si>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</si>
  <si>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</si>
  <si>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</si>
  <si>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</si>
  <si>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</si>
  <si>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</si>
  <si>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</si>
  <si>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</si>
  <si>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</si>
  <si>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</si>
  <si>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</si>
  <si>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</si>
  <si>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</si>
  <si>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</si>
  <si>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</si>
  <si>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</si>
  <si>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</si>
  <si>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</si>
  <si>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</si>
  <si>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</si>
  <si>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</si>
  <si>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</si>
  <si>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</si>
  <si>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</si>
  <si>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</si>
  <si>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</si>
  <si>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</si>
  <si>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</si>
  <si>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</si>
  <si>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</si>
  <si>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</si>
  <si>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</si>
  <si>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</si>
  <si>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</si>
  <si>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</si>
  <si>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</si>
  <si>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</si>
  <si>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</si>
  <si>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</si>
  <si>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</si>
  <si>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</si>
  <si>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</si>
  <si>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</si>
  <si>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</si>
  <si>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</si>
  <si>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</si>
  <si>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</si>
  <si>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</si>
  <si>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</si>
  <si>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</si>
  <si>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</si>
  <si>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</si>
  <si>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</si>
  <si>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</si>
  <si>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</si>
  <si>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</si>
  <si>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</si>
  <si>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</si>
  <si>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</si>
  <si>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</si>
  <si>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</si>
  <si>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</si>
  <si>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</si>
  <si>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</si>
  <si>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</si>
  <si>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</si>
  <si>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</si>
  <si>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</si>
  <si>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</si>
  <si>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</si>
  <si>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</si>
  <si>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</si>
  <si>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</si>
  <si>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</si>
  <si>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</si>
  <si>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</si>
  <si>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</si>
  <si>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</si>
  <si>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</si>
  <si>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</si>
  <si>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</si>
  <si>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</si>
  <si>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</si>
  <si>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</si>
  <si>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</si>
  <si>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</si>
  <si>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</si>
  <si>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</si>
  <si>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</si>
  <si>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</si>
  <si>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</si>
  <si>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</si>
  <si>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</si>
  <si>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</si>
  <si>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</si>
  <si>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</si>
  <si>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</si>
  <si>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</si>
  <si>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</si>
  <si>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</si>
  <si>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</si>
  <si>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</si>
  <si>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</si>
  <si>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</si>
  <si>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</si>
  <si>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</si>
  <si>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</si>
  <si>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</si>
  <si>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</si>
  <si>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</si>
  <si>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</si>
  <si>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</si>
  <si>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</si>
  <si>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</si>
  <si>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</si>
  <si>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</si>
  <si>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</si>
  <si>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</si>
  <si>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</si>
  <si>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</si>
  <si>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</si>
  <si>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</si>
  <si>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</si>
  <si>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</si>
  <si>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</si>
  <si>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</si>
  <si>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</si>
  <si>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</si>
  <si>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</si>
  <si>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</si>
  <si>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</si>
  <si>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</si>
  <si>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</si>
  <si>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</si>
  <si>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</si>
  <si>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</si>
  <si>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</si>
  <si>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</si>
  <si>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</si>
  <si>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</si>
  <si>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</si>
  <si>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</si>
  <si>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</si>
  <si>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</si>
  <si>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</si>
  <si>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</si>
  <si>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</si>
  <si>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</si>
  <si>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</si>
  <si>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</si>
  <si>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</si>
  <si>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</si>
  <si>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</si>
  <si>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</si>
  <si>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</si>
  <si>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</si>
  <si>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</si>
  <si>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</si>
  <si>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</si>
  <si>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</si>
  <si>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</si>
  <si>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</si>
  <si>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</si>
  <si>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</si>
  <si>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</si>
  <si>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</si>
  <si>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</si>
  <si>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</si>
  <si>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</si>
  <si>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</si>
  <si>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</si>
  <si>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</si>
  <si>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</si>
  <si>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</si>
  <si>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</si>
  <si>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</si>
  <si>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</si>
  <si>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</si>
  <si>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</si>
  <si>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</si>
  <si>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</si>
  <si>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</si>
  <si>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</si>
  <si>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</si>
  <si>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</si>
  <si>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</si>
  <si>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</si>
  <si>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</si>
  <si>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</si>
  <si>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</si>
  <si>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</si>
  <si>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</si>
  <si>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</si>
  <si>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</si>
  <si>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</si>
  <si>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</si>
  <si>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</si>
  <si>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</si>
  <si>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</si>
  <si>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</si>
  <si>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</si>
  <si>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</si>
  <si>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</si>
  <si>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</si>
  <si>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</si>
  <si>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</si>
  <si>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</si>
  <si>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</si>
  <si>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</si>
  <si>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</si>
  <si>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</si>
  <si>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</si>
  <si>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</si>
  <si>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</si>
  <si>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</si>
  <si>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</si>
  <si>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</si>
  <si>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</si>
  <si>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</si>
  <si>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</si>
  <si>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</si>
  <si>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</si>
  <si>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</si>
  <si>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</si>
  <si>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</si>
  <si>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</si>
  <si>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</si>
  <si>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</si>
  <si>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</si>
  <si>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</si>
  <si>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</si>
  <si>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</si>
  <si>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</si>
  <si>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</si>
  <si>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</si>
  <si>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</si>
  <si>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</si>
  <si>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</si>
  <si>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</si>
  <si>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</si>
  <si>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</si>
  <si>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</si>
  <si>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</si>
  <si>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</si>
  <si>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</si>
  <si>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</si>
  <si>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</si>
  <si>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</si>
  <si>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</si>
  <si>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</si>
  <si>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</si>
  <si>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</si>
  <si>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</si>
  <si>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</si>
  <si>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</si>
  <si>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</si>
  <si>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</si>
  <si>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</si>
  <si>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</si>
  <si>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</si>
  <si>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</si>
  <si>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</si>
  <si>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</si>
  <si>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</si>
  <si>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</si>
  <si>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</si>
  <si>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</si>
  <si>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</si>
  <si>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</si>
  <si>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</si>
  <si>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</si>
  <si>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</si>
  <si>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</si>
  <si>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</si>
  <si>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</si>
  <si>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</si>
  <si>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</si>
  <si>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</si>
  <si>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</si>
  <si>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</si>
  <si>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</si>
  <si>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</si>
  <si>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</si>
  <si>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</si>
  <si>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</si>
  <si>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</si>
  <si>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</si>
  <si>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</si>
  <si>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</si>
  <si>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</si>
  <si>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</si>
  <si>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</si>
  <si>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</si>
  <si>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</si>
  <si>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</si>
  <si>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</si>
  <si>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</si>
  <si>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</si>
  <si>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</si>
  <si>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</si>
  <si>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</si>
  <si>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</si>
  <si>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</si>
  <si>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</si>
  <si>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</si>
  <si>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</si>
  <si>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</si>
  <si>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</si>
  <si>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</si>
  <si>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</si>
  <si>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</si>
  <si>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</si>
  <si>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</si>
  <si>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</si>
  <si>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</si>
  <si>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</si>
  <si>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</si>
  <si>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</si>
  <si>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</si>
  <si>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</si>
  <si>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</si>
  <si>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</si>
  <si>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</si>
  <si>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</si>
  <si>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</si>
  <si>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</si>
  <si>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</si>
  <si>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</si>
  <si>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</si>
  <si>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</si>
  <si>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</si>
  <si>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</si>
  <si>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</si>
  <si>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</si>
  <si>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</si>
  <si>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</si>
  <si>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</si>
  <si>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</si>
  <si>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</si>
  <si>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</si>
  <si>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</si>
  <si>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</si>
  <si>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</si>
  <si>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</si>
  <si>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</si>
  <si>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</si>
  <si>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</si>
  <si>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</si>
  <si>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</si>
  <si>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</si>
  <si>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</si>
  <si>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</si>
  <si>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</si>
  <si>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</si>
  <si>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</si>
  <si>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</si>
  <si>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</si>
  <si>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</si>
  <si>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</si>
  <si>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</si>
  <si>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</si>
  <si>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</si>
  <si>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</si>
  <si>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</si>
  <si>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</si>
  <si>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</si>
  <si>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</si>
  <si>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</si>
  <si>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</si>
  <si>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</si>
  <si>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</si>
  <si>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</si>
  <si>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</si>
  <si>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</si>
  <si>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</si>
  <si>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</si>
  <si>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</si>
  <si>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</si>
  <si>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</si>
  <si>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</si>
  <si>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</si>
  <si>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</si>
  <si>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</si>
  <si>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</si>
  <si>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</si>
  <si>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</si>
  <si>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</si>
  <si>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</si>
  <si>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</si>
  <si>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</si>
  <si>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</si>
  <si>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</si>
  <si>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</si>
  <si>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</si>
  <si>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</si>
  <si>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</si>
  <si>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</si>
  <si>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</si>
  <si>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</si>
  <si>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</si>
  <si>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</si>
  <si>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</si>
  <si>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</si>
  <si>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</si>
  <si>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</si>
  <si>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</si>
  <si>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</si>
  <si>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</si>
  <si>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</si>
  <si>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</si>
  <si>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</si>
  <si>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</si>
  <si>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</si>
  <si>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</si>
  <si>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</si>
  <si>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</si>
  <si>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</si>
  <si>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</si>
  <si>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</si>
  <si>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</si>
  <si>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</si>
  <si>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</si>
  <si>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</si>
  <si>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</si>
  <si>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</si>
  <si>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</si>
  <si>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</si>
  <si>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</si>
  <si>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</si>
  <si>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</si>
  <si>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</si>
  <si>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</si>
  <si>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</si>
  <si>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</si>
  <si>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</si>
  <si>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</si>
  <si>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</si>
  <si>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</si>
  <si>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</si>
  <si>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</si>
  <si>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</si>
  <si>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</si>
  <si>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</si>
  <si>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</si>
  <si>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</si>
  <si>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</si>
  <si>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</si>
  <si>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</si>
  <si>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</si>
  <si>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</si>
  <si>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</si>
  <si>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</si>
  <si>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</si>
  <si>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</si>
  <si>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</si>
  <si>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</si>
  <si>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</si>
  <si>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</si>
  <si>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</si>
  <si>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</si>
  <si>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</si>
  <si>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</si>
  <si>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</si>
  <si>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</si>
  <si>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</si>
  <si>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</si>
  <si>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</si>
  <si>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</si>
  <si>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</si>
  <si>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</si>
  <si>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</si>
  <si>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</si>
  <si>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</si>
  <si>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</si>
  <si>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</si>
  <si>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</si>
  <si>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</si>
  <si>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</si>
  <si>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</si>
  <si>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</si>
  <si>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</si>
  <si>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</si>
  <si>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</si>
  <si>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</si>
  <si>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</si>
  <si>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</si>
  <si>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</si>
  <si>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</si>
  <si>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</si>
  <si>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</si>
  <si>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</si>
  <si>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</si>
  <si>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</si>
  <si>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</si>
  <si>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</si>
  <si>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</si>
  <si>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</si>
  <si>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</si>
  <si>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</si>
  <si>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</si>
  <si>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</si>
  <si>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</si>
  <si>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</si>
  <si>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</si>
  <si>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</si>
  <si>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</si>
  <si>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</si>
  <si>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</si>
  <si>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</si>
  <si>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</si>
  <si>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</si>
  <si>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</si>
  <si>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</si>
  <si>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</si>
  <si>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</si>
  <si>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</si>
  <si>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</si>
  <si>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</si>
  <si>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</si>
  <si>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</si>
  <si>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</si>
  <si>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</si>
  <si>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</si>
  <si>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</si>
  <si>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</si>
  <si>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</si>
  <si>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</si>
  <si>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</si>
  <si>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</si>
  <si>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</si>
  <si>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</si>
  <si>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</si>
  <si>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</si>
  <si>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</si>
  <si>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</si>
  <si>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</si>
  <si>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</si>
  <si>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</si>
  <si>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</si>
  <si>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</si>
  <si>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</si>
  <si>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</si>
  <si>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</si>
  <si>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</si>
  <si>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</si>
  <si>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</si>
  <si>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</si>
  <si>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</si>
  <si>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</si>
  <si>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</si>
  <si>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</si>
  <si>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</si>
  <si>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</si>
  <si>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</si>
  <si>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</si>
  <si>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</si>
  <si>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</si>
  <si>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</si>
  <si>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</si>
  <si>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</si>
  <si>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</si>
  <si>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</si>
  <si>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</si>
  <si>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</si>
  <si>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</si>
  <si>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</si>
  <si>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</si>
  <si>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</si>
  <si>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</si>
  <si>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</si>
  <si>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</si>
  <si>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</si>
  <si>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</si>
  <si>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</si>
  <si>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</si>
  <si>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</si>
  <si>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</si>
  <si>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</si>
  <si>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</si>
  <si>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</si>
  <si>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</si>
  <si>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</si>
  <si>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</si>
  <si>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</si>
  <si>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</si>
  <si>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</si>
  <si>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</si>
  <si>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</si>
  <si>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</si>
  <si>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</si>
  <si>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</si>
  <si>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</si>
  <si>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</si>
  <si>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</si>
  <si>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</si>
  <si>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</si>
  <si>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</si>
  <si>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</si>
  <si>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</si>
  <si>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</si>
  <si>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</si>
  <si>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</si>
  <si>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</si>
  <si>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</si>
  <si>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</si>
  <si>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</si>
  <si>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</si>
  <si>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</si>
  <si>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</si>
  <si>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</si>
  <si>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</si>
  <si>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</si>
  <si>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</si>
  <si>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</si>
  <si>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</si>
  <si>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</si>
  <si>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</si>
  <si>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</si>
  <si>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</si>
  <si>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</si>
  <si>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</si>
  <si>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</si>
  <si>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</si>
  <si>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</si>
  <si>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</si>
  <si>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</si>
  <si>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</si>
  <si>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</si>
  <si>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</si>
  <si>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</si>
  <si>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</si>
  <si>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</si>
  <si>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</si>
  <si>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</si>
  <si>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</si>
  <si>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</si>
  <si>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</si>
  <si>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</si>
  <si>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</si>
  <si>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</si>
  <si>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</si>
  <si>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</si>
  <si>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</si>
  <si>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</si>
  <si>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</si>
  <si>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</si>
  <si>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</si>
  <si>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</si>
  <si>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</si>
  <si>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</si>
  <si>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</si>
  <si>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</si>
  <si>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</si>
  <si>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</si>
  <si>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</si>
  <si>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</si>
  <si>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</si>
  <si>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</si>
  <si>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</si>
  <si>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</si>
  <si>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</si>
  <si>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</si>
  <si>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</si>
  <si>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</si>
  <si>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</si>
  <si>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</si>
  <si>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</si>
  <si>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</si>
  <si>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</si>
  <si>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</si>
  <si>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</si>
  <si>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</si>
  <si>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</si>
  <si>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</si>
  <si>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</si>
  <si>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</si>
  <si>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</si>
  <si>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</si>
  <si>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</si>
  <si>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</si>
  <si>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</si>
  <si>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</si>
  <si>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</si>
  <si>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</si>
  <si>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</si>
  <si>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</si>
  <si>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</si>
  <si>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</si>
  <si>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</si>
  <si>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</si>
  <si>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</si>
  <si>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</si>
  <si>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</si>
  <si>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</si>
  <si>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</si>
  <si>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</si>
  <si>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</si>
  <si>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</si>
  <si>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</si>
  <si>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</si>
  <si>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</si>
  <si>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</si>
  <si>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</si>
  <si>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</si>
  <si>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</si>
  <si>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</si>
  <si>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</si>
  <si>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</si>
  <si>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</si>
  <si>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</si>
  <si>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</si>
  <si>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</si>
  <si>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</si>
  <si>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</si>
  <si>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</si>
  <si>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</si>
  <si>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</si>
  <si>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</si>
  <si>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</si>
  <si>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</si>
  <si>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</si>
  <si>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</si>
  <si>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</si>
  <si>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</si>
  <si>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</si>
  <si>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</si>
  <si>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</si>
  <si>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</si>
  <si>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</si>
  <si>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</si>
  <si>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</si>
  <si>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</si>
  <si>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</si>
  <si>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</si>
  <si>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</si>
  <si>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</si>
  <si>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</si>
  <si>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</si>
  <si>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</si>
  <si>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</si>
  <si>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</si>
  <si>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</si>
  <si>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</si>
  <si>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</si>
  <si>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</si>
  <si>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</si>
  <si>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</si>
  <si>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</si>
  <si>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</si>
  <si>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</si>
  <si>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</si>
  <si>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</si>
  <si>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</si>
  <si>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</si>
  <si>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</si>
  <si>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</si>
  <si>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</si>
  <si>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</si>
  <si>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</si>
  <si>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</si>
  <si>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</si>
  <si>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</si>
  <si>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</si>
  <si>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</si>
  <si>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</si>
  <si>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</si>
  <si>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</si>
  <si>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</si>
  <si>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</si>
  <si>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</si>
  <si>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</si>
  <si>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</si>
  <si>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</si>
  <si>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</si>
  <si>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</si>
  <si>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</si>
  <si>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</si>
  <si>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</si>
  <si>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</si>
  <si>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</si>
  <si>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</si>
  <si>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</si>
  <si>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</si>
  <si>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</si>
  <si>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</si>
  <si>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</si>
  <si>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</si>
  <si>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</si>
  <si>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</si>
  <si>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</si>
  <si>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</si>
  <si>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</si>
  <si>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</si>
  <si>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</si>
  <si>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</si>
  <si>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</si>
  <si>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</si>
  <si>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</si>
  <si>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</si>
  <si>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</si>
  <si>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</si>
  <si>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</si>
  <si>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</si>
  <si>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</si>
  <si>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</si>
  <si>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</si>
  <si>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</si>
  <si>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</si>
  <si>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</si>
  <si>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</si>
  <si>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</si>
  <si>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</si>
  <si>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</si>
  <si>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</si>
  <si>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</si>
  <si>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</si>
  <si>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</si>
  <si>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</si>
  <si>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</si>
  <si>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</si>
  <si>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</si>
  <si>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</si>
  <si>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</si>
  <si>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</si>
  <si>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</si>
  <si>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</si>
  <si>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</si>
  <si>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</si>
  <si>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</si>
  <si>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</si>
  <si>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</si>
  <si>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</si>
  <si>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</si>
  <si>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</si>
  <si>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</si>
  <si>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</si>
  <si>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</si>
  <si>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</si>
  <si>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</si>
  <si>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</si>
  <si>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</si>
  <si>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</si>
  <si>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</si>
  <si>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</si>
  <si>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</si>
  <si>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</si>
  <si>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</si>
  <si>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</si>
  <si>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</si>
  <si>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</si>
  <si>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</si>
  <si>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</si>
  <si>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</si>
  <si>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</si>
  <si>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</si>
  <si>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</si>
  <si>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</si>
  <si>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</si>
  <si>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</si>
  <si>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</si>
  <si>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</si>
  <si>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</si>
  <si>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</si>
  <si>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</si>
  <si>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</si>
  <si>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</si>
  <si>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</si>
  <si>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</si>
  <si>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</si>
  <si>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</si>
  <si>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</si>
  <si>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</si>
  <si>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</si>
  <si>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</si>
  <si>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</si>
  <si>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</si>
  <si>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</si>
  <si>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</si>
  <si>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</si>
  <si>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</si>
  <si>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</si>
  <si>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</si>
  <si>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</si>
  <si>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</si>
  <si>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</si>
  <si>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</si>
  <si>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</si>
  <si>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</si>
  <si>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</si>
  <si>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</si>
  <si>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</si>
  <si>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</si>
  <si>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</si>
  <si>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</si>
  <si>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</si>
  <si>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</si>
  <si>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</si>
  <si>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</si>
  <si>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</si>
  <si>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</si>
  <si>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</si>
  <si>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</si>
  <si>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</si>
  <si>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</si>
  <si>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</si>
  <si>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</si>
  <si>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</si>
  <si>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</si>
  <si>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</si>
  <si>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</si>
  <si>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</si>
  <si>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</si>
  <si>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</si>
  <si>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</si>
  <si>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</si>
  <si>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</si>
  <si>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</si>
  <si>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</si>
  <si>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</si>
  <si>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</si>
  <si>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</si>
  <si>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</si>
  <si>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</si>
  <si>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</si>
  <si>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</si>
  <si>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</si>
  <si>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</si>
  <si>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</si>
  <si>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</si>
  <si>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</si>
  <si>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</si>
  <si>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</si>
  <si>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</si>
  <si>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</si>
  <si>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</si>
  <si>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</si>
  <si>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</si>
  <si>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</si>
  <si>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</si>
  <si>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</si>
  <si>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</si>
  <si>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</si>
  <si>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</si>
  <si>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</si>
  <si>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</si>
  <si>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</si>
  <si>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</si>
  <si>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</si>
  <si>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</si>
  <si>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</si>
  <si>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</si>
  <si>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</si>
  <si>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</si>
  <si>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</si>
  <si>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</si>
  <si>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</si>
  <si>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</si>
  <si>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</si>
  <si>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</si>
  <si>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</si>
  <si>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</si>
  <si>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</si>
  <si>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</si>
  <si>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</si>
  <si>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</si>
  <si>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</si>
  <si>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</si>
  <si>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</si>
  <si>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</si>
  <si>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</si>
  <si>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</si>
  <si>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</si>
  <si>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</si>
  <si>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</si>
  <si>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</si>
  <si>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</si>
  <si>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</si>
  <si>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</si>
  <si>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</si>
  <si>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</si>
  <si>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</si>
  <si>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</si>
  <si>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</si>
  <si>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</si>
  <si>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</si>
  <si>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</si>
  <si>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</si>
  <si>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</si>
  <si>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</si>
  <si>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</si>
  <si>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</si>
  <si>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</si>
  <si>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</si>
  <si>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</si>
  <si>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</si>
  <si>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</si>
  <si>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</si>
  <si>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</si>
  <si>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</si>
  <si>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</si>
  <si>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</si>
  <si>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</si>
  <si>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</si>
  <si>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</si>
  <si>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</si>
  <si>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</si>
  <si>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</si>
  <si>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</si>
  <si>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</si>
  <si>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</si>
  <si>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</si>
  <si>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</si>
  <si>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</si>
  <si>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</si>
  <si>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</si>
  <si>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</si>
  <si>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</si>
  <si>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</si>
  <si>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</si>
  <si>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</si>
  <si>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</si>
  <si>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</si>
  <si>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</si>
  <si>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</si>
  <si>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</si>
  <si>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</si>
  <si>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</si>
  <si>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</si>
  <si>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</si>
  <si>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</si>
  <si>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</si>
  <si>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</si>
  <si>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</si>
  <si>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</si>
  <si>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</si>
  <si>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</si>
  <si>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</si>
  <si>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</si>
  <si>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</si>
  <si>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</si>
  <si>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</si>
  <si>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</si>
  <si>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</si>
  <si>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</si>
  <si>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</si>
  <si>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</si>
  <si>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</si>
  <si>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</si>
  <si>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</si>
  <si>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</si>
  <si>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</si>
  <si>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</si>
  <si>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</si>
  <si>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</si>
  <si>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</si>
  <si>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</si>
  <si>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</si>
  <si>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</si>
  <si>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</si>
  <si>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</si>
  <si>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</si>
  <si>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</si>
  <si>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</si>
  <si>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</si>
  <si>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</si>
  <si>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</si>
  <si>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</si>
  <si>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</si>
  <si>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</si>
  <si>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</si>
  <si>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</si>
  <si>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</si>
  <si>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</si>
  <si>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</si>
  <si>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</si>
  <si>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</si>
  <si>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</si>
  <si>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</si>
  <si>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</si>
  <si>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</si>
  <si>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</si>
  <si>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</si>
  <si>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</si>
  <si>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</si>
  <si>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</si>
  <si>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</si>
  <si>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</si>
  <si>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</si>
  <si>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</si>
  <si>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</si>
  <si>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</si>
  <si>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</si>
  <si>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</si>
  <si>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</si>
  <si>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</si>
  <si>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</si>
  <si>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</si>
  <si>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</si>
  <si>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</si>
  <si>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</si>
  <si>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</si>
  <si>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</si>
  <si>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</si>
  <si>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</si>
  <si>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</si>
  <si>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</si>
  <si>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</si>
  <si>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</si>
  <si>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</si>
  <si>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</si>
  <si>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</si>
  <si>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</si>
  <si>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</si>
  <si>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</si>
  <si>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</si>
  <si>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</si>
  <si>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</si>
  <si>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</si>
  <si>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</si>
  <si>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</si>
  <si>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</si>
  <si>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</si>
  <si>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</si>
  <si>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</si>
  <si>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</si>
  <si>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</si>
  <si>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</si>
  <si>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</si>
  <si>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</si>
  <si>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</si>
  <si>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</si>
  <si>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</si>
  <si>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</si>
  <si>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</si>
  <si>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</si>
  <si>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</si>
  <si>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</si>
  <si>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</si>
  <si>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</si>
  <si>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</si>
  <si>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</si>
  <si>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</si>
  <si>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</si>
  <si>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</si>
  <si>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</si>
  <si>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</si>
  <si>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</si>
  <si>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</si>
  <si>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</si>
  <si>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</si>
  <si>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</si>
  <si>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</si>
  <si>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</si>
  <si>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</si>
  <si>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</si>
  <si>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</si>
  <si>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</si>
  <si>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</si>
  <si>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</si>
  <si>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</si>
  <si>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</si>
  <si>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</si>
  <si>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</si>
  <si>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</si>
  <si>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</si>
  <si>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</si>
  <si>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</si>
  <si>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</si>
  <si>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</si>
  <si>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</si>
  <si>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</si>
  <si>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</si>
  <si>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</si>
  <si>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</si>
  <si>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</si>
  <si>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</si>
  <si>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</si>
  <si>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</si>
  <si>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</si>
  <si>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</si>
  <si>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</si>
  <si>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</si>
  <si>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</si>
  <si>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</si>
  <si>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</si>
  <si>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</si>
  <si>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</si>
  <si>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</si>
  <si>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</si>
  <si>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</si>
  <si>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</si>
  <si>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</si>
  <si>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</si>
  <si>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</si>
  <si>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</si>
  <si>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</si>
  <si>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</si>
  <si>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</si>
  <si>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</si>
  <si>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</si>
  <si>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</si>
  <si>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</si>
  <si>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</si>
  <si>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</si>
  <si>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</si>
  <si>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</si>
  <si>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</si>
  <si>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</si>
  <si>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</si>
  <si>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</si>
  <si>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</si>
  <si>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</si>
  <si>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</si>
  <si>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</si>
  <si>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</si>
  <si>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</si>
  <si>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</si>
  <si>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</si>
  <si>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</si>
  <si>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</si>
  <si>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</si>
  <si>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</si>
  <si>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</si>
  <si>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</si>
  <si>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</si>
  <si>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</si>
  <si>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</si>
  <si>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</si>
  <si>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</si>
  <si>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</si>
  <si>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</si>
  <si>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</si>
  <si>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</si>
  <si>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</si>
  <si>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</si>
  <si>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</si>
  <si>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</si>
  <si>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</si>
  <si>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</si>
  <si>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</si>
  <si>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</si>
  <si>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</si>
  <si>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</si>
  <si>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</si>
  <si>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</si>
  <si>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</si>
  <si>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</si>
  <si>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</si>
  <si>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</si>
  <si>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</si>
  <si>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</si>
  <si>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</si>
  <si>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</si>
  <si>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</si>
  <si>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</si>
  <si>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</si>
  <si>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</si>
  <si>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</si>
  <si>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</si>
  <si>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</si>
  <si>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</si>
  <si>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</si>
  <si>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</si>
  <si>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</si>
  <si>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</si>
  <si>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</si>
  <si>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</si>
  <si>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</si>
  <si>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</si>
  <si>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</si>
  <si>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</si>
  <si>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</si>
  <si>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</si>
  <si>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</si>
  <si>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</si>
  <si>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</si>
  <si>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</si>
  <si>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</si>
  <si>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</si>
  <si>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</si>
  <si>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</si>
  <si>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</si>
  <si>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</si>
  <si>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</si>
  <si>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</si>
  <si>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</si>
  <si>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</si>
  <si>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</si>
  <si>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</si>
  <si>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</si>
  <si>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</si>
  <si>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</si>
  <si>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</si>
  <si>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</si>
  <si>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</si>
  <si>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</si>
  <si>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</si>
  <si>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</si>
  <si>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</si>
  <si>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</si>
  <si>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</si>
  <si>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</si>
  <si>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</si>
  <si>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</si>
  <si>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</si>
  <si>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</si>
  <si>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</si>
  <si>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</si>
  <si>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</si>
  <si>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</si>
  <si>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</si>
  <si>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</si>
  <si>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</si>
  <si>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</si>
  <si>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</si>
  <si>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</si>
  <si>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</si>
  <si>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</si>
  <si>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</si>
  <si>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</si>
  <si>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</si>
  <si>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</si>
  <si>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</si>
  <si>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</si>
  <si>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</si>
  <si>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</si>
  <si>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</si>
  <si>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</si>
  <si>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</si>
  <si>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</si>
  <si>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</si>
  <si>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</si>
  <si>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</si>
  <si>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</si>
  <si>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</si>
  <si>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</si>
  <si>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</si>
  <si>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</si>
  <si>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</si>
  <si>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</si>
  <si>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</si>
  <si>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</si>
  <si>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</si>
  <si>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</si>
  <si>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</si>
  <si>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</si>
  <si>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</si>
  <si>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</si>
  <si>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</si>
  <si>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</si>
  <si>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</si>
  <si>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</si>
  <si>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</si>
  <si>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</si>
  <si>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</si>
  <si>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</si>
  <si>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</si>
  <si>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</si>
  <si>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</si>
  <si>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</si>
  <si>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</si>
  <si>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</si>
  <si>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</si>
  <si>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</si>
  <si>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</si>
  <si>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</si>
  <si>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</si>
  <si>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</si>
  <si>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</si>
  <si>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</si>
  <si>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</si>
  <si>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</si>
  <si>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</si>
  <si>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</si>
  <si>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</si>
  <si>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</si>
  <si>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</si>
  <si>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</si>
  <si>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</si>
  <si>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</si>
  <si>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</si>
  <si>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</si>
  <si>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</si>
  <si>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</si>
  <si>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</si>
  <si>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</si>
  <si>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</si>
  <si>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</si>
  <si>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</si>
  <si>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</si>
  <si>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</si>
  <si>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</si>
  <si>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</si>
  <si>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</si>
  <si>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</si>
  <si>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</si>
  <si>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</si>
  <si>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</si>
  <si>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</si>
  <si>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</si>
  <si>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</si>
  <si>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</si>
  <si>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</si>
  <si>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</si>
  <si>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</si>
  <si>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</si>
  <si>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</si>
  <si>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</si>
  <si>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</si>
  <si>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</si>
  <si>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</si>
  <si>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</si>
  <si>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</si>
  <si>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</si>
  <si>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</si>
  <si>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</si>
  <si>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</si>
  <si>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</si>
  <si>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</si>
  <si>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</si>
  <si>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</si>
  <si>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</si>
  <si>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</si>
  <si>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</si>
  <si>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</si>
  <si>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</si>
  <si>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</si>
  <si>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</si>
  <si>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</si>
  <si>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</si>
  <si>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</si>
  <si>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</si>
  <si>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</si>
  <si>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</si>
  <si>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</si>
  <si>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</si>
  <si>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</si>
  <si>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</si>
  <si>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</si>
  <si>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</si>
  <si>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</si>
  <si>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</si>
  <si>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</si>
  <si>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</si>
  <si>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</si>
  <si>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</si>
  <si>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</si>
  <si>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</si>
  <si>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</si>
  <si>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</si>
  <si>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</si>
  <si>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</si>
  <si>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</si>
  <si>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</si>
  <si>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</si>
  <si>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</si>
  <si>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</si>
  <si>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</si>
  <si>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</si>
  <si>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</si>
  <si>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</si>
  <si>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</si>
  <si>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</si>
  <si>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</si>
  <si>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</si>
  <si>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</si>
  <si>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</si>
  <si>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</si>
  <si>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</si>
  <si>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</si>
  <si>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</si>
  <si>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</si>
  <si>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</si>
  <si>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</si>
  <si>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</si>
  <si>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</si>
  <si>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</si>
  <si>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</si>
  <si>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</si>
  <si>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</si>
  <si>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</si>
  <si>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</si>
  <si>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</si>
  <si>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</si>
  <si>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</si>
  <si>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</si>
  <si>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</si>
  <si>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</si>
  <si>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</si>
  <si>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</si>
  <si>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</si>
  <si>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</si>
  <si>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</si>
  <si>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</si>
  <si>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</si>
  <si>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</si>
  <si>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</si>
  <si>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</si>
  <si>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</si>
  <si>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</si>
  <si>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</si>
  <si>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</si>
  <si>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</si>
  <si>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</si>
  <si>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</si>
  <si>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</si>
  <si>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</si>
  <si>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</si>
  <si>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</si>
  <si>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</si>
  <si>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</si>
  <si>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</si>
  <si>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</si>
  <si>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</si>
  <si>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</si>
  <si>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</si>
  <si>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</si>
  <si>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</si>
  <si>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</si>
  <si>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</si>
  <si>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</si>
  <si>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</si>
  <si>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</si>
  <si>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</si>
  <si>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</si>
  <si>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</si>
  <si>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</si>
  <si>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</si>
  <si>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</si>
  <si>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</si>
  <si>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</si>
  <si>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</si>
  <si>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</si>
  <si>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</si>
  <si>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</si>
  <si>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</si>
  <si>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</si>
  <si>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</si>
  <si>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</si>
  <si>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</si>
  <si>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</si>
  <si>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</si>
  <si>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</si>
  <si>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</si>
  <si>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</si>
  <si>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</si>
  <si>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</si>
  <si>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</si>
  <si>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</si>
  <si>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</si>
  <si>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</si>
  <si>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</si>
  <si>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</si>
  <si>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</si>
  <si>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</si>
  <si>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</si>
  <si>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</si>
  <si>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</si>
  <si>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</si>
  <si>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</si>
  <si>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</si>
  <si>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</si>
  <si>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</si>
  <si>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</si>
  <si>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</si>
  <si>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</si>
  <si>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</si>
  <si>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</si>
  <si>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</si>
  <si>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</si>
  <si>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</si>
  <si>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</si>
  <si>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</si>
  <si>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</si>
  <si>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</si>
  <si>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</si>
  <si>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</si>
  <si>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</si>
  <si>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</si>
  <si>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</si>
  <si>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</si>
  <si>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</si>
  <si>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</si>
  <si>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</si>
  <si>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</si>
  <si>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</si>
  <si>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</si>
  <si>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</si>
  <si>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</si>
  <si>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</si>
  <si>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</si>
  <si>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</si>
  <si>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</si>
  <si>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</si>
  <si>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</si>
  <si>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</si>
  <si>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</si>
  <si>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</si>
  <si>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</si>
  <si>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</si>
  <si>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</si>
  <si>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</si>
  <si>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</si>
  <si>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</si>
  <si>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</si>
  <si>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</si>
  <si>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</si>
  <si>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</si>
  <si>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</si>
  <si>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</si>
  <si>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</si>
  <si>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</si>
  <si>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</si>
  <si>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</si>
  <si>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</si>
  <si>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</si>
  <si>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</si>
  <si>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</si>
  <si>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</si>
  <si>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</si>
  <si>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</si>
  <si>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</si>
  <si>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</si>
  <si>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</si>
  <si>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</si>
  <si>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</si>
  <si>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</si>
  <si>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</si>
  <si>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</si>
  <si>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</si>
  <si>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</si>
  <si>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</si>
  <si>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</si>
  <si>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</si>
  <si>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</si>
  <si>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</si>
  <si>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</si>
  <si>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</si>
  <si>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</si>
  <si>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</si>
  <si>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</si>
  <si>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</si>
  <si>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</si>
  <si>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</si>
  <si>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</si>
  <si>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</si>
  <si>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</si>
  <si>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</si>
  <si>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</si>
  <si>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</si>
  <si>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</si>
  <si>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</si>
  <si>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</si>
  <si>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</si>
  <si>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</si>
  <si>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</si>
  <si>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</si>
  <si>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</si>
  <si>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</si>
  <si>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</si>
  <si>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</si>
  <si>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</si>
  <si>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</si>
  <si>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</si>
  <si>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</si>
  <si>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</si>
  <si>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</si>
  <si>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</si>
  <si>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</si>
  <si>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</si>
  <si>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</si>
  <si>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</si>
  <si>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</si>
  <si>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</si>
  <si>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</si>
  <si>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</si>
  <si>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</si>
  <si>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</si>
  <si>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</si>
  <si>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</si>
  <si>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</si>
  <si>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</si>
  <si>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</si>
  <si>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</si>
  <si>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</si>
  <si>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</si>
  <si>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</si>
  <si>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</si>
  <si>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</si>
  <si>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</si>
  <si>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</si>
  <si>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</si>
  <si>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</si>
  <si>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</si>
  <si>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</si>
  <si>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</si>
  <si>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</si>
  <si>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</si>
  <si>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</si>
  <si>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</si>
  <si>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</si>
  <si>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</si>
  <si>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</si>
  <si>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</si>
  <si>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</si>
  <si>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</si>
  <si>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</si>
  <si>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</si>
  <si>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</si>
  <si>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</si>
  <si>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</si>
  <si>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</si>
  <si>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</si>
  <si>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</si>
  <si>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</si>
  <si>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</si>
  <si>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</si>
  <si>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</si>
  <si>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</si>
  <si>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</si>
  <si>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</si>
  <si>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</si>
  <si>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</si>
  <si>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</si>
  <si>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</si>
  <si>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</si>
  <si>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</si>
  <si>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</si>
  <si>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</si>
  <si>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</si>
  <si>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</si>
  <si>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</si>
  <si>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</si>
  <si>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</si>
  <si>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</si>
  <si>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</si>
  <si>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</si>
  <si>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</si>
  <si>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</si>
  <si>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</si>
  <si>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</si>
  <si>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</si>
  <si>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</si>
  <si>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</si>
  <si>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</si>
  <si>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</si>
  <si>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</si>
  <si>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</si>
  <si>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</si>
  <si>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</si>
  <si>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</si>
  <si>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</si>
  <si>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</si>
  <si>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</si>
  <si>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</si>
  <si>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</si>
  <si>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</si>
  <si>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</si>
  <si>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</si>
  <si>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</si>
  <si>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</si>
  <si>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</si>
  <si>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</si>
  <si>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</si>
  <si>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</si>
  <si>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</si>
  <si>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</si>
  <si>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</si>
  <si>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</si>
  <si>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</si>
  <si>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</si>
  <si>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</si>
  <si>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</si>
  <si>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</si>
  <si>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</si>
  <si>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</si>
  <si>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</si>
  <si>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</si>
  <si>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</si>
  <si>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</si>
  <si>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</si>
  <si>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</si>
  <si>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</si>
  <si>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</si>
  <si>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</si>
  <si>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</si>
  <si>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</si>
  <si>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</si>
  <si>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</si>
  <si>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</si>
  <si>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</si>
  <si>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</si>
  <si>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</si>
  <si>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</si>
  <si>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</si>
  <si>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</si>
  <si>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</si>
  <si>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</si>
  <si>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</si>
  <si>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</si>
  <si>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</si>
  <si>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</si>
  <si>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</si>
  <si>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</si>
  <si>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</si>
  <si>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</si>
  <si>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</si>
  <si>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</si>
  <si>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</si>
  <si>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</si>
  <si>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</si>
  <si>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</si>
  <si>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</si>
  <si>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</si>
  <si>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</si>
  <si>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</si>
  <si>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</si>
  <si>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</si>
  <si>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</si>
  <si>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</si>
  <si>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</si>
  <si>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</si>
  <si>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</si>
  <si>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</si>
  <si>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</si>
  <si>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</si>
  <si>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</si>
  <si>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</si>
  <si>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</si>
  <si>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</si>
  <si>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</si>
  <si>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</si>
  <si>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</si>
  <si>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</si>
  <si>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</si>
  <si>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</si>
  <si>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</si>
  <si>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</si>
  <si>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</si>
  <si>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</si>
  <si>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</si>
  <si>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</si>
  <si>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</si>
  <si>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</si>
  <si>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</si>
  <si>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</si>
  <si>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</si>
  <si>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</si>
  <si>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</si>
  <si>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</si>
  <si>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</si>
  <si>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</si>
  <si>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</si>
  <si>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</si>
  <si>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</si>
  <si>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</si>
  <si>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</si>
  <si>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</si>
  <si>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</si>
  <si>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</si>
  <si>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</si>
  <si>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</si>
  <si>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</si>
  <si>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</si>
  <si>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</si>
  <si>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</si>
  <si>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</si>
  <si>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</si>
  <si>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</si>
  <si>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</si>
  <si>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</si>
  <si>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</si>
  <si>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</si>
  <si>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</si>
  <si>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</si>
  <si>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</si>
  <si>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</si>
  <si>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</si>
  <si>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</si>
  <si>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</si>
  <si>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</si>
  <si>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</si>
  <si>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</si>
  <si>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</si>
  <si>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</si>
  <si>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</si>
  <si>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</si>
  <si>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</si>
  <si>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</si>
  <si>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</si>
  <si>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</si>
  <si>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</si>
  <si>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</si>
  <si>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</si>
  <si>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</si>
  <si>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</si>
  <si>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</si>
  <si>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</si>
  <si>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</si>
  <si>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</si>
  <si>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</si>
  <si>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</si>
  <si>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</si>
  <si>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</si>
  <si>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</si>
  <si>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</si>
  <si>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</si>
  <si>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</si>
  <si>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</si>
  <si>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</si>
  <si>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</si>
  <si>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</si>
  <si>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</si>
  <si>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</si>
  <si>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</si>
  <si>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</si>
  <si>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</si>
  <si>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</si>
  <si>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</si>
  <si>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</si>
  <si>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</si>
  <si>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</si>
  <si>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</si>
  <si>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</si>
  <si>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</si>
  <si>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</si>
  <si>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</si>
  <si>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</si>
  <si>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</si>
  <si>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</si>
  <si>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</si>
  <si>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</si>
  <si>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</si>
  <si>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</si>
  <si>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</si>
  <si>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</si>
  <si>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</si>
  <si>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</si>
  <si>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</si>
  <si>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</si>
  <si>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</si>
  <si>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</si>
  <si>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</si>
  <si>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</si>
  <si>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</si>
  <si>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</si>
  <si>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</si>
  <si>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</si>
  <si>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</si>
  <si>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</si>
  <si>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</si>
  <si>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</si>
  <si>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</si>
  <si>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</si>
  <si>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</si>
  <si>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</si>
  <si>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</si>
  <si>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</si>
  <si>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</si>
  <si>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</si>
  <si>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</si>
  <si>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</si>
  <si>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</si>
  <si>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</si>
  <si>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</si>
  <si>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</si>
  <si>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</si>
  <si>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</si>
  <si>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</si>
  <si>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</si>
  <si>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</si>
  <si>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</si>
  <si>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</si>
  <si>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</si>
  <si>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</si>
  <si>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</si>
  <si>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</si>
  <si>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</si>
  <si>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</si>
  <si>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</si>
  <si>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</si>
  <si>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</si>
  <si>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</si>
  <si>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</si>
  <si>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</si>
  <si>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</si>
  <si>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</si>
  <si>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</si>
  <si>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</si>
  <si>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</si>
  <si>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</si>
  <si>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</si>
  <si>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</si>
  <si>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</si>
  <si>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</si>
  <si>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</si>
  <si>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</si>
  <si>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</si>
  <si>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</si>
  <si>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</si>
  <si>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</si>
  <si>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</si>
  <si>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</si>
  <si>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</si>
  <si>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</si>
  <si>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</si>
  <si>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</si>
  <si>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</si>
  <si>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</si>
  <si>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</si>
  <si>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</si>
  <si>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</si>
  <si>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</si>
  <si>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</si>
  <si>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</si>
  <si>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</si>
  <si>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</si>
  <si>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</si>
  <si>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</si>
  <si>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</si>
  <si>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</si>
  <si>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</si>
  <si>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</si>
  <si>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</si>
  <si>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</si>
  <si>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</si>
  <si>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</si>
  <si>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</si>
  <si>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</si>
  <si>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</si>
  <si>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</si>
  <si>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</si>
  <si>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</si>
  <si>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</si>
  <si>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</si>
  <si>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</si>
  <si>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</si>
  <si>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</si>
  <si>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</si>
  <si>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</si>
  <si>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</si>
  <si>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</si>
  <si>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</si>
  <si>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</si>
  <si>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</si>
  <si>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</si>
  <si>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</si>
  <si>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</si>
  <si>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</si>
  <si>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</si>
  <si>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</si>
  <si>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</si>
  <si>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</si>
  <si>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</si>
  <si>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</si>
  <si>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</si>
  <si>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</si>
  <si>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</si>
  <si>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</si>
  <si>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</si>
  <si>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</si>
  <si>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</si>
  <si>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</si>
  <si>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</si>
  <si>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</si>
  <si>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</si>
  <si>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</si>
  <si>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</si>
  <si>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</si>
  <si>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</si>
  <si>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</si>
  <si>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</si>
  <si>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</si>
  <si>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</si>
  <si>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</si>
  <si>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</si>
  <si>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</si>
  <si>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</si>
  <si>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</si>
  <si>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</si>
  <si>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</si>
  <si>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</si>
  <si>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</si>
  <si>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</si>
  <si>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</si>
  <si>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</si>
  <si>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</si>
  <si>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</si>
  <si>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</si>
  <si>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</si>
  <si>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</si>
  <si>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</si>
  <si>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</si>
  <si>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</si>
  <si>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</si>
  <si>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</si>
  <si>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</si>
  <si>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</si>
  <si>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</si>
  <si>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</si>
  <si>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</si>
  <si>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</si>
  <si>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</si>
  <si>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</si>
  <si>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</si>
  <si>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</si>
  <si>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</si>
  <si>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</si>
  <si>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</si>
  <si>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</si>
  <si>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</si>
  <si>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</si>
  <si>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</si>
  <si>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</si>
  <si>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</si>
  <si>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</si>
  <si>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</si>
  <si>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</si>
  <si>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</si>
  <si>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</si>
  <si>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</si>
  <si>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</si>
  <si>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</si>
  <si>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</si>
  <si>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</si>
  <si>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</si>
  <si>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</si>
  <si>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</si>
  <si>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</si>
  <si>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</si>
  <si>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</si>
  <si>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</si>
  <si>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</si>
  <si>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</si>
  <si>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</si>
  <si>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</si>
  <si>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</si>
  <si>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</si>
  <si>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</si>
  <si>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</si>
  <si>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</si>
  <si>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</si>
  <si>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</si>
  <si>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</si>
  <si>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</si>
  <si>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</si>
  <si>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</si>
  <si>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</si>
  <si>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</si>
  <si>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</si>
  <si>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</si>
  <si>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</si>
  <si>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</si>
  <si>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</si>
  <si>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</si>
  <si>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</si>
  <si>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</si>
  <si>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</si>
  <si>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</si>
  <si>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</si>
  <si>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</si>
  <si>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</si>
  <si>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</si>
  <si>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</si>
  <si>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</si>
  <si>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</si>
  <si>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</si>
  <si>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</si>
  <si>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</si>
  <si>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</si>
  <si>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</si>
  <si>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</si>
  <si>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</si>
  <si>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</si>
  <si>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</si>
  <si>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</si>
  <si>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</si>
  <si>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</si>
  <si>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</si>
  <si>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</si>
  <si>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</si>
  <si>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</si>
  <si>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</si>
  <si>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</si>
  <si>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</si>
  <si>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</si>
  <si>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</si>
  <si>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</si>
  <si>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</si>
  <si>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</si>
  <si>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</si>
  <si>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</si>
  <si>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</si>
  <si>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</si>
  <si>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</si>
  <si>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</si>
  <si>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</si>
  <si>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</si>
  <si>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</si>
  <si>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</si>
  <si>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</si>
  <si>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</si>
  <si>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</si>
  <si>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</si>
  <si>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</si>
  <si>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</si>
  <si>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</si>
  <si>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</si>
  <si>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</si>
  <si>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</si>
  <si>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</si>
  <si>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</si>
  <si>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</si>
  <si>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</si>
  <si>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</si>
  <si>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</si>
  <si>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</si>
  <si>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</si>
  <si>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</si>
  <si>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</si>
  <si>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</si>
  <si>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</si>
  <si>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</si>
  <si>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</si>
  <si>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</si>
  <si>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</si>
  <si>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</si>
  <si>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</si>
  <si>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</si>
  <si>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</si>
  <si>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</si>
  <si>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</si>
  <si>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</si>
  <si>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</si>
  <si>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</si>
  <si>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</si>
  <si>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</si>
  <si>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</si>
  <si>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</si>
  <si>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</si>
  <si>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</si>
  <si>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</si>
  <si>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</si>
  <si>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</si>
  <si>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</si>
  <si>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</si>
  <si>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</si>
  <si>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</si>
  <si>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</si>
  <si>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</si>
  <si>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</si>
  <si>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</si>
  <si>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</si>
  <si>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</si>
  <si>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</si>
  <si>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</si>
  <si>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</si>
  <si>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</si>
  <si>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</si>
  <si>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</si>
  <si>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</si>
  <si>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</si>
  <si>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</si>
  <si>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</si>
  <si>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</si>
  <si>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</si>
  <si>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</si>
  <si>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</si>
  <si>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</si>
  <si>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</si>
  <si>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</si>
  <si>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</si>
  <si>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</si>
  <si>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</si>
  <si>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</si>
  <si>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</si>
  <si>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</si>
  <si>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</si>
  <si>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</si>
  <si>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</si>
  <si>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</si>
  <si>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</si>
  <si>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</si>
  <si>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</si>
  <si>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</si>
  <si>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</si>
  <si>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</si>
  <si>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</si>
  <si>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</si>
  <si>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</si>
  <si>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</si>
  <si>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</si>
  <si>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</si>
  <si>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</si>
  <si>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</si>
  <si>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</si>
  <si>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</si>
  <si>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</si>
  <si>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</si>
  <si>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</si>
  <si>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</si>
  <si>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</si>
  <si>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</si>
  <si>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</si>
  <si>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</si>
  <si>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</si>
  <si>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</si>
  <si>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</si>
  <si>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</si>
  <si>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</si>
  <si>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</si>
  <si>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</si>
  <si>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</si>
  <si>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</si>
  <si>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</si>
  <si>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</si>
  <si>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</si>
  <si>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</si>
  <si>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</si>
  <si>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</si>
  <si>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</si>
  <si>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</si>
  <si>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</si>
  <si>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</si>
  <si>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</si>
  <si>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</si>
  <si>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</si>
  <si>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</si>
  <si>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</si>
  <si>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</si>
  <si>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</si>
  <si>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</si>
  <si>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</si>
  <si>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</si>
  <si>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</si>
  <si>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</si>
  <si>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</si>
  <si>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</si>
  <si>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</si>
  <si>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</si>
  <si>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</si>
  <si>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</si>
  <si>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</si>
  <si>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</si>
  <si>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</si>
  <si>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</si>
  <si>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</si>
  <si>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</si>
  <si>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</si>
  <si>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</si>
  <si>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</si>
  <si>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</si>
  <si>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</si>
  <si>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</si>
  <si>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</si>
  <si>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</si>
  <si>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</si>
  <si>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</si>
  <si>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</si>
  <si>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</si>
  <si>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</si>
  <si>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</si>
  <si>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</si>
  <si>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</si>
  <si>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</si>
  <si>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</si>
  <si>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</si>
  <si>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</si>
  <si>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</si>
  <si>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</si>
  <si>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</si>
  <si>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</si>
  <si>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</si>
  <si>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</si>
  <si>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</si>
  <si>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</si>
  <si>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</si>
  <si>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</si>
  <si>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</si>
  <si>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</si>
  <si>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</si>
  <si>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</si>
  <si>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</si>
  <si>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</si>
  <si>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</si>
  <si>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</si>
  <si>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</si>
  <si>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</si>
  <si>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</si>
  <si>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</si>
  <si>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</si>
  <si>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</si>
  <si>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</si>
  <si>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</si>
  <si>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</si>
  <si>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</si>
  <si>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</si>
  <si>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</si>
  <si>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</si>
  <si>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</si>
  <si>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</si>
  <si>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</si>
  <si>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</si>
  <si>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</si>
  <si>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</si>
  <si>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</si>
  <si>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</si>
  <si>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</si>
  <si>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</si>
  <si>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</si>
  <si>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</si>
  <si>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</si>
  <si>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</si>
  <si>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</si>
  <si>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</si>
  <si>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</si>
  <si>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</si>
  <si>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</si>
  <si>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</si>
  <si>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</si>
  <si>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</si>
  <si>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</si>
  <si>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</si>
  <si>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</si>
  <si>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</si>
  <si>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</si>
  <si>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</si>
  <si>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</si>
  <si>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</si>
  <si>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</si>
  <si>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</si>
  <si>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</si>
  <si>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</si>
  <si>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</si>
  <si>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</si>
  <si>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</si>
  <si>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</si>
  <si>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</si>
  <si>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</si>
  <si>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</si>
  <si>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</si>
  <si>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</si>
  <si>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</si>
  <si>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</si>
  <si>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</si>
  <si>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</si>
  <si>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</si>
  <si>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</si>
  <si>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</si>
  <si>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</si>
  <si>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</si>
  <si>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</si>
  <si>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</si>
  <si>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</si>
  <si>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</si>
  <si>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</si>
  <si>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</si>
  <si>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</si>
  <si>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</si>
  <si>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</si>
  <si>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</si>
  <si>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</si>
  <si>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</si>
  <si>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</si>
  <si>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</si>
  <si>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</si>
  <si>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</si>
  <si>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</si>
  <si>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</si>
  <si>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</si>
  <si>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</si>
  <si>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</si>
  <si>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</si>
  <si>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</si>
  <si>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</si>
  <si>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</si>
  <si>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</si>
  <si>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</si>
  <si>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</si>
  <si>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</si>
  <si>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</si>
  <si>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</si>
  <si>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</si>
  <si>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</si>
  <si>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</si>
  <si>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</si>
  <si>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</si>
  <si>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</si>
  <si>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</si>
  <si>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</si>
  <si>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</si>
  <si>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</si>
  <si>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</si>
  <si>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</si>
  <si>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</si>
  <si>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</si>
  <si>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</si>
  <si>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</si>
  <si>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</si>
  <si>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</si>
  <si>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</si>
  <si>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</si>
  <si>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</si>
  <si>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</si>
  <si>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</si>
  <si>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</si>
  <si>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</si>
  <si>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</si>
  <si>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</si>
  <si>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</si>
  <si>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</si>
  <si>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</si>
  <si>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</si>
  <si>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</si>
  <si>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</si>
  <si>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</si>
  <si>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</si>
  <si>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</si>
  <si>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</si>
  <si>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</si>
  <si>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</si>
  <si>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</si>
  <si>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</si>
  <si>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</si>
  <si>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</si>
  <si>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</si>
  <si>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</si>
  <si>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</si>
  <si>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</si>
  <si>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</si>
  <si>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</si>
  <si>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</si>
  <si>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</si>
  <si>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</si>
  <si>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</si>
  <si>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</si>
  <si>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</si>
  <si>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</si>
  <si>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</si>
  <si>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</si>
  <si>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</si>
  <si>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</si>
  <si>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</si>
  <si>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</si>
  <si>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</si>
  <si>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</si>
  <si>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</si>
  <si>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</si>
  <si>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</si>
  <si>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</si>
  <si>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</si>
  <si>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</si>
  <si>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</si>
  <si>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</si>
  <si>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</si>
  <si>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</si>
  <si>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</si>
  <si>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</si>
  <si>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</si>
  <si>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</si>
  <si>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</si>
  <si>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</si>
  <si>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</si>
  <si>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</si>
  <si>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</si>
  <si>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</si>
  <si>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</si>
  <si>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</si>
  <si>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</si>
  <si>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</si>
  <si>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</si>
  <si>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</si>
  <si>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</si>
  <si>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</si>
  <si>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</si>
  <si>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</si>
  <si>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</si>
  <si>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</si>
  <si>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</si>
  <si>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</si>
  <si>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</si>
  <si>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</si>
  <si>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</si>
  <si>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</si>
  <si>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</si>
  <si>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</si>
  <si>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</si>
  <si>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</si>
  <si>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</si>
  <si>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</si>
  <si>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</si>
  <si>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</si>
  <si>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</si>
  <si>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</si>
  <si>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</si>
  <si>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</si>
  <si>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</si>
  <si>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</si>
  <si>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</si>
  <si>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</si>
  <si>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</si>
  <si>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</si>
  <si>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</si>
  <si>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</si>
  <si>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</si>
  <si>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</si>
  <si>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</si>
  <si>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</si>
  <si>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</si>
  <si>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</si>
  <si>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</si>
  <si>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</si>
  <si>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</si>
  <si>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</si>
  <si>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</si>
  <si>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</si>
  <si>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</si>
  <si>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</si>
  <si>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</si>
  <si>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</si>
  <si>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</si>
  <si>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</si>
  <si>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</si>
  <si>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</si>
  <si>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</si>
  <si>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</si>
  <si>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</si>
  <si>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</si>
  <si>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</si>
  <si>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</si>
  <si>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</si>
  <si>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</si>
  <si>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</si>
  <si>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</si>
  <si>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</si>
  <si>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</si>
  <si>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</si>
  <si>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</si>
  <si>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</si>
  <si>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</si>
  <si>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</si>
  <si>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</si>
  <si>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</si>
  <si>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</si>
  <si>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</si>
  <si>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</si>
  <si>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</si>
  <si>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</si>
  <si>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</si>
  <si>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</si>
  <si>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</si>
  <si>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</si>
  <si>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</si>
  <si>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</si>
  <si>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</si>
  <si>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</si>
  <si>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</si>
  <si>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</si>
  <si>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</si>
  <si>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</si>
  <si>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</si>
  <si>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</si>
  <si>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</si>
  <si>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</si>
  <si>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</si>
  <si>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</si>
  <si>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</si>
  <si>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</si>
  <si>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</si>
  <si>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</si>
  <si>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</si>
  <si>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</si>
  <si>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</si>
  <si>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</si>
  <si>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</si>
  <si>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</si>
  <si>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</si>
  <si>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</si>
  <si>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</si>
  <si>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</si>
  <si>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</si>
  <si>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</si>
  <si>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</si>
  <si>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</si>
  <si>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</si>
  <si>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</si>
  <si>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</si>
  <si>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</si>
  <si>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</si>
  <si>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</si>
  <si>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</si>
  <si>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</si>
  <si>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</si>
  <si>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</si>
  <si>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</si>
  <si>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</si>
  <si>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</si>
  <si>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</si>
  <si>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</si>
  <si>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</si>
  <si>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</si>
  <si>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</si>
  <si>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</si>
  <si>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</si>
  <si>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</si>
  <si>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</si>
  <si>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</si>
  <si>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</si>
  <si>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</si>
  <si>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</si>
  <si>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</si>
  <si>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</si>
  <si>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</si>
  <si>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</si>
  <si>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</si>
  <si>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</si>
  <si>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</si>
  <si>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</si>
  <si>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</si>
  <si>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</si>
  <si>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</si>
  <si>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</si>
  <si>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</si>
  <si>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</si>
  <si>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</si>
  <si>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</si>
  <si>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</si>
  <si>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</si>
  <si>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</si>
  <si>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</si>
  <si>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</si>
  <si>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</si>
  <si>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</si>
  <si>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</si>
  <si>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</si>
  <si>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</si>
  <si>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</si>
  <si>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</si>
  <si>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</si>
  <si>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</si>
  <si>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</si>
  <si>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</si>
  <si>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</si>
  <si>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</si>
  <si>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</si>
  <si>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</si>
  <si>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</si>
  <si>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</si>
  <si>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</si>
  <si>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</si>
  <si>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</si>
  <si>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</si>
  <si>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</si>
  <si>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</si>
  <si>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</si>
  <si>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</si>
  <si>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</si>
  <si>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</si>
  <si>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</si>
  <si>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</si>
  <si>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</si>
  <si>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</si>
  <si>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</si>
  <si>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</si>
  <si>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</si>
  <si>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</si>
  <si>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</si>
  <si>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</si>
  <si>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</si>
  <si>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</si>
  <si>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</si>
  <si>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</si>
  <si>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</si>
  <si>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</si>
  <si>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</si>
  <si>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</si>
  <si>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</si>
  <si>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</si>
  <si>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</si>
  <si>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</si>
  <si>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</si>
  <si>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</si>
  <si>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</si>
  <si>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</si>
  <si>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</si>
  <si>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</si>
  <si>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</si>
  <si>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</si>
  <si>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</si>
  <si>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</si>
  <si>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</si>
  <si>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</si>
  <si>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</si>
  <si>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</si>
  <si>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</si>
  <si>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</si>
  <si>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</si>
  <si>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</si>
  <si>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</si>
  <si>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</si>
  <si>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</si>
  <si>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</si>
  <si>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</si>
  <si>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</si>
  <si>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</si>
  <si>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</si>
  <si>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</si>
  <si>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</si>
  <si>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</si>
  <si>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</si>
  <si>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</si>
  <si>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</si>
  <si>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</si>
  <si>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</si>
  <si>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</si>
  <si>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</si>
  <si>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</si>
  <si>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</si>
  <si>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</si>
  <si>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</si>
  <si>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</si>
  <si>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</si>
  <si>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</si>
  <si>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</si>
  <si>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</si>
  <si>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</si>
  <si>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</si>
  <si>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</si>
  <si>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</si>
  <si>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</si>
  <si>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</si>
  <si>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</si>
  <si>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</si>
  <si>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</si>
  <si>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</si>
  <si>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</si>
  <si>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</si>
  <si>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</si>
  <si>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</si>
  <si>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</si>
  <si>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</si>
  <si>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</si>
  <si>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</si>
  <si>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</si>
  <si>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</si>
  <si>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</si>
  <si>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</si>
  <si>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</si>
  <si>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</si>
  <si>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</si>
  <si>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</si>
  <si>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</si>
  <si>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</si>
  <si>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</si>
  <si>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</si>
  <si>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</si>
  <si>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</si>
  <si>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</si>
  <si>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</si>
  <si>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</si>
  <si>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</si>
  <si>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</si>
  <si>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</si>
  <si>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</si>
  <si>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</si>
  <si>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</si>
  <si>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</si>
  <si>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</si>
  <si>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</si>
  <si>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</si>
  <si>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</si>
  <si>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</si>
  <si>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</si>
  <si>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</si>
  <si>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</si>
  <si>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</si>
  <si>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</si>
  <si>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</si>
  <si>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</si>
  <si>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</si>
  <si>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</si>
  <si>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</si>
  <si>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</si>
  <si>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</si>
  <si>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</si>
  <si>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</si>
  <si>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</si>
  <si>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</si>
  <si>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</si>
  <si>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</si>
  <si>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</si>
  <si>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</si>
  <si>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</si>
  <si>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</si>
  <si>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</si>
  <si>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</si>
  <si>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</si>
  <si>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</si>
  <si>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</si>
  <si>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</si>
  <si>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</si>
  <si>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</si>
  <si>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</si>
  <si>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</si>
  <si>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</si>
  <si>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</si>
  <si>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</si>
  <si>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</si>
  <si>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</si>
  <si>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</si>
  <si>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</si>
  <si>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</si>
  <si>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</si>
  <si>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</si>
  <si>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</si>
  <si>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</si>
  <si>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</si>
  <si>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</si>
  <si>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</si>
  <si>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</si>
  <si>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</si>
  <si>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</si>
  <si>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</si>
  <si>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</si>
  <si>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</si>
  <si>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</si>
  <si>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</si>
  <si>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</si>
  <si>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</si>
  <si>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</si>
  <si>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</si>
  <si>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</si>
  <si>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</si>
  <si>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</si>
  <si>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</si>
  <si>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</si>
  <si>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</si>
  <si>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</si>
  <si>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</si>
  <si>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</si>
  <si>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</si>
  <si>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</si>
  <si>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</si>
  <si>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</si>
  <si>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</si>
  <si>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</si>
  <si>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</si>
  <si>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</si>
  <si>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</si>
  <si>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</si>
  <si>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</si>
  <si>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</si>
  <si>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</si>
  <si>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</si>
  <si>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</si>
  <si>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</si>
  <si>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</si>
  <si>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</si>
  <si>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</si>
  <si>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</si>
  <si>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</si>
  <si>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</si>
  <si>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</si>
  <si>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</si>
  <si>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</si>
  <si>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</si>
  <si>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</si>
  <si>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</si>
  <si>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</si>
  <si>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</si>
  <si>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</si>
  <si>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</si>
  <si>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</si>
  <si>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</si>
  <si>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</si>
  <si>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</si>
  <si>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</si>
  <si>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</si>
  <si>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</si>
  <si>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</si>
  <si>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</si>
  <si>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</si>
  <si>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</si>
  <si>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</si>
  <si>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</si>
  <si>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</si>
  <si>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</si>
  <si>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</si>
  <si>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</si>
  <si>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</si>
  <si>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</si>
  <si>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</si>
  <si>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</si>
  <si>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</si>
  <si>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</si>
  <si>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</si>
  <si>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</si>
  <si>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</si>
  <si>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</si>
  <si>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</si>
  <si>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</si>
  <si>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</si>
  <si>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</si>
  <si>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</si>
  <si>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</si>
  <si>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</si>
  <si>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</si>
  <si>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</si>
  <si>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</si>
  <si>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</si>
  <si>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</si>
  <si>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</si>
  <si>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</si>
  <si>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</si>
  <si>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</si>
  <si>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</si>
  <si>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</si>
  <si>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</si>
  <si>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</si>
  <si>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</si>
  <si>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</si>
  <si>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</si>
  <si>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</si>
  <si>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</si>
  <si>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</si>
  <si>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</si>
  <si>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</si>
  <si>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</si>
  <si>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</si>
  <si>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</si>
  <si>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</si>
  <si>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</si>
  <si>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</si>
  <si>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</si>
  <si>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</si>
  <si>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</si>
  <si>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</si>
  <si>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</si>
  <si>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</si>
  <si>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</si>
  <si>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</si>
  <si>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</si>
  <si>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</si>
  <si>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</si>
  <si>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</si>
  <si>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</si>
  <si>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</si>
  <si>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</si>
  <si>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</si>
  <si>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</si>
  <si>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</si>
  <si>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</si>
  <si>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</si>
  <si>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</si>
  <si>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</si>
  <si>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</si>
  <si>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</si>
  <si>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</si>
  <si>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</si>
  <si>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</si>
  <si>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</si>
  <si>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</si>
  <si>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</si>
  <si>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</si>
  <si>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</si>
  <si>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</si>
  <si>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</si>
  <si>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</si>
  <si>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</si>
  <si>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</si>
  <si>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</si>
  <si>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</si>
  <si>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</si>
  <si>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</si>
  <si>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</si>
  <si>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</si>
  <si>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</si>
  <si>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</si>
  <si>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</si>
  <si>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</si>
  <si>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</si>
  <si>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</si>
  <si>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</si>
  <si>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</si>
  <si>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</si>
  <si>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</si>
  <si>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</si>
  <si>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</si>
  <si>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</si>
  <si>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</si>
  <si>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</si>
  <si>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</si>
  <si>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</si>
  <si>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</si>
  <si>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</si>
  <si>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</si>
  <si>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</si>
  <si>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</si>
  <si>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</si>
  <si>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</si>
  <si>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</si>
  <si>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</si>
  <si>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</si>
  <si>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</si>
  <si>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</si>
  <si>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</si>
  <si>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</si>
  <si>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</si>
  <si>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</si>
  <si>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</si>
  <si>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</si>
  <si>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</si>
  <si>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</si>
  <si>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</si>
  <si>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</si>
  <si>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</si>
  <si>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</si>
  <si>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</si>
  <si>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</si>
  <si>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</si>
  <si>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</si>
  <si>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</si>
  <si>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</si>
  <si>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</si>
  <si>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</si>
  <si>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</si>
  <si>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</si>
  <si>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</si>
  <si>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</si>
  <si>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</si>
  <si>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</si>
  <si>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</si>
  <si>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</si>
  <si>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</si>
  <si>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</si>
  <si>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</si>
  <si>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</si>
  <si>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</si>
  <si>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</si>
  <si>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</si>
  <si>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</si>
  <si>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</si>
  <si>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</si>
  <si>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</si>
  <si>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</si>
  <si>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</si>
  <si>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</si>
  <si>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</si>
  <si>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</si>
  <si>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</si>
  <si>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</si>
  <si>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</si>
  <si>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</si>
  <si>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</si>
  <si>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</si>
  <si>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</si>
  <si>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</si>
  <si>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</si>
  <si>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</si>
  <si>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</si>
  <si>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</si>
  <si>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</si>
  <si>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</si>
  <si>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</si>
  <si>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</si>
  <si>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</si>
  <si>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</si>
  <si>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</si>
  <si>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</si>
  <si>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</si>
  <si>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</si>
  <si>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</si>
  <si>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</si>
  <si>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</si>
  <si>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</si>
  <si>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</si>
  <si>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</si>
  <si>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</si>
  <si>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</si>
  <si>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</si>
  <si>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</si>
  <si>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</si>
  <si>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</si>
  <si>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</si>
  <si>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</si>
  <si>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</si>
  <si>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</si>
  <si>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</si>
  <si>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</si>
  <si>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</si>
  <si>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</si>
  <si>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</si>
  <si>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</si>
  <si>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</si>
  <si>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</si>
  <si>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</si>
  <si>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</si>
  <si>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</si>
  <si>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</si>
  <si>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</si>
  <si>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</si>
  <si>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</si>
  <si>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</si>
  <si>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</si>
  <si>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</si>
  <si>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</si>
  <si>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</si>
  <si>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</si>
  <si>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</si>
  <si>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</si>
  <si>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</si>
  <si>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</si>
  <si>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</si>
  <si>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</si>
  <si>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</si>
  <si>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</si>
  <si>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</si>
  <si>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</si>
  <si>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</si>
  <si>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</si>
  <si>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</si>
  <si>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</si>
  <si>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</si>
  <si>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</si>
  <si>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</si>
  <si>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</si>
  <si>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</si>
  <si>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</si>
  <si>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</si>
  <si>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</si>
  <si>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</si>
  <si>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</si>
  <si>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</si>
  <si>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</si>
  <si>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</si>
  <si>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</si>
  <si>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</si>
  <si>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</si>
  <si>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</si>
  <si>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</si>
  <si>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</si>
  <si>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</si>
  <si>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</si>
  <si>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</si>
  <si>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</si>
  <si>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</si>
  <si>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</si>
  <si>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</si>
  <si>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</si>
  <si>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</si>
  <si>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</si>
  <si>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</si>
  <si>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</si>
  <si>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</si>
  <si>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</si>
  <si>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</si>
  <si>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</si>
  <si>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</si>
  <si>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</si>
  <si>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</si>
  <si>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</si>
  <si>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</si>
  <si>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</si>
  <si>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</si>
  <si>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</si>
  <si>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</si>
  <si>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</si>
  <si>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</si>
  <si>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</si>
  <si>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</si>
  <si>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</si>
  <si>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</si>
  <si>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</si>
  <si>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</si>
  <si>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</si>
  <si>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</si>
  <si>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</si>
  <si>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</si>
  <si>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</si>
  <si>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</si>
  <si>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</si>
  <si>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</si>
  <si>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</si>
  <si>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</si>
  <si>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</si>
  <si>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</si>
  <si>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</si>
  <si>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</si>
  <si>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</si>
  <si>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</si>
  <si>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</si>
  <si>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</si>
  <si>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</si>
  <si>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</si>
  <si>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</si>
  <si>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</si>
  <si>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</si>
  <si>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</si>
  <si>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</si>
  <si>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</si>
  <si>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</si>
  <si>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</si>
  <si>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</si>
  <si>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</si>
  <si>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</si>
  <si>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</si>
  <si>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</si>
  <si>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</si>
  <si>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</si>
  <si>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</si>
  <si>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</si>
  <si>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</si>
  <si>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</si>
  <si>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</si>
  <si>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</si>
  <si>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</si>
  <si>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</si>
  <si>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</si>
  <si>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</si>
  <si>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</si>
  <si>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</si>
  <si>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</si>
  <si>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</si>
  <si>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</si>
  <si>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</si>
  <si>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</si>
  <si>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</si>
  <si>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</si>
  <si>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</si>
  <si>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</si>
  <si>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</si>
  <si>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</si>
  <si>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</si>
  <si>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</si>
  <si>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</si>
  <si>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</si>
  <si>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</si>
  <si>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</si>
  <si>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</si>
  <si>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</si>
  <si>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</si>
  <si>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</si>
  <si>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</si>
  <si>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</si>
  <si>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</si>
  <si>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</si>
  <si>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</si>
  <si>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</si>
  <si>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</si>
  <si>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</si>
  <si>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</si>
  <si>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</si>
  <si>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</si>
  <si>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</si>
  <si>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</si>
  <si>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</si>
  <si>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</si>
  <si>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</si>
  <si>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</si>
  <si>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</si>
  <si>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</si>
  <si>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</si>
  <si>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</si>
  <si>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</si>
  <si>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</si>
  <si>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</si>
  <si>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</si>
  <si>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</si>
  <si>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</si>
  <si>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</si>
  <si>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</si>
  <si>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</si>
  <si>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</si>
  <si>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</si>
  <si>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</si>
  <si>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</si>
  <si>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</si>
  <si>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</si>
  <si>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</si>
  <si>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</si>
  <si>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</si>
  <si>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</si>
  <si>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</si>
  <si>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</si>
  <si>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</si>
  <si>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</si>
  <si>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</si>
  <si>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</si>
  <si>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</si>
  <si>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</si>
  <si>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</si>
  <si>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</si>
  <si>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</si>
  <si>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</si>
  <si>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</si>
  <si>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</si>
  <si>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</si>
  <si>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</si>
  <si>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</si>
  <si>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</si>
  <si>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</si>
  <si>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</si>
  <si>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</si>
  <si>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</si>
  <si>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</si>
  <si>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</si>
  <si>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</si>
  <si>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</si>
  <si>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</si>
  <si>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</si>
  <si>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</si>
  <si>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</si>
  <si>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</si>
  <si>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</si>
  <si>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</si>
  <si>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</si>
  <si>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</si>
  <si>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</si>
  <si>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</si>
  <si>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</si>
  <si>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</si>
  <si>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</si>
  <si>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</si>
  <si>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</si>
  <si>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</si>
  <si>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</si>
  <si>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</si>
  <si>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</si>
  <si>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</si>
  <si>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</si>
  <si>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</si>
  <si>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</si>
  <si>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</si>
  <si>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</si>
  <si>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</si>
  <si>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</si>
  <si>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</si>
  <si>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</si>
  <si>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</si>
  <si>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</si>
  <si>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</si>
  <si>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</si>
  <si>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</si>
  <si>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</si>
  <si>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</si>
  <si>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</si>
  <si>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</si>
  <si>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</si>
  <si>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</si>
  <si>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</si>
  <si>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</si>
  <si>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</si>
  <si>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</si>
  <si>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</si>
  <si>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</si>
  <si>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</si>
  <si>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</si>
  <si>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</si>
  <si>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</si>
  <si>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</si>
  <si>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</si>
  <si>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</si>
  <si>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</si>
  <si>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</si>
  <si>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</si>
  <si>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</si>
  <si>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</si>
  <si>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</si>
  <si>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</si>
  <si>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</si>
  <si>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</si>
  <si>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</si>
  <si>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</si>
  <si>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</si>
  <si>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</si>
  <si>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</si>
  <si>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</si>
  <si>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</si>
  <si>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</si>
  <si>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</si>
  <si>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</si>
  <si>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</si>
  <si>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</si>
  <si>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</si>
  <si>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</si>
  <si>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</si>
  <si>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</si>
  <si>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</si>
  <si>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</si>
  <si>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</si>
  <si>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</si>
  <si>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</si>
  <si>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</si>
  <si>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</si>
  <si>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</si>
  <si>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</si>
  <si>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</si>
  <si>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</si>
  <si>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</si>
  <si>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</si>
  <si>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</si>
  <si>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</si>
  <si>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</si>
  <si>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</si>
  <si>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</si>
  <si>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</si>
  <si>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</si>
  <si>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</si>
  <si>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</si>
  <si>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</si>
  <si>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</si>
  <si>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</si>
  <si>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</si>
  <si>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</si>
  <si>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</si>
  <si>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</si>
  <si>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</si>
  <si>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</si>
  <si>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</si>
  <si>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</si>
  <si>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</si>
  <si>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</si>
  <si>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</si>
  <si>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</si>
  <si>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</si>
  <si>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</si>
  <si>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</si>
  <si>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</si>
  <si>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</si>
  <si>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</si>
  <si>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</si>
  <si>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</si>
  <si>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</si>
  <si>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</si>
  <si>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</si>
  <si>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</si>
  <si>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</si>
  <si>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</si>
  <si>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</si>
  <si>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</si>
  <si>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</si>
  <si>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</si>
  <si>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</si>
  <si>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</si>
  <si>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</si>
  <si>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</si>
  <si>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</si>
  <si>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</si>
  <si>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</si>
  <si>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</si>
  <si>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</si>
  <si>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</si>
  <si>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</si>
  <si>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</si>
  <si>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</si>
  <si>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</si>
  <si>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</si>
  <si>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</si>
  <si>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</si>
  <si>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</si>
  <si>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</si>
  <si>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</si>
  <si>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</si>
  <si>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</si>
  <si>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</si>
  <si>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</si>
  <si>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</si>
  <si>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</si>
  <si>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</si>
  <si>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</si>
  <si>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</si>
  <si>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</si>
  <si>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</si>
  <si>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</si>
  <si>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</si>
  <si>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</si>
  <si>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</si>
  <si>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</si>
  <si>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</si>
  <si>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</si>
  <si>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</si>
  <si>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</si>
  <si>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</si>
  <si>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</si>
  <si>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</si>
  <si>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</si>
  <si>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</si>
  <si>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</si>
  <si>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</si>
  <si>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</si>
  <si>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</si>
  <si>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</si>
  <si>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</si>
  <si>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</si>
  <si>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</si>
  <si>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</si>
  <si>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</si>
  <si>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</si>
  <si>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</si>
  <si>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</si>
  <si>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</si>
  <si>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</si>
  <si>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</si>
  <si>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</si>
  <si>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</si>
  <si>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</si>
  <si>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</si>
  <si>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</si>
  <si>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</si>
  <si>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</si>
  <si>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</si>
  <si>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</si>
  <si>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</si>
  <si>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</si>
  <si>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</si>
  <si>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</si>
  <si>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</si>
  <si>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</si>
  <si>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</si>
  <si>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</si>
  <si>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</si>
  <si>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</si>
  <si>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</si>
  <si>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</si>
  <si>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</si>
  <si>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</si>
  <si>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</si>
  <si>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</si>
  <si>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</si>
  <si>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</si>
  <si>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</si>
  <si>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</si>
  <si>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</si>
  <si>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</si>
  <si>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</si>
  <si>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</si>
  <si>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</si>
  <si>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</si>
  <si>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</si>
  <si>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</si>
  <si>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</si>
  <si>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</si>
  <si>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</si>
  <si>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</si>
  <si>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</si>
  <si>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</si>
  <si>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</si>
  <si>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</si>
  <si>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</si>
  <si>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</si>
  <si>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</si>
  <si>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</si>
  <si>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</si>
  <si>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</si>
  <si>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</si>
  <si>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</si>
  <si>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</si>
  <si>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</si>
  <si>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</si>
  <si>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</si>
  <si>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</si>
  <si>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</si>
  <si>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</si>
  <si>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</si>
  <si>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</si>
  <si>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</si>
  <si>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</si>
  <si>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</si>
  <si>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</si>
  <si>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</si>
  <si>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</si>
  <si>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</si>
  <si>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</si>
  <si>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</si>
  <si>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</si>
  <si>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</si>
  <si>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</si>
  <si>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</si>
  <si>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</si>
  <si>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</si>
  <si>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</si>
  <si>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</si>
  <si>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</si>
  <si>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</si>
  <si>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</si>
  <si>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</si>
  <si>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</si>
  <si>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</si>
  <si>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</si>
  <si>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</si>
  <si>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</si>
  <si>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</si>
  <si>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</si>
  <si>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</si>
  <si>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</si>
  <si>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</si>
  <si>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</si>
  <si>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</si>
  <si>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</si>
  <si>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</si>
  <si>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</si>
  <si>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</si>
  <si>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</si>
  <si>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</si>
  <si>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</si>
  <si>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</si>
  <si>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</si>
  <si>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</si>
  <si>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</si>
  <si>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</si>
  <si>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</si>
  <si>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</si>
  <si>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</si>
  <si>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</si>
  <si>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</si>
  <si>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</si>
  <si>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</si>
  <si>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</si>
  <si>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</si>
  <si>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</si>
  <si>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</si>
  <si>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</si>
  <si>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</si>
  <si>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</si>
  <si>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</si>
  <si>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</si>
  <si>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</si>
  <si>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</si>
  <si>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</si>
  <si>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</si>
  <si>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</si>
  <si>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</si>
  <si>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</si>
  <si>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</si>
  <si>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</si>
  <si>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</si>
  <si>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</si>
  <si>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</si>
  <si>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</si>
  <si>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</si>
  <si>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</si>
  <si>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</si>
  <si>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</si>
  <si>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</si>
  <si>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</si>
  <si>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</si>
  <si>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</si>
  <si>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</si>
  <si>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</si>
  <si>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</si>
  <si>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</si>
  <si>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</si>
  <si>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</si>
  <si>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</si>
  <si>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</si>
  <si>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</si>
  <si>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</si>
  <si>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</si>
  <si>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</si>
  <si>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</si>
  <si>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</si>
  <si>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</si>
  <si>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</si>
  <si>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</si>
  <si>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</si>
  <si>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</si>
  <si>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</si>
  <si>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</si>
  <si>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</si>
  <si>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</si>
  <si>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</si>
  <si>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</si>
  <si>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</si>
  <si>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</si>
  <si>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</si>
  <si>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</si>
  <si>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</si>
  <si>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</si>
  <si>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</si>
  <si>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</si>
  <si>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</si>
  <si>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</si>
  <si>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</si>
  <si>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</si>
  <si>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</si>
  <si>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</si>
  <si>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</si>
  <si>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</si>
  <si>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</si>
  <si>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</si>
  <si>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</si>
  <si>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</si>
  <si>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</si>
  <si>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</si>
  <si>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</si>
  <si>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</si>
  <si>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</si>
  <si>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</si>
  <si>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</si>
  <si>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</si>
  <si>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</si>
  <si>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</si>
  <si>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</si>
  <si>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</si>
  <si>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</si>
  <si>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</si>
  <si>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</si>
  <si>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</si>
  <si>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</si>
  <si>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</si>
  <si>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</si>
  <si>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</si>
  <si>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</si>
  <si>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</si>
  <si>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</si>
  <si>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</si>
  <si>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</si>
  <si>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</si>
  <si>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</si>
  <si>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</si>
  <si>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</si>
  <si>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</si>
  <si>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</si>
  <si>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</si>
  <si>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</si>
  <si>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</si>
  <si>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</si>
  <si>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</si>
  <si>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</si>
  <si>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</si>
  <si>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</si>
  <si>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</si>
  <si>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</si>
  <si>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</si>
  <si>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</si>
  <si>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</si>
  <si>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</si>
  <si>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</si>
  <si>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</si>
  <si>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</si>
  <si>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</si>
  <si>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</si>
  <si>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</si>
  <si>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</si>
  <si>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</si>
  <si>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</si>
  <si>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</si>
  <si>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</si>
  <si>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</si>
  <si>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</si>
  <si>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</si>
  <si>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</si>
  <si>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</si>
  <si>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</si>
  <si>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</si>
  <si>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</si>
  <si>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</si>
  <si>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</si>
  <si>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</si>
  <si>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</si>
  <si>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</si>
  <si>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</si>
  <si>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</si>
  <si>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</si>
  <si>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</si>
  <si>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</si>
  <si>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</si>
  <si>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</si>
  <si>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</si>
  <si>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</si>
  <si>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</si>
  <si>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</si>
  <si>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</si>
  <si>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</si>
  <si>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</si>
  <si>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</si>
  <si>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</si>
  <si>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</si>
  <si>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</si>
  <si>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</si>
  <si>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</si>
  <si>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</si>
  <si>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</si>
  <si>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</si>
  <si>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</si>
  <si>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</si>
  <si>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</si>
  <si>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</si>
  <si>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</si>
  <si>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</si>
  <si>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</si>
  <si>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</si>
  <si>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</si>
  <si>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</si>
  <si>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</si>
  <si>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</si>
  <si>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</si>
  <si>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</si>
  <si>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</si>
  <si>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</si>
  <si>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</si>
  <si>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</si>
  <si>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</si>
  <si>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</si>
  <si>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</si>
  <si>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</si>
  <si>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</si>
  <si>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</si>
  <si>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</si>
  <si>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</si>
  <si>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</si>
  <si>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</si>
  <si>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</si>
  <si>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</si>
  <si>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</si>
  <si>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</si>
  <si>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</si>
  <si>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</si>
  <si>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</si>
  <si>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</si>
  <si>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</si>
  <si>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</si>
  <si>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</si>
  <si>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</si>
  <si>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</si>
  <si>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</si>
  <si>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</si>
  <si>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</si>
  <si>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</si>
  <si>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</si>
  <si>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</si>
  <si>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</si>
  <si>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</si>
  <si>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</si>
  <si>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</si>
  <si>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</si>
  <si>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</si>
  <si>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</si>
  <si>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</si>
  <si>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</si>
  <si>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</si>
  <si>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</si>
  <si>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</si>
  <si>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</si>
  <si>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</si>
  <si>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</si>
  <si>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</si>
  <si>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</si>
  <si>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</si>
  <si>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</si>
  <si>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</si>
  <si>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</si>
  <si>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</si>
  <si>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</si>
  <si>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</si>
  <si>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</si>
  <si>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</si>
  <si>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</si>
  <si>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</si>
  <si>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</si>
  <si>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</si>
  <si>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</si>
  <si>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</si>
  <si>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</si>
  <si>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</si>
  <si>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</si>
  <si>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</si>
  <si>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</si>
  <si>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</si>
  <si>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</si>
  <si>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</si>
  <si>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</si>
  <si>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</si>
  <si>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</si>
  <si>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</si>
  <si>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</si>
  <si>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</si>
  <si>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</si>
  <si>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</si>
  <si>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</si>
  <si>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</si>
  <si>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</si>
  <si>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</si>
  <si>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</si>
  <si>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</si>
  <si>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</si>
  <si>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</si>
  <si>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</si>
  <si>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</si>
  <si>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</si>
  <si>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</si>
  <si>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</si>
  <si>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</si>
  <si>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</si>
  <si>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</si>
  <si>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</si>
  <si>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</si>
  <si>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</si>
  <si>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</si>
  <si>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</si>
  <si>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</si>
  <si>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</si>
  <si>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</si>
  <si>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</si>
  <si>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</si>
  <si>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</si>
  <si>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</si>
  <si>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</si>
  <si>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</si>
  <si>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</si>
  <si>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</si>
  <si>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</si>
  <si>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</si>
  <si>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</si>
  <si>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</si>
  <si>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</si>
  <si>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</si>
  <si>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</si>
  <si>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</si>
  <si>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</si>
  <si>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</si>
  <si>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</si>
  <si>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</si>
  <si>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</si>
  <si>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</si>
  <si>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</si>
  <si>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</si>
  <si>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</si>
  <si>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</si>
  <si>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</si>
  <si>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</si>
  <si>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</si>
  <si>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</si>
  <si>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</si>
  <si>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</si>
  <si>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</si>
  <si>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</si>
  <si>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</si>
  <si>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</si>
  <si>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</si>
  <si>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</si>
  <si>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</si>
  <si>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</si>
  <si>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</si>
  <si>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</si>
  <si>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</si>
  <si>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</si>
  <si>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</si>
  <si>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</si>
  <si>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</si>
  <si>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</si>
  <si>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</si>
  <si>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</si>
  <si>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</si>
  <si>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</si>
  <si>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</si>
  <si>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</si>
  <si>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</si>
  <si>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</si>
  <si>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</si>
  <si>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</si>
  <si>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</si>
  <si>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</si>
  <si>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</si>
  <si>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</si>
  <si>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</si>
  <si>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</si>
  <si>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</si>
  <si>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</si>
  <si>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</si>
  <si>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</si>
  <si>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</si>
  <si>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</si>
  <si>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</si>
  <si>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</si>
  <si>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</si>
  <si>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</si>
  <si>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</si>
  <si>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</si>
  <si>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</si>
  <si>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</si>
  <si>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</si>
  <si>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</si>
  <si>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</si>
  <si>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</si>
  <si>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</si>
  <si>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</si>
  <si>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</si>
  <si>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</si>
  <si>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</si>
  <si>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</si>
  <si>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</si>
  <si>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</si>
  <si>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</si>
  <si>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</si>
  <si>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</si>
  <si>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</si>
  <si>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</si>
  <si>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</si>
  <si>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</si>
  <si>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</si>
  <si>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</si>
  <si>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</si>
  <si>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</si>
  <si>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</si>
  <si>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</si>
  <si>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</si>
  <si>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</si>
  <si>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</si>
  <si>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</si>
  <si>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</si>
  <si>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</si>
  <si>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</si>
  <si>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</si>
  <si>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</si>
  <si>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</si>
  <si>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</si>
  <si>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</si>
  <si>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</si>
  <si>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</si>
  <si>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</si>
  <si>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</si>
  <si>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</si>
  <si>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</si>
  <si>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</si>
  <si>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</si>
  <si>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</si>
  <si>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</si>
  <si>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</si>
  <si>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</si>
  <si>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</si>
  <si>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</si>
  <si>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</si>
  <si>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</si>
  <si>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</si>
  <si>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</si>
  <si>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</si>
  <si>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</si>
  <si>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</si>
  <si>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</si>
  <si>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</si>
  <si>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</si>
  <si>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</si>
  <si>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</si>
  <si>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</si>
  <si>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</si>
  <si>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</si>
  <si>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</si>
  <si>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</si>
  <si>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</si>
  <si>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</si>
  <si>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</si>
  <si>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</si>
  <si>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</si>
  <si>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</si>
  <si>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</si>
  <si>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</si>
  <si>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</si>
  <si>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</si>
  <si>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</si>
  <si>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</si>
  <si>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</si>
  <si>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</si>
  <si>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</si>
  <si>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</si>
  <si>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</si>
  <si>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</si>
  <si>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</si>
  <si>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</si>
  <si>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</si>
  <si>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</si>
  <si>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</si>
  <si>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</si>
  <si>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</si>
  <si>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</si>
  <si>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</si>
  <si>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</si>
  <si>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</si>
  <si>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</si>
  <si>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</si>
  <si>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</si>
  <si>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</si>
  <si>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</si>
  <si>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</si>
  <si>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</si>
  <si>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</si>
  <si>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</si>
  <si>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</si>
  <si>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</si>
  <si>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</si>
  <si>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</si>
  <si>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</si>
  <si>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</si>
  <si>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</si>
  <si>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</si>
  <si>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</si>
  <si>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</si>
  <si>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</si>
  <si>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</si>
  <si>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</si>
  <si>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</si>
  <si>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</si>
  <si>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</si>
  <si>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</si>
  <si>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</si>
  <si>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</si>
  <si>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</si>
  <si>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</si>
  <si>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</si>
  <si>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</si>
  <si>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</si>
  <si>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</si>
  <si>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</si>
  <si>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</si>
  <si>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</si>
  <si>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</si>
  <si>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</si>
  <si>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</si>
  <si>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</si>
  <si>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</si>
  <si>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</si>
  <si>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</si>
  <si>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</si>
  <si>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</si>
  <si>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</si>
  <si>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</si>
  <si>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</si>
  <si>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</si>
  <si>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</si>
  <si>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</si>
  <si>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</si>
  <si>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</si>
  <si>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</si>
  <si>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</si>
  <si>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</si>
  <si>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</si>
  <si>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</si>
  <si>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</si>
  <si>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</si>
  <si>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</si>
  <si>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</si>
  <si>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</si>
  <si>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</si>
  <si>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</si>
  <si>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</si>
  <si>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</si>
  <si>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</si>
  <si>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</si>
  <si>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</si>
  <si>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</si>
  <si>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</si>
  <si>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</si>
  <si>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</si>
  <si>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</si>
  <si>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</si>
  <si>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</si>
  <si>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</si>
  <si>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</si>
  <si>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</si>
  <si>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</si>
  <si>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</si>
  <si>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</si>
  <si>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</si>
  <si>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</si>
  <si>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</si>
  <si>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</si>
  <si>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</si>
  <si>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</si>
  <si>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</si>
  <si>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</si>
  <si>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</si>
  <si>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</si>
  <si>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</si>
  <si>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</si>
  <si>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</si>
  <si>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</si>
  <si>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</si>
  <si>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</si>
  <si>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</si>
  <si>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</si>
  <si>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</si>
  <si>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</si>
  <si>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</si>
  <si>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</si>
  <si>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</si>
  <si>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</si>
  <si>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</si>
  <si>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</si>
  <si>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</si>
  <si>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</si>
  <si>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</si>
  <si>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</si>
  <si>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</si>
  <si>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</si>
  <si>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</si>
  <si>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</si>
  <si>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</si>
  <si>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</si>
  <si>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</si>
  <si>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</si>
  <si>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</si>
  <si>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</si>
  <si>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</si>
  <si>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</si>
  <si>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</si>
  <si>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</si>
  <si>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</si>
  <si>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</si>
  <si>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</si>
  <si>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</si>
  <si>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</si>
  <si>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</si>
  <si>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</si>
  <si>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</si>
  <si>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</si>
  <si>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</si>
  <si>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</si>
  <si>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</si>
  <si>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</si>
  <si>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</si>
  <si>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</si>
  <si>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</si>
  <si>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</si>
  <si>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</si>
  <si>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</si>
  <si>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</si>
  <si>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</si>
  <si>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</si>
  <si>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</si>
  <si>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</si>
  <si>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</si>
  <si>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</si>
  <si>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</si>
  <si>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</si>
  <si>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</si>
  <si>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</si>
  <si>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</si>
  <si>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</si>
  <si>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</si>
  <si>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</si>
  <si>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</si>
  <si>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</si>
  <si>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</si>
  <si>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</si>
  <si>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</si>
  <si>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</si>
  <si>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</si>
  <si>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</si>
  <si>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</si>
  <si>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</si>
  <si>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</si>
  <si>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</si>
  <si>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</si>
  <si>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</si>
  <si>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</si>
  <si>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</si>
  <si>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</si>
  <si>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</si>
  <si>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</si>
  <si>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</si>
  <si>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</si>
  <si>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</si>
  <si>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</si>
  <si>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</si>
  <si>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</si>
  <si>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</si>
  <si>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</si>
  <si>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</si>
  <si>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</si>
  <si>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</si>
  <si>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</si>
  <si>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</si>
  <si>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</si>
  <si>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</si>
  <si>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</si>
  <si>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</si>
  <si>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</si>
  <si>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</si>
  <si>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</si>
  <si>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</si>
  <si>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</si>
  <si>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</si>
  <si>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</si>
  <si>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</si>
  <si>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</si>
  <si>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</si>
  <si>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</si>
  <si>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</si>
  <si>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</si>
  <si>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</si>
  <si>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</si>
  <si>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</si>
  <si>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</si>
  <si>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</si>
  <si>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</si>
  <si>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</si>
  <si>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</si>
  <si>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</si>
  <si>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</si>
  <si>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</si>
  <si>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</si>
  <si>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</si>
  <si>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</si>
  <si>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</si>
  <si>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</si>
  <si>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</si>
  <si>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</si>
  <si>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</si>
  <si>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</si>
  <si>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</si>
  <si>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</si>
  <si>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</si>
  <si>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</si>
  <si>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</si>
  <si>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</si>
  <si>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</si>
  <si>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</si>
  <si>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</si>
  <si>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</si>
  <si>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</si>
  <si>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</si>
  <si>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</si>
  <si>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</si>
  <si>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</si>
  <si>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</si>
  <si>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</si>
  <si>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</si>
  <si>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</si>
  <si>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</si>
  <si>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</si>
  <si>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</si>
  <si>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</si>
  <si>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</si>
  <si>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</si>
  <si>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</si>
  <si>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</si>
  <si>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</si>
  <si>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</si>
  <si>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</si>
  <si>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</si>
  <si>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</si>
  <si>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</si>
  <si>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</si>
  <si>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</si>
  <si>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</si>
  <si>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</si>
  <si>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</si>
  <si>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</si>
  <si>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</si>
  <si>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</si>
  <si>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</si>
  <si>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</si>
  <si>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</si>
  <si>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</si>
  <si>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</si>
  <si>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</si>
  <si>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</si>
  <si>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</si>
  <si>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</si>
  <si>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</si>
  <si>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</si>
  <si>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</si>
  <si>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</si>
  <si>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</si>
  <si>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</si>
  <si>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</si>
  <si>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</si>
  <si>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</si>
  <si>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</si>
  <si>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</si>
  <si>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</si>
  <si>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</si>
  <si>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</si>
  <si>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</si>
  <si>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</si>
  <si>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</si>
  <si>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</si>
  <si>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</si>
  <si>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</si>
  <si>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</si>
  <si>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</si>
  <si>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</si>
  <si>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</si>
  <si>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</si>
  <si>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</si>
  <si>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</si>
  <si>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</si>
  <si>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</si>
  <si>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</si>
  <si>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</si>
  <si>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</si>
  <si>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</si>
  <si>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</si>
  <si>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</si>
  <si>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</si>
  <si>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</si>
  <si>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</si>
  <si>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</si>
  <si>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</si>
  <si>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</si>
  <si>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</si>
  <si>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</si>
  <si>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</si>
  <si>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</si>
  <si>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</si>
  <si>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</si>
  <si>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</si>
  <si>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</si>
  <si>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</si>
  <si>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</si>
  <si>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</si>
  <si>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</si>
  <si>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</si>
  <si>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</si>
  <si>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</si>
  <si>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</si>
  <si>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</si>
  <si>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</si>
  <si>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</si>
  <si>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</si>
  <si>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</si>
  <si>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</si>
  <si>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</si>
  <si>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</si>
  <si>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</si>
  <si>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</si>
  <si>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</si>
  <si>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</si>
  <si>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</si>
  <si>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</si>
  <si>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</si>
  <si>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</si>
  <si>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</si>
  <si>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</si>
  <si>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</si>
  <si>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</si>
  <si>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</si>
  <si>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</si>
  <si>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</si>
  <si>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</si>
  <si>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</si>
  <si>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</si>
  <si>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</si>
  <si>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</si>
  <si>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</si>
  <si>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</si>
  <si>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</si>
  <si>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</si>
  <si>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</si>
  <si>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</si>
  <si>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</si>
  <si>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</si>
  <si>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</si>
  <si>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</si>
  <si>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</si>
  <si>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</si>
  <si>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</si>
  <si>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</si>
  <si>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</si>
  <si>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</si>
  <si>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</si>
  <si>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</si>
  <si>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</si>
  <si>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</si>
  <si>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</si>
  <si>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</si>
  <si>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</si>
  <si>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</si>
  <si>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</si>
  <si>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</si>
  <si>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</si>
  <si>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</si>
  <si>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</si>
  <si>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</si>
  <si>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</si>
  <si>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</si>
  <si>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</si>
  <si>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</si>
  <si>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</si>
  <si>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</si>
  <si>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</si>
  <si>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</si>
  <si>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</si>
  <si>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</si>
  <si>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</si>
  <si>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</si>
  <si>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</si>
  <si>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</si>
  <si>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</si>
  <si>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</si>
  <si>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</si>
  <si>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</si>
  <si>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</si>
  <si>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</si>
  <si>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</si>
  <si>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</si>
  <si>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</si>
  <si>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</si>
  <si>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</si>
  <si>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</si>
  <si>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</si>
  <si>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</si>
  <si>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</si>
  <si>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</si>
  <si>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</si>
  <si>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</si>
  <si>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</si>
  <si>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</si>
  <si>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</si>
  <si>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</si>
  <si>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</si>
  <si>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</si>
  <si>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</si>
  <si>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</si>
  <si>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</si>
  <si>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</si>
  <si>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</si>
  <si>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</si>
  <si>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</si>
  <si>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</si>
  <si>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</si>
  <si>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</si>
  <si>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</si>
  <si>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</si>
  <si>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</si>
  <si>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</si>
  <si>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</si>
  <si>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</si>
  <si>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</si>
  <si>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</si>
  <si>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</si>
  <si>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</si>
  <si>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</si>
  <si>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</si>
  <si>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</si>
  <si>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</si>
  <si>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</si>
  <si>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</si>
  <si>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</si>
  <si>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</si>
  <si>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</si>
  <si>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</si>
  <si>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</si>
  <si>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</si>
  <si>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</si>
  <si>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</si>
  <si>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</si>
  <si>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</si>
  <si>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</si>
  <si>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</si>
  <si>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</si>
  <si>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</si>
  <si>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</si>
  <si>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</si>
  <si>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</si>
  <si>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</si>
  <si>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</si>
  <si>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</si>
  <si>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</si>
  <si>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</si>
  <si>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</si>
  <si>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</si>
  <si>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</si>
  <si>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</si>
  <si>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</si>
  <si>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</si>
  <si>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</si>
  <si>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</si>
  <si>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</si>
  <si>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</si>
  <si>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</si>
  <si>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</si>
  <si>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</si>
  <si>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</si>
  <si>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</si>
  <si>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</si>
  <si>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</si>
  <si>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</si>
  <si>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</si>
  <si>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</si>
  <si>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</si>
  <si>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</si>
  <si>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</si>
  <si>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</si>
  <si>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</si>
  <si>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</si>
  <si>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</si>
  <si>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</si>
  <si>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</si>
  <si>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</si>
  <si>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</si>
  <si>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</si>
  <si>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</si>
  <si>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</si>
  <si>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</si>
  <si>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</si>
  <si>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</si>
  <si>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</si>
  <si>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</si>
  <si>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</si>
  <si>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</si>
  <si>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</si>
  <si>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</si>
  <si>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</si>
  <si>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</si>
  <si>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</si>
  <si>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</si>
  <si>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</si>
  <si>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</si>
  <si>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</si>
  <si>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</si>
  <si>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</si>
  <si>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</si>
  <si>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</si>
  <si>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</si>
  <si>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</si>
  <si>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</si>
  <si>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</si>
  <si>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</si>
  <si>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</si>
  <si>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</si>
  <si>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</si>
  <si>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</si>
  <si>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</si>
  <si>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</si>
  <si>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</si>
  <si>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</si>
  <si>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</si>
  <si>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</si>
  <si>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</si>
  <si>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</si>
  <si>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</si>
  <si>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</si>
  <si>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</si>
  <si>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</si>
  <si>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</si>
  <si>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</si>
  <si>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</si>
  <si>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</si>
  <si>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</si>
  <si>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</si>
  <si>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</si>
  <si>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</si>
  <si>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</si>
  <si>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</si>
  <si>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</si>
  <si>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</si>
  <si>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</si>
  <si>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</si>
  <si>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</si>
  <si>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</si>
  <si>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</si>
  <si>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</si>
  <si>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</si>
  <si>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</si>
  <si>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</si>
  <si>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</si>
  <si>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</si>
  <si>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</si>
  <si>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</si>
  <si>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</si>
  <si>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</si>
  <si>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</si>
  <si>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</si>
  <si>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</si>
  <si>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</si>
  <si>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</si>
  <si>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</si>
  <si>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</si>
  <si>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</si>
  <si>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</si>
  <si>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</si>
  <si>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</si>
  <si>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</si>
  <si>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</si>
  <si>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</si>
  <si>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</si>
  <si>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</si>
  <si>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</si>
  <si>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</si>
  <si>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</si>
  <si>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</si>
  <si>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</si>
  <si>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</si>
  <si>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</si>
  <si>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</si>
  <si>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</si>
  <si>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</si>
  <si>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</si>
  <si>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</si>
  <si>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</si>
  <si>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</si>
  <si>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</si>
  <si>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</si>
  <si>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</si>
  <si>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</si>
  <si>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</si>
  <si>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</si>
  <si>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</si>
  <si>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</si>
  <si>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</si>
  <si>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</si>
  <si>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</si>
  <si>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</si>
  <si>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</si>
  <si>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</si>
  <si>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</si>
  <si>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</si>
  <si>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</si>
  <si>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</si>
  <si>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</si>
  <si>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</si>
  <si>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</si>
  <si>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</si>
  <si>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</si>
  <si>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</si>
  <si>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</si>
  <si>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</si>
  <si>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</si>
  <si>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</si>
  <si>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</si>
  <si>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</si>
  <si>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</si>
  <si>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</si>
  <si>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</si>
  <si>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</si>
  <si>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</si>
  <si>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</si>
  <si>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</si>
  <si>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</si>
  <si>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</si>
  <si>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</si>
  <si>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</si>
  <si>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</si>
  <si>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</si>
  <si>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</si>
  <si>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</si>
  <si>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</si>
  <si>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</si>
  <si>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</si>
  <si>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</si>
  <si>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</si>
  <si>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</si>
  <si>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</si>
  <si>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</si>
  <si>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</si>
  <si>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</si>
  <si>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</si>
  <si>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</si>
  <si>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</si>
  <si>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</si>
  <si>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</si>
  <si>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</si>
  <si>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</si>
  <si>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</si>
  <si>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</si>
  <si>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</si>
  <si>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</si>
  <si>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</si>
  <si>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</si>
  <si>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</si>
  <si>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</si>
  <si>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</si>
  <si>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</si>
  <si>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</si>
  <si>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</si>
  <si>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</si>
  <si>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</si>
  <si>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</si>
  <si>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</si>
  <si>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</si>
  <si>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</si>
  <si>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</si>
  <si>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</si>
  <si>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</si>
  <si>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</si>
  <si>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</si>
  <si>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</si>
  <si>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</si>
  <si>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</si>
  <si>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</si>
  <si>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</si>
  <si>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</si>
  <si>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</si>
  <si>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</si>
  <si>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</si>
  <si>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</si>
  <si>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</si>
  <si>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</si>
  <si>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</si>
  <si>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</si>
  <si>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</si>
  <si>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</si>
  <si>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</si>
  <si>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</si>
  <si>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50000 or More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</si>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</sst>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2" applyFont="1" applyAlignment="1">
      <alignment horizontal="center"/>
    </xf>
    <xf numFmtId="9" fontId="0" fillId="0" borderId="0" xfId="2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44" fontId="0" fillId="0" borderId="0" xfId="1" applyFont="1"/>
    <xf numFmtId="165" fontId="0" fillId="0" borderId="0" xfId="1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#,##0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E1C-824D-6E70A25F2973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#,##0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A-4E1C-824D-6E70A25F2973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#,##0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6A-4E1C-824D-6E70A25F2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662335"/>
        <c:axId val="748663999"/>
      </c:lineChart>
      <c:catAx>
        <c:axId val="74866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63999"/>
        <c:crosses val="autoZero"/>
        <c:auto val="1"/>
        <c:lblAlgn val="ctr"/>
        <c:lblOffset val="100"/>
        <c:noMultiLvlLbl val="0"/>
      </c:catAx>
      <c:valAx>
        <c:axId val="7486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6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00-4143-964A-70BADADD1E2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00-4143-964A-70BADADD1E2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00-4143-964A-70BADADD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135359"/>
        <c:axId val="9541341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900-4143-964A-70BADADD1E2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900-4143-964A-70BADADD1E2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900-4143-964A-70BADADD1E2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900-4143-964A-70BADADD1E2B}"/>
                  </c:ext>
                </c:extLst>
              </c15:ser>
            </c15:filteredLineSeries>
          </c:ext>
        </c:extLst>
      </c:lineChart>
      <c:catAx>
        <c:axId val="95413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134111"/>
        <c:crosses val="autoZero"/>
        <c:auto val="1"/>
        <c:lblAlgn val="ctr"/>
        <c:lblOffset val="100"/>
        <c:noMultiLvlLbl val="0"/>
      </c:catAx>
      <c:valAx>
        <c:axId val="95413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13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0923223179779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PIVOTs!$B$6:$B$9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E-4895-95D6-7C1A032890F8}"/>
            </c:ext>
          </c:extLst>
        </c:ser>
        <c:ser>
          <c:idx val="1"/>
          <c:order val="1"/>
          <c:tx>
            <c:strRef>
              <c:f>PIVOTs!$C$4:$C$5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PIVOTs!$C$6:$C$9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E-4895-95D6-7C1A032890F8}"/>
            </c:ext>
          </c:extLst>
        </c:ser>
        <c:ser>
          <c:idx val="2"/>
          <c:order val="2"/>
          <c:tx>
            <c:strRef>
              <c:f>PIVOTs!$D$4:$D$5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PIVOTs!$D$6:$D$9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E-4895-95D6-7C1A032890F8}"/>
            </c:ext>
          </c:extLst>
        </c:ser>
        <c:ser>
          <c:idx val="3"/>
          <c:order val="3"/>
          <c:tx>
            <c:strRef>
              <c:f>PIVOTs!$E$4:$E$5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PIVOTs!$E$6:$E$9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E-4895-95D6-7C1A03289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208735"/>
        <c:axId val="483202495"/>
      </c:barChart>
      <c:catAx>
        <c:axId val="48320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02495"/>
        <c:crosses val="autoZero"/>
        <c:auto val="1"/>
        <c:lblAlgn val="ctr"/>
        <c:lblOffset val="100"/>
        <c:noMultiLvlLbl val="0"/>
      </c:catAx>
      <c:valAx>
        <c:axId val="4832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0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Statistics'!$B$5:$B$8</c:f>
              <c:numCache>
                <c:formatCode>General</c:formatCode>
                <c:ptCount val="3"/>
                <c:pt idx="0">
                  <c:v>140</c:v>
                </c:pt>
                <c:pt idx="1">
                  <c:v>1066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3-423C-A6CC-70E3E7F2A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719263"/>
        <c:axId val="297720511"/>
      </c:barChart>
      <c:catAx>
        <c:axId val="2977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20511"/>
        <c:crosses val="autoZero"/>
        <c:auto val="1"/>
        <c:lblAlgn val="ctr"/>
        <c:lblOffset val="100"/>
        <c:noMultiLvlLbl val="0"/>
      </c:catAx>
      <c:valAx>
        <c:axId val="29772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295274</xdr:colOff>
      <xdr:row>0</xdr:row>
      <xdr:rowOff>23811</xdr:rowOff>
    </xdr:from>
    <xdr:to>
      <xdr:col>17</xdr:col>
      <xdr:colOff>133349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1F6E6-3952-75D1-1570-84E64D37B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14</xdr:row>
      <xdr:rowOff>33336</xdr:rowOff>
    </xdr:from>
    <xdr:to>
      <xdr:col>9</xdr:col>
      <xdr:colOff>561975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8EAF6-293F-28B5-9E43-5FA0BCC70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14287</xdr:rowOff>
    </xdr:from>
    <xdr:to>
      <xdr:col>7</xdr:col>
      <xdr:colOff>9525</xdr:colOff>
      <xdr:row>26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DD156-A756-EE98-39A3-FB3827C3F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</xdr:colOff>
      <xdr:row>2</xdr:row>
      <xdr:rowOff>119062</xdr:rowOff>
    </xdr:from>
    <xdr:to>
      <xdr:col>10</xdr:col>
      <xdr:colOff>152399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0C458-4549-2A12-6E0E-EFDC126A2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at" refreshedDate="44723.764831597226" createdVersion="8" refreshedVersion="8" minRefreshableVersion="3" recordCount="4116" xr:uid="{37F64C03-EF07-45B1-A5A0-6D23F197D36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at" refreshedDate="44723.77627638889" createdVersion="8" refreshedVersion="8" minRefreshableVersion="3" recordCount="4116" xr:uid="{F0948D51-6B34-4967-98BE-6C0BFAAEDB89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x v="4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x v="5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x v="6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x v="7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x v="8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x v="9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x v="10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x v="11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x v="12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x v="13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x v="1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x v="1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x v="16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x v="17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x v="18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x v="19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x v="20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x v="21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x v="22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x v="23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x v="2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x v="25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x v="26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x v="2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x v="28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x v="29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x v="30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x v="31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x v="32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x v="33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x v="34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x v="35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x v="36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x v="3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x v="3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x v="3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x v="40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x v="41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x v="42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x v="43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x v="44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x v="45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x v="4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x v="4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x v="48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x v="49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x v="50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x v="5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x v="52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x v="53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x v="54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x v="55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x v="56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x v="57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x v="58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x v="59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x v="60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x v="61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x v="62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x v="63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x v="64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x v="65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x v="66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x v="67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x v="68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x v="69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x v="70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x v="71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x v="72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x v="73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x v="74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x v="75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x v="76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x v="7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x v="78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x v="79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x v="80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x v="81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x v="82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x v="83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x v="84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x v="85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x v="8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x v="87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x v="88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x v="8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x v="90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x v="9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x v="92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x v="9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x v="94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x v="9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x v="96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x v="97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x v="98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x v="99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x v="100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x v="101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x v="10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x v="103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x v="88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x v="104"/>
    <x v="0"/>
    <s v="shorts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x v="105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x v="106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x v="107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x v="108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x v="109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x v="110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x v="111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x v="112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x v="113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x v="114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x v="115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x v="116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x v="117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x v="118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x v="119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x v="120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x v="121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x v="122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x v="121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x v="123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x v="124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x v="12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x v="126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x v="121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x v="121"/>
    <x v="0"/>
    <s v="science fiction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x v="121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x v="127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x v="121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x v="121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x v="128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x v="121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x v="121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x v="129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x v="13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x v="121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x v="13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x v="119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x v="121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x v="132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x v="133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x v="134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x v="121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x v="135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x v="136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x v="137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x v="13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x v="2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x v="13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x v="140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x v="141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x v="142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x v="143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x v="121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x v="119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x v="121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x v="144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x v="14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x v="121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x v="146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x v="121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x v="147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x v="148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x v="149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x v="150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x v="151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x v="120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x v="121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x v="121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x v="121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x v="34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x v="121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x v="152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x v="121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x v="101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x v="153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x v="154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x v="121"/>
    <x v="0"/>
    <s v="drama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x v="15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x v="156"/>
    <x v="0"/>
    <s v="drama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x v="157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x v="121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x v="158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x v="121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x v="15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x v="73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x v="160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x v="161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x v="121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x v="120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x v="121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x v="162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x v="163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x v="164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x v="121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x v="165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x v="166"/>
    <x v="0"/>
    <s v="drama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x v="121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x v="167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x v="1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x v="169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x v="121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x v="170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x v="121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x v="121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x v="171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x v="172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x v="120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x v="135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x v="120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x v="119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x v="173"/>
    <x v="0"/>
    <s v="drama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x v="174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x v="101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x v="175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x v="176"/>
    <x v="0"/>
    <s v="drama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x v="121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x v="177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x v="121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x v="121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x v="121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x v="178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x v="121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x v="121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x v="121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x v="179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x v="121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x v="180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x v="121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x v="181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x v="121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x v="121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x v="73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x v="121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x v="73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x v="182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x v="183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x v="184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x v="185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x v="186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x v="187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x v="18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x v="189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x v="190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x v="191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x v="19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x v="193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x v="19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x v="195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x v="196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x v="197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x v="198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x v="199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x v="200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x v="20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x v="202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x v="203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x v="204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x v="20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x v="206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x v="207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x v="208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x v="209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x v="210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x v="211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x v="212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x v="213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x v="214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x v="215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x v="216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x v="217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x v="218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x v="219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x v="220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x v="221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x v="222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x v="223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x v="224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x v="225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x v="22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x v="227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x v="2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x v="22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x v="230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x v="231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x v="232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x v="233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x v="23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x v="235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x v="101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x v="236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x v="237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x v="238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x v="239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x v="240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x v="241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x v="242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x v="243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x v="244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x v="245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x v="246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x v="247"/>
    <x v="0"/>
    <s v="documentary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x v="248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x v="249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x v="250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x v="25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x v="25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x v="25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x v="181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x v="254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x v="255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x v="256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x v="25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x v="34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x v="258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x v="259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x v="260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x v="261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x v="262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x v="263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x v="264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x v="265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x v="266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x v="267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x v="268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x v="269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x v="270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x v="271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x v="272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x v="273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x v="274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x v="27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x v="276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x v="277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x v="278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x v="279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x v="280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x v="281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x v="282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x v="283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x v="284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x v="285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x v="286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x v="287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x v="288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x v="289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x v="290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x v="291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x v="29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x v="293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x v="294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x v="295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x v="296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x v="297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x v="298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x v="299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x v="300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x v="301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x v="302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x v="303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x v="30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x v="305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x v="306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x v="307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x v="308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x v="309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x v="310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x v="311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x v="312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x v="313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x v="314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x v="315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x v="316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x v="317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x v="318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x v="319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x v="320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x v="321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x v="32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x v="323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x v="324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x v="325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x v="326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x v="327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x v="328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x v="84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x v="329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x v="330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x v="33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x v="332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x v="333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x v="334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x v="335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x v="336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x v="337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x v="338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x v="339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x v="340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x v="341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x v="342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x v="343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x v="344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x v="345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x v="34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x v="347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x v="34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x v="34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x v="350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x v="351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x v="352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x v="353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x v="35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x v="355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x v="356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x v="35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x v="358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x v="359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x v="360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x v="361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x v="99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x v="362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x v="3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x v="121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x v="364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x v="121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x v="365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x v="366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x v="367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x v="121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x v="368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x v="120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x v="121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x v="121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x v="369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x v="121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x v="144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x v="121"/>
    <x v="0"/>
    <s v="animation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x v="370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x v="144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x v="73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x v="120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x v="371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x v="144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x v="372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x v="373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x v="374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x v="121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x v="375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x v="31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x v="376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x v="377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x v="37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x v="121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x v="379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x v="380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x v="381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x v="121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x v="121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x v="382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x v="120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x v="383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x v="384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x v="385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x v="121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x v="121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x v="156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x v="386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x v="387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x v="242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x v="120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x v="121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x v="38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x v="121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x v="121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x v="389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x v="390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x v="391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x v="119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x v="39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x v="393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x v="394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x v="73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x v="121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x v="121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x v="395"/>
    <x v="0"/>
    <s v="animation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x v="121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x v="121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x v="121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x v="121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x v="396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x v="121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x v="120"/>
    <x v="0"/>
    <s v="animation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x v="119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x v="397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x v="398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x v="399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x v="121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x v="400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x v="401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x v="402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x v="403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x v="404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x v="405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x v="44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x v="119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x v="121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x v="179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x v="148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x v="40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x v="407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x v="408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x v="121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x v="409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x v="121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x v="410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x v="411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x v="412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x v="413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x v="414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x v="415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x v="416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x v="417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x v="418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x v="419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x v="420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x v="421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x v="422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x v="42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x v="424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x v="425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x v="426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x v="42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x v="428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x v="429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x v="430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x v="120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x v="380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x v="120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x v="431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x v="362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x v="432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x v="433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x v="121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x v="373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x v="434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x v="43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x v="436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x v="121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x v="372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x v="437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x v="121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x v="438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x v="439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x v="121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x v="73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x v="143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x v="440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x v="121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x v="441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x v="120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x v="121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x v="120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x v="121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x v="442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x v="135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x v="443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x v="444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x v="121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x v="445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x v="135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x v="446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x v="120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x v="119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x v="447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x v="431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x v="120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x v="121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x v="121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x v="120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x v="144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x v="121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x v="448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x v="44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x v="450"/>
    <x v="2"/>
    <s v="web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x v="120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x v="451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x v="452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x v="404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x v="45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x v="31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x v="454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x v="362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x v="119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x v="455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x v="456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x v="101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x v="457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x v="121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x v="458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x v="121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x v="459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x v="119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x v="121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x v="460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x v="144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x v="121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x v="121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x v="121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x v="461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x v="121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x v="121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x v="121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x v="135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x v="121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x v="120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x v="462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x v="463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x v="464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x v="121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x v="121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x v="121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x v="465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x v="466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x v="121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x v="4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x v="119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x v="468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x v="121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x v="469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x v="120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x v="447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x v="143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x v="121"/>
    <x v="2"/>
    <s v="web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x v="362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x v="120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x v="470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x v="471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x v="472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x v="47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x v="474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x v="475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x v="476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x v="477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x v="478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x v="479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x v="480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x v="481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x v="482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x v="4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x v="48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x v="485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x v="486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x v="48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x v="488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x v="48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x v="490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x v="491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x v="492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x v="101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x v="493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x v="494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x v="447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x v="495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x v="49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x v="497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x v="498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x v="499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x v="500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x v="409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x v="501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x v="502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x v="503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x v="504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x v="505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x v="506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x v="507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x v="120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x v="508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x v="509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x v="510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x v="511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x v="121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x v="512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x v="513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x v="514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x v="515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x v="433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x v="516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x v="517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x v="518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x v="519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x v="120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x v="520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x v="521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x v="522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x v="31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x v="52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x v="524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x v="525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x v="526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x v="527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x v="121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x v="528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x v="529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x v="452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x v="121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x v="530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x v="531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x v="532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x v="53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x v="534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x v="53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x v="536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x v="377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x v="537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x v="53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x v="5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x v="540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x v="541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x v="542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x v="543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x v="544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x v="545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x v="546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x v="547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x v="548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x v="549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x v="550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x v="55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x v="552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x v="553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x v="201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x v="98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x v="554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x v="555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x v="556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x v="557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x v="558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x v="559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x v="560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x v="561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x v="562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x v="56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x v="564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x v="565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x v="566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x v="567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x v="568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x v="569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x v="570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x v="571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x v="572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x v="573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x v="574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x v="575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x v="121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x v="576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x v="121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x v="144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x v="121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x v="57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x v="121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x v="578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x v="121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x v="579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x v="121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x v="119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x v="73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x v="580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x v="492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x v="441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x v="581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x v="582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x v="447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x v="583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x v="584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x v="585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x v="73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x v="586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x v="587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x v="588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x v="589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x v="590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x v="591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x v="592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x v="593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x v="594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x v="59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x v="596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x v="597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x v="598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x v="599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x v="600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x v="601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x v="602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x v="603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x v="60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x v="605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x v="606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x v="607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x v="608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x v="1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x v="609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x v="610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x v="611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x v="608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x v="64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x v="612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x v="380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x v="613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x v="614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x v="615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x v="616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x v="617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x v="618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x v="619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x v="620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x v="62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x v="62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x v="623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x v="624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x v="625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x v="626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x v="247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x v="151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x v="627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x v="628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x v="629"/>
    <x v="4"/>
    <s v="rock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x v="630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x v="631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x v="632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x v="633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x v="634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x v="635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x v="636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x v="637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x v="638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x v="639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x v="640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x v="641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x v="642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x v="643"/>
    <x v="4"/>
    <s v="metal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x v="119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x v="644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x v="645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x v="646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x v="647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x v="648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x v="179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x v="649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x v="650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x v="651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x v="73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x v="652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x v="653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x v="65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x v="470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x v="65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x v="656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x v="657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x v="377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x v="65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x v="65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x v="73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x v="660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x v="661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x v="662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x v="151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x v="373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x v="663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x v="121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x v="232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x v="664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x v="151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x v="66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x v="666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x v="179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x v="66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x v="66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x v="119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x v="669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x v="670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x v="121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x v="656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x v="671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x v="672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x v="673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x v="674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x v="375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x v="675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x v="67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x v="677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x v="121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x v="431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x v="431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x v="678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x v="121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x v="179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x v="375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x v="679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x v="680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x v="121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x v="121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x v="121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x v="177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x v="681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x v="121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x v="2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x v="682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x v="121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x v="683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x v="121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x v="179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x v="684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x v="101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x v="121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x v="68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x v="686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x v="687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x v="68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x v="689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x v="121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x v="121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x v="690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x v="121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x v="15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x v="69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x v="692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x v="88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x v="693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x v="380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x v="121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x v="135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x v="380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x v="135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x v="694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x v="572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x v="69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x v="696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x v="697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x v="698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x v="699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x v="121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x v="88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x v="492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x v="700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x v="701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x v="284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x v="70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x v="70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x v="704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x v="70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x v="706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x v="707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x v="708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x v="709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x v="710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x v="711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x v="712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x v="713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x v="714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x v="715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x v="716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x v="717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x v="718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x v="719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x v="720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x v="721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x v="722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x v="72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x v="724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x v="72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x v="726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x v="727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x v="728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x v="729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x v="730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x v="120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x v="731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x v="732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x v="733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x v="734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x v="73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x v="121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x v="736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x v="31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x v="737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x v="738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x v="739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x v="740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x v="74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x v="31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x v="742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x v="7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x v="744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x v="745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x v="746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x v="747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x v="748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x v="749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x v="750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x v="751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x v="752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x v="404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x v="177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x v="687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x v="753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x v="754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x v="755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x v="756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x v="375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x v="757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x v="758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x v="759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x v="454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x v="760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x v="761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x v="762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x v="763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x v="764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x v="765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x v="766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x v="7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x v="768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x v="769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x v="770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x v="771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x v="772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x v="96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x v="773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x v="774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x v="775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x v="776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x v="777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x v="778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x v="404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x v="121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x v="119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x v="779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x v="362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x v="780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x v="121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x v="120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x v="444"/>
    <x v="5"/>
    <s v="audio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x v="121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x v="121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x v="121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x v="121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x v="2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x v="121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x v="121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x v="121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x v="121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x v="121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x v="121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x v="73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x v="121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x v="12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x v="121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x v="78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x v="78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x v="78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x v="31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x v="784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x v="785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x v="431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x v="121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x v="786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x v="119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x v="78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x v="2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x v="78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x v="716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x v="373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x v="789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x v="790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x v="362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x v="791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x v="792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x v="121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x v="793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x v="501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x v="121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x v="794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x v="775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x v="144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x v="381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x v="362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x v="491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x v="795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x v="796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x v="797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x v="798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x v="799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x v="380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x v="119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x v="800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x v="80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x v="78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x v="802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x v="803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x v="804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x v="121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x v="805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x v="2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x v="806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x v="120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x v="807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x v="144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x v="808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x v="508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x v="809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x v="810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x v="811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x v="144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x v="121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x v="812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x v="121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x v="813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x v="814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x v="121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x v="144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x v="815"/>
    <x v="6"/>
    <s v="mobile games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x v="120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x v="678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x v="813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x v="121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x v="816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x v="135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x v="120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x v="73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x v="817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x v="818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x v="672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x v="144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x v="121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x v="121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x v="121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x v="819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x v="121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x v="101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x v="820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x v="121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x v="821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x v="822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x v="823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x v="121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x v="824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x v="73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x v="149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x v="82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x v="121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x v="679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x v="123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x v="121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x v="826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x v="121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x v="827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x v="121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x v="121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x v="828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x v="829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x v="830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x v="831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x v="161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x v="73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x v="380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x v="121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x v="179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x v="832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x v="177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x v="119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x v="121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x v="144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x v="833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x v="834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x v="835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x v="678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x v="8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x v="837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x v="838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x v="839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x v="840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x v="84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x v="842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x v="843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x v="84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x v="845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x v="846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x v="847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x v="8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x v="849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x v="850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x v="851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x v="852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x v="8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x v="854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x v="855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x v="856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x v="857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x v="85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x v="859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x v="860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x v="861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x v="862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x v="86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x v="864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x v="865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x v="866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x v="867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x v="868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x v="869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x v="870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x v="87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x v="872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x v="87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x v="874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x v="875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x v="876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x v="877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x v="878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x v="879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x v="121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x v="880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x v="380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x v="121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x v="121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x v="375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x v="845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x v="121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x v="431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x v="121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x v="121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x v="881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x v="121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x v="882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x v="883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x v="144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x v="884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x v="885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x v="886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x v="887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x v="888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x v="88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x v="890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x v="891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x v="892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x v="893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x v="894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x v="895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x v="896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x v="897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x v="898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x v="899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x v="900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x v="901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x v="902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x v="903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x v="90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x v="905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x v="906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x v="907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x v="90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x v="909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x v="910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x v="911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x v="912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x v="913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x v="468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x v="914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x v="915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x v="916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x v="917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x v="91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x v="919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x v="920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x v="921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x v="922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x v="92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x v="774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x v="924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x v="9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x v="926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x v="92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x v="92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x v="92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x v="930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x v="93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x v="932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x v="93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x v="934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x v="935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x v="936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x v="937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x v="938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x v="939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x v="940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x v="73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x v="94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x v="942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x v="330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x v="943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x v="944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x v="945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x v="946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x v="947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x v="948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x v="13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x v="949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x v="950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x v="951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x v="120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x v="952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x v="953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x v="954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x v="955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x v="95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x v="717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x v="95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x v="958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x v="959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x v="960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x v="961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x v="962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x v="96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x v="964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x v="96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x v="121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x v="121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x v="707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x v="966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x v="967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x v="968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x v="969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x v="970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x v="121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x v="971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x v="101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x v="972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x v="29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x v="973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x v="974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x v="975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x v="976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x v="977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x v="199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x v="9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x v="979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x v="980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x v="981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x v="982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x v="98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x v="984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x v="985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x v="986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x v="98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x v="98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x v="989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x v="375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x v="990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x v="991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x v="992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x v="993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x v="994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x v="995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x v="996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x v="99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x v="998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x v="999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x v="1000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x v="100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x v="1002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x v="1003"/>
    <x v="4"/>
    <s v="rock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x v="1004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x v="1005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x v="1006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x v="919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x v="847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x v="1007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x v="1008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x v="1009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x v="368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x v="1010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x v="1011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x v="1012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x v="1013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x v="1014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x v="1015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x v="1016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x v="1017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x v="1018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x v="10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x v="1020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x v="1021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x v="102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x v="1023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x v="246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x v="1024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x v="1025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x v="1026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x v="1027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x v="144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x v="501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x v="1028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x v="121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x v="120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x v="1029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x v="1030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x v="101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x v="120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x v="1031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x v="121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x v="440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x v="1032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x v="884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x v="120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x v="101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x v="31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x v="101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x v="1033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x v="121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x v="121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x v="1034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x v="2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x v="121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x v="128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x v="103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x v="121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x v="1036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x v="1037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x v="501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x v="1038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x v="1039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x v="753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x v="179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x v="120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x v="1040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x v="121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x v="121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x v="121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x v="121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x v="121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x v="380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x v="121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x v="121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x v="120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x v="120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x v="121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x v="121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x v="2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x v="1041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x v="1042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x v="121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x v="121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x v="121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x v="121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x v="1043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x v="104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x v="1045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x v="1046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x v="104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x v="1048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x v="1049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x v="1050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x v="1051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x v="1052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x v="1053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x v="1054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x v="1055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x v="1056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x v="105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x v="1058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x v="1059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x v="1060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x v="1061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x v="1062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x v="827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x v="144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x v="380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x v="121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x v="73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x v="580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x v="121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x v="88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x v="121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x v="1063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x v="101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x v="2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x v="121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x v="1064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x v="121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x v="121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x v="120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x v="1065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x v="144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x v="1066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x v="1067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x v="1068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x v="106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x v="1070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x v="1071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x v="1072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x v="1073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x v="1074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x v="1075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x v="107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x v="1077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x v="107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x v="1079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x v="1080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x v="1081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x v="1082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x v="1083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x v="1084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x v="1085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x v="1086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x v="1087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x v="1088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x v="4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x v="108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x v="1090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x v="1091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x v="216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x v="1092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x v="1093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x v="1094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x v="1095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x v="1096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x v="1097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x v="1098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x v="1099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x v="1100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x v="1101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x v="1102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x v="1103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x v="1104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x v="362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x v="135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x v="119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x v="121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x v="120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x v="1105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x v="121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x v="88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x v="1106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x v="1107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x v="121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x v="1108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x v="121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x v="121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x v="121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x v="1109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x v="101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x v="123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x v="73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x v="82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x v="402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x v="121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x v="65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x v="119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x v="101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x v="1110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x v="1111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x v="1112"/>
    <x v="3"/>
    <s v="art books"/>
    <x v="1568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x v="121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x v="1113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x v="135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x v="683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x v="1114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x v="1115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x v="1116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x v="177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x v="440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x v="22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x v="448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x v="121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x v="144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x v="1117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x v="2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x v="121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x v="1118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x v="121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x v="120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x v="121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x v="121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x v="1119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x v="1120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x v="121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x v="120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x v="372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x v="375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x v="380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x v="121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x v="120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x v="121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x v="9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x v="1042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x v="1121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x v="1122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x v="1123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x v="1124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x v="1125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x v="112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x v="1127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x v="1128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x v="1129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x v="1130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x v="73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x v="1131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x v="1122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x v="1132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x v="1133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x v="1134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x v="1135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x v="113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x v="113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x v="113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x v="1139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x v="1140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x v="1141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x v="114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x v="1143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x v="1144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x v="114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x v="1146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x v="1147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x v="1148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x v="11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x v="1150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x v="115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x v="1152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x v="1153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x v="1154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x v="1155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x v="1156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x v="115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x v="1158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x v="31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x v="1159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x v="1160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x v="1161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x v="1162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x v="116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x v="1164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x v="1165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x v="1166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x v="1167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x v="1168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x v="1169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x v="1170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x v="1171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x v="1172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x v="1173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x v="1174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x v="1175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x v="67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x v="1176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x v="1177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x v="1178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x v="1179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x v="1180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x v="118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x v="1182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x v="118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x v="399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x v="1184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x v="118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x v="1186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x v="1187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x v="1188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x v="208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x v="1189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x v="1190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x v="1191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x v="368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x v="1192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x v="1193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x v="121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x v="1194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x v="1195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x v="1196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x v="656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x v="1197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x v="1198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x v="1199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x v="1200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x v="1201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x v="1202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x v="431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x v="144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x v="120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x v="121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x v="1204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x v="121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x v="1205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x v="1206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x v="144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x v="120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x v="156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x v="1207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x v="121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x v="121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x v="1208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x v="121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x v="1209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x v="441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x v="1210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x v="121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x v="73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x v="121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x v="148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x v="73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x v="1212"/>
    <x v="4"/>
    <s v="faith"/>
    <x v="1717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x v="822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x v="123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x v="12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x v="121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x v="120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x v="1214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x v="43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x v="1215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x v="1216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x v="120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x v="1217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x v="121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x v="121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x v="121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x v="121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x v="121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x v="120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x v="687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x v="1218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x v="98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x v="135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x v="120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x v="121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x v="1219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x v="1220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x v="1221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x v="1222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x v="1223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x v="1224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x v="1225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x v="1226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x v="1156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x v="1227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x v="1228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x v="122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x v="1230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x v="123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x v="501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x v="1232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x v="1233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x v="1234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x v="1235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x v="1236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x v="123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x v="1238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x v="123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x v="1240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x v="1241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x v="121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x v="124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x v="1243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x v="124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x v="450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x v="1245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x v="124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x v="1247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x v="1248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x v="1249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x v="33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x v="1250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x v="1251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x v="1252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x v="1253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x v="125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x v="1255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x v="1256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x v="1257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x v="1258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x v="1259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x v="1260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x v="1065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x v="119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x v="1033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x v="1261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x v="1262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x v="135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x v="1263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x v="126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x v="1265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x v="1266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x v="126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x v="1268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x v="1269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x v="1270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x v="127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x v="1272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x v="1273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x v="127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x v="127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x v="1276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x v="12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x v="1278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x v="501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x v="1279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x v="1280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x v="121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x v="1281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x v="121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x v="1282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x v="1283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x v="121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x v="1284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x v="128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x v="128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x v="50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x v="1287"/>
    <x v="4"/>
    <s v="rock"/>
    <x v="1823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x v="1288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x v="1289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x v="1290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x v="129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x v="1292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x v="1293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x v="558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x v="1294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x v="380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x v="823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x v="1295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x v="1296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x v="1297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x v="1298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x v="1299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x v="1300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x v="1301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x v="1302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x v="1303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x v="130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x v="13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x v="1306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x v="1307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x v="1308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x v="574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x v="1309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x v="1310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x v="1311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x v="1312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x v="1313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x v="131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x v="1315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x v="1316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x v="1317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x v="1318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x v="1319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x v="1320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x v="121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x v="1321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x v="144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x v="1322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x v="447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x v="368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x v="119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x v="868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x v="121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x v="1323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x v="1324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x v="1325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x v="656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x v="31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x v="1326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x v="121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x v="121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x v="121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x v="362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x v="1327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x v="1328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x v="1329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x v="1330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x v="1331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x v="901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x v="1332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x v="1333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x v="1334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x v="974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x v="1335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x v="133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x v="1105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x v="1337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x v="1338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x v="133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x v="1340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x v="1341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x v="1342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x v="134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x v="1344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x v="1345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x v="143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x v="1346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x v="380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x v="678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x v="1347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x v="1209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x v="1348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x v="1349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x v="1350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x v="119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x v="1351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x v="1352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x v="179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x v="447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x v="1326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x v="135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x v="673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x v="1354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x v="1355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x v="1205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x v="1356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x v="1357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x v="1358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x v="1359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x v="1360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x v="1361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x v="1362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x v="1363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x v="1364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x v="1365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x v="136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x v="1367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x v="1368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x v="1369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x v="1370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x v="1371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x v="1372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x v="1373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x v="1374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x v="1375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x v="1376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x v="1377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x v="1378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x v="13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x v="1380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x v="43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x v="138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x v="138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x v="1383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x v="1384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x v="1385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x v="138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x v="1387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x v="138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x v="1389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x v="1390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x v="139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x v="1392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x v="1393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x v="1394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x v="139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x v="139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x v="1397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x v="1398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x v="13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x v="1400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x v="1401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x v="1402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x v="140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x v="140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x v="1405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x v="1406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x v="1407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x v="140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x v="1409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x v="1410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x v="1411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x v="1412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x v="1413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x v="1414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x v="121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x v="141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x v="1416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x v="786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x v="120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x v="1417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x v="380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x v="73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x v="141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x v="646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x v="120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x v="121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x v="121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x v="433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x v="121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x v="121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x v="1419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x v="1420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x v="380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x v="1421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x v="1422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x v="1423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x v="1424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x v="1425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x v="1426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x v="1427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x v="1428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x v="1429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x v="1240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x v="1430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x v="1431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x v="1432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x v="1433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x v="1434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x v="1435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x v="1436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x v="1437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x v="1438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x v="1439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x v="1440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x v="1441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x v="1442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x v="1443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x v="144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x v="144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x v="1446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x v="1447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x v="1448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x v="1449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x v="1450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x v="145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x v="1452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x v="1453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x v="1454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x v="145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x v="145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x v="1457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x v="1458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x v="1459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x v="1460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x v="1461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x v="811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x v="1462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x v="1463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x v="146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x v="146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x v="1466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x v="1467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x v="1468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x v="1469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x v="1470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x v="1471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x v="147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x v="1473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x v="1474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x v="147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x v="1476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x v="14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x v="1478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x v="147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x v="1480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x v="1481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x v="344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x v="1482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x v="1483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x v="1484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x v="1485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x v="1486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x v="1487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x v="1488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x v="1489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x v="1490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x v="1491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x v="1492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x v="1493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x v="1494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x v="149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x v="1496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x v="1497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x v="1498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x v="1499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x v="441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x v="1500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x v="1501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x v="1502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x v="1503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x v="1504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x v="150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x v="1506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x v="1507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x v="1508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x v="1509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x v="1510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x v="382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x v="1511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x v="1512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x v="15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x v="1514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x v="1515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x v="1516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x v="151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x v="1518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x v="13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x v="1383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x v="1519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x v="1520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x v="1521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x v="1522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x v="1523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x v="851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x v="50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x v="152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x v="1525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x v="1526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x v="1527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x v="1528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x v="1529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x v="1530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x v="153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x v="1532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x v="15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x v="119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x v="1534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x v="1535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x v="144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x v="1536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x v="380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x v="1537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x v="1209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x v="1538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x v="1539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x v="1540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x v="1541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x v="1542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x v="1543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x v="1544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x v="1545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x v="1546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x v="1547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x v="121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x v="154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x v="817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x v="154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x v="1550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x v="120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x v="1551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x v="120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x v="121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x v="1552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x v="1537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x v="381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x v="434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x v="120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x v="1534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x v="1553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x v="1554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x v="1555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x v="31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x v="1556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x v="155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x v="1558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x v="1559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x v="1560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x v="1561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x v="1562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x v="377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x v="1563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x v="1564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x v="1565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x v="1566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x v="909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x v="1567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x v="109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x v="1568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x v="1569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x v="92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x v="1570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x v="157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x v="1572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x v="1573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x v="820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x v="1574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x v="157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x v="1576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x v="1577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x v="157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x v="1579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x v="1580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x v="1581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x v="158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x v="1583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x v="1584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x v="1585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x v="1586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x v="1587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x v="1588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x v="1589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x v="1590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x v="1591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x v="1592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x v="476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x v="1593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x v="1594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x v="1278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x v="1595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x v="1596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x v="1597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x v="1598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x v="159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x v="603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x v="1600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x v="119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x v="1601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x v="1602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x v="1603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x v="1604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x v="1090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x v="1605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x v="1606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x v="1607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x v="1608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x v="1609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x v="1610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x v="161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x v="161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x v="161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x v="1614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x v="815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x v="161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x v="1616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x v="1617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x v="1618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x v="1619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x v="1620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x v="1621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x v="1622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x v="162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x v="1624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x v="1625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x v="1626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x v="162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x v="1628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x v="17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x v="1629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x v="1630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x v="1631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x v="632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x v="1323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x v="1632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x v="1633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x v="1634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x v="1635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x v="123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x v="311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x v="1012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x v="1636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x v="1637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x v="1638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x v="1639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x v="1640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x v="164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x v="1642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x v="1643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x v="1644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x v="164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x v="1646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x v="1647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x v="1648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x v="1649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x v="1650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x v="1651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x v="1652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x v="1653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x v="1654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x v="446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x v="1655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x v="1656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x v="1657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x v="1658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x v="1659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x v="1660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x v="1514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x v="1661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x v="1662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x v="1663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x v="1664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x v="1665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x v="1666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x v="1667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x v="1668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x v="832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x v="1669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x v="1670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x v="167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x v="1672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x v="1673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x v="1674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x v="1675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x v="121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x v="484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x v="131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x v="1676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x v="167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x v="1678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x v="167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x v="1680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x v="1681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x v="16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x v="168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x v="168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x v="1685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x v="150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x v="789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x v="1686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x v="1687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x v="1688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x v="1689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x v="1690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x v="880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x v="1691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x v="1209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x v="179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x v="1692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x v="169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x v="1694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x v="1695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x v="1696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x v="1697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x v="1698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x v="1699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x v="1700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x v="170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x v="1702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x v="1703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x v="1704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x v="170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x v="1706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x v="1707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x v="1708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x v="121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x v="121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x v="462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x v="120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x v="121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x v="31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x v="2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x v="1205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x v="121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x v="121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x v="170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x v="121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x v="121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x v="380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x v="440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x v="121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x v="121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x v="121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x v="1710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x v="447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x v="121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x v="88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x v="121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x v="121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x v="121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x v="171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x v="1712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x v="73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x v="121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x v="372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x v="121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x v="179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x v="73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x v="119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x v="121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x v="1713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x v="121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x v="121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x v="121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x v="1714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x v="1715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x v="822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x v="1716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x v="120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x v="171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x v="121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x v="1718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x v="1719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x v="179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x v="121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x v="380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x v="121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x v="73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x v="1720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x v="121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x v="119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x v="121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x v="121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x v="121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x v="121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x v="1721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x v="364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x v="172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x v="121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x v="172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x v="1724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x v="1725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x v="2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x v="468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x v="121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x v="679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x v="121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x v="1538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x v="1726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x v="1727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x v="144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x v="121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x v="120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x v="121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x v="1728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x v="120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x v="120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x v="1729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x v="1730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x v="120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x v="121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x v="120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x v="120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x v="1731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x v="678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x v="120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x v="120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x v="121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x v="31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x v="1732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x v="377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x v="121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x v="73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x v="121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x v="144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x v="173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x v="9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x v="1734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x v="1735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x v="1624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x v="1736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x v="1737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x v="173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x v="466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x v="1739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x v="1740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x v="1741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x v="3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x v="1742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x v="78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x v="1743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x v="1744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x v="1745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x v="123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x v="174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x v="1747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x v="174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x v="1117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x v="123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x v="1105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x v="1749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x v="1750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x v="1392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x v="175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x v="1752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x v="1753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x v="276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x v="1754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x v="1755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x v="1090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x v="1756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x v="1757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x v="1758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x v="175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x v="404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x v="1760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x v="1665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x v="1761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x v="1762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x v="1763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x v="1764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x v="1765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x v="1766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x v="1767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x v="1768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x v="1769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x v="1770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x v="1771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x v="1772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x v="147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x v="1773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x v="1774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x v="1775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x v="1776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x v="1777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x v="1778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x v="1779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x v="121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x v="121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x v="121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x v="2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x v="121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x v="121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x v="669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x v="822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x v="121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x v="121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x v="121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x v="1780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x v="1781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x v="121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x v="1782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x v="121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x v="1783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x v="121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x v="1784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x v="1785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x v="1786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x v="1787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x v="1788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x v="1789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x v="21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x v="1790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x v="1791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x v="1792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x v="17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x v="1794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x v="772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x v="1795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x v="1796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x v="1797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x v="101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x v="1798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x v="1799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x v="1800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x v="35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x v="1801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x v="1802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x v="1803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x v="1804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x v="180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x v="1806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x v="1807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x v="1808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x v="1809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x v="1810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x v="1811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x v="1812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x v="1813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x v="181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x v="1815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x v="1816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x v="1817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x v="1818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x v="1819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x v="121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x v="380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x v="121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x v="121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x v="101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x v="121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x v="88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x v="73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x v="1820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x v="1821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x v="368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x v="121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x v="121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x v="121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x v="121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x v="121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x v="121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x v="121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x v="1822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x v="156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x v="1823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x v="120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x v="120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x v="121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x v="73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x v="144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x v="182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x v="18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x v="144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x v="121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x v="31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x v="73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x v="121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x v="120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x v="1826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x v="182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x v="1828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x v="182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x v="656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x v="1830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x v="95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x v="1831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x v="1832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x v="183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x v="1834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x v="1835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x v="799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x v="1836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x v="1837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x v="1838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x v="1839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x v="700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x v="1840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x v="184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x v="1842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x v="1843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x v="1844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x v="1845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x v="1341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x v="1846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x v="1847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x v="1848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x v="1849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x v="905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x v="1850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x v="150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x v="1851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x v="1852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x v="1853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x v="1854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x v="1855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x v="1856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x v="1857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x v="1858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x v="185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x v="1860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x v="1861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x v="1862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x v="1863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x v="186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x v="2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x v="121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x v="186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x v="1866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x v="1867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x v="1868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x v="1028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x v="1869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x v="1870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x v="1871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x v="187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x v="187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x v="187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x v="434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x v="1875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x v="187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x v="187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x v="1878"/>
    <x v="2"/>
    <s v="space exploration"/>
    <x v="2658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x v="1879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x v="1880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x v="1881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x v="1882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x v="1883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x v="188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x v="1885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x v="1886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x v="1887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x v="1888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x v="1889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x v="1890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x v="1891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x v="189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x v="1893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x v="1894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x v="1895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x v="189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x v="1897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x v="1898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x v="878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x v="15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x v="440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x v="189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x v="1028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x v="438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x v="119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x v="121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x v="121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x v="1900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x v="120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x v="1901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x v="827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x v="380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x v="140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x v="120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x v="1902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x v="1903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x v="1904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x v="1905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x v="121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x v="827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x v="78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x v="1906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x v="1907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x v="1908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x v="1909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x v="1910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x v="423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x v="1911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x v="1912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x v="1913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x v="1914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x v="1915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x v="1694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x v="1916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x v="1917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x v="1085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x v="1918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x v="1919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x v="1920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x v="1921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x v="291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x v="192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x v="1923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x v="1924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x v="192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x v="1926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x v="1927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x v="1928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x v="1929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x v="1810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x v="1930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x v="193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x v="1932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x v="193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x v="193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x v="193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x v="1936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x v="1937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x v="1621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x v="193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x v="43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x v="1939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x v="121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x v="1940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x v="1941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x v="1281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x v="431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x v="508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x v="687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x v="121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x v="121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x v="1942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x v="12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x v="121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x v="1943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x v="1944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x v="144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x v="492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x v="1780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x v="121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x v="373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x v="380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x v="179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x v="784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x v="121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x v="380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x v="1945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x v="1946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x v="120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x v="640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x v="121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x v="121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x v="120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x v="1947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x v="753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x v="1948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x v="119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x v="1949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x v="444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x v="121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x v="1192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x v="583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x v="1950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x v="195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x v="1952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x v="1953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x v="9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x v="587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x v="1954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x v="371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x v="1955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x v="1223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x v="195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x v="380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x v="1957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x v="878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x v="1958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x v="1959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x v="1960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x v="1961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x v="1256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x v="1962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x v="1963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x v="73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x v="196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x v="196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x v="1966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x v="109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x v="1967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x v="1968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x v="1969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x v="1922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x v="1970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x v="1971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x v="1972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x v="197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x v="197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x v="197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x v="1976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x v="1977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x v="134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x v="418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x v="1978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x v="693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x v="1979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x v="1980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x v="1981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x v="1982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x v="1983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x v="1984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x v="19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x v="1986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x v="1987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x v="1988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x v="1989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x v="1990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x v="785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x v="1991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x v="1992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x v="1993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x v="119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x v="121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x v="121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x v="179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x v="1994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x v="121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x v="121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x v="457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x v="144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x v="1995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x v="121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x v="1996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x v="121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x v="1997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x v="88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x v="821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x v="13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x v="121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x v="431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x v="1998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x v="1999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x v="1714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x v="135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x v="140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x v="121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x v="377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x v="2000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x v="2001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x v="1238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x v="160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x v="158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x v="121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x v="2002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x v="200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x v="1029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x v="121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x v="149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x v="2004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x v="2005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x v="2006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x v="121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x v="2007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x v="2008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x v="2009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x v="433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x v="119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x v="144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x v="121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x v="2010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x v="582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x v="1594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x v="201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x v="381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x v="121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x v="2012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x v="2013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x v="201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x v="2015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x v="121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x v="2016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x v="362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x v="380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x v="2017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x v="644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x v="2018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x v="2019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x v="120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x v="1775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x v="135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x v="120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x v="2020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x v="2021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x v="120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x v="120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x v="2022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x v="2023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x v="2024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x v="353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x v="434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x v="2025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x v="1340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x v="160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x v="179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x v="2026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x v="2027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x v="753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x v="2028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x v="683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x v="2029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x v="2030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x v="596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x v="2031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x v="2032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x v="2033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x v="203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x v="1753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x v="2035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x v="2036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x v="2037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x v="129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x v="120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x v="2038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x v="121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x v="101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x v="121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x v="120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x v="2039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x v="2040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x v="381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x v="121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x v="2041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x v="2042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x v="2043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x v="121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x v="177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x v="204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x v="72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x v="121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x v="121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x v="121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x v="204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x v="546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x v="2046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x v="2047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x v="2048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x v="2049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x v="2050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x v="2051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x v="205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x v="205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x v="2054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x v="2055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x v="2056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x v="124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x v="2057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x v="2058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x v="78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x v="205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x v="2060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x v="709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x v="1290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x v="11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x v="2061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x v="2062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x v="2063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x v="2064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x v="206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x v="669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x v="2066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x v="206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x v="2068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x v="2069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x v="1187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x v="2070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x v="2071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x v="2072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x v="2073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x v="2074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x v="207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x v="368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x v="2076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x v="2077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x v="2078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x v="207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x v="2080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x v="2081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x v="1205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x v="2082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x v="2083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x v="2084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x v="2085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x v="2086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x v="2087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x v="2088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x v="2089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x v="2090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x v="2091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x v="2092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x v="2093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x v="2094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x v="901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x v="209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x v="2096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x v="209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x v="2098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x v="1769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x v="2099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x v="2100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x v="2101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x v="2102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x v="246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x v="1302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x v="210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x v="2104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x v="2105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x v="2106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x v="2107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x v="2108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x v="2109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x v="2110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x v="2111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x v="2112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x v="2113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x v="2114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x v="2115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x v="2116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x v="2117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x v="2118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x v="17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x v="2119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x v="2120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x v="822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x v="140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x v="121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x v="120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x v="121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x v="121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x v="120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x v="212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x v="1727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x v="121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x v="2122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x v="2123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x v="2124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x v="144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x v="212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x v="438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x v="2126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x v="2127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x v="212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x v="2129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x v="120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x v="2130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x v="2131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x v="2132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x v="2133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x v="1780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x v="1902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x v="2134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x v="213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x v="213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x v="121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x v="791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x v="2137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x v="213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x v="407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x v="368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x v="823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x v="213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x v="2140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x v="1803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x v="239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x v="2141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x v="380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x v="73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x v="2142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x v="214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x v="214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x v="2145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x v="2146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x v="380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x v="2147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x v="148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x v="2148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x v="2149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x v="2150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x v="2151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x v="31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x v="65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x v="119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x v="2152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x v="2153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x v="2154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x v="121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x v="462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x v="1340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x v="120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x v="215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x v="144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x v="2156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x v="119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x v="2157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x v="215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x v="516"/>
    <x v="1"/>
    <s v="spaces"/>
    <x v="3124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x v="121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x v="2159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x v="121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x v="2160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x v="119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x v="2161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x v="399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x v="119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x v="1178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x v="644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x v="2162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x v="2163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x v="73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x v="121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x v="2164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x v="1196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x v="216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x v="2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x v="121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x v="2166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x v="121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x v="2167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x v="2168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x v="2169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x v="364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x v="2170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x v="217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x v="2172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x v="2173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x v="2174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x v="1259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x v="2175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x v="2176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x v="2177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x v="1038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x v="20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x v="2178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x v="140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x v="217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x v="2180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x v="218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x v="2182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x v="2183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x v="2184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x v="96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x v="29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x v="1250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x v="2185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x v="2186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x v="2187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x v="1867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x v="2188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x v="2189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x v="2190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x v="2191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x v="2192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x v="811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x v="2193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x v="158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x v="2194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x v="683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x v="2195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x v="2196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x v="2197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x v="2198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x v="121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x v="2199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x v="786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x v="2200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x v="121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x v="1656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x v="462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x v="2201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x v="2202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x v="2203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x v="120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x v="381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x v="183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x v="683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x v="121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x v="1878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x v="121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x v="2204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x v="220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x v="220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x v="2207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x v="2208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x v="2209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x v="2210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x v="2211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x v="2212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x v="2213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x v="2214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x v="2215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x v="2216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x v="221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x v="247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x v="2218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x v="1145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x v="2219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x v="2220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x v="222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x v="73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x v="222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x v="1345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x v="2223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x v="400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x v="2224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x v="2225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x v="2226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x v="2208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x v="2227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x v="2228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x v="1953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x v="2229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x v="2230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x v="223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x v="162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x v="2232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x v="2233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x v="2234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x v="1917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x v="2235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x v="2236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x v="2237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x v="2238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x v="2239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x v="1506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x v="2240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x v="224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x v="2242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x v="1901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x v="1169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x v="2243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x v="224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x v="2245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x v="224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x v="2247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x v="2248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x v="2249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x v="2250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x v="104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x v="2251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x v="2252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x v="2253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x v="2254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x v="2255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x v="2256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x v="22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x v="2258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x v="225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x v="2260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x v="2261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x v="2262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x v="2263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x v="2264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x v="2265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x v="226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x v="2267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x v="2268"/>
    <x v="1"/>
    <s v="plays"/>
    <x v="328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x v="226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x v="2270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x v="2271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x v="2272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x v="227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x v="2274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x v="2275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x v="227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x v="518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x v="2277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x v="1999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x v="227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x v="227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x v="2280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x v="2281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x v="228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x v="699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x v="2283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x v="2284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x v="2285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x v="2286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x v="228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x v="2288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x v="228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x v="656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x v="2290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x v="2291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x v="2254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x v="2292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x v="2293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x v="229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x v="2295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x v="2296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x v="2297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x v="1178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x v="2298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x v="1245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x v="2299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x v="204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x v="2300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x v="179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x v="2301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x v="2302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x v="2303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x v="2304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x v="2305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x v="23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x v="2307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x v="2308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x v="2309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x v="2310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x v="1770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x v="2311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x v="2312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x v="2313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x v="2314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x v="2315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x v="2316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x v="935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x v="2317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x v="73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x v="2318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x v="231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x v="2320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x v="2321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x v="395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x v="2322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x v="2323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x v="1245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x v="2145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x v="2324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x v="2325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x v="2326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x v="1555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x v="2327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x v="2036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x v="1417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x v="2328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x v="2329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x v="2330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x v="2331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x v="2332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x v="2333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x v="2334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x v="2335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x v="2336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x v="2337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x v="134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x v="1509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x v="2338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x v="2339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x v="2340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x v="1708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x v="2341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x v="2342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x v="2343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x v="2344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x v="2345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x v="2346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x v="2347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x v="44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x v="39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x v="2348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x v="1154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x v="2349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x v="2320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x v="2296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x v="683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x v="2350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x v="2005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x v="235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x v="2352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x v="123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x v="555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x v="2353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x v="2354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x v="2355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x v="2356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x v="2124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x v="2357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x v="2358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x v="2359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x v="2360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x v="23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x v="2362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x v="2363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x v="2364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x v="2365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x v="2235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x v="2366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x v="2367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x v="2368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x v="841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x v="2369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x v="2370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x v="2178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x v="237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x v="2372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x v="431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x v="2373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x v="2374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x v="2375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x v="246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x v="2376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x v="1783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x v="2377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x v="2378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x v="2379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x v="2380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x v="2381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x v="2382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x v="2383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x v="2384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x v="2385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x v="2386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x v="108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x v="2387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x v="672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x v="2388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x v="2389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x v="2390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x v="2391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x v="2392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x v="39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x v="1922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x v="2393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x v="2394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x v="2395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x v="440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x v="2396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x v="239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x v="2398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x v="2399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x v="2400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x v="2401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x v="73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x v="240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x v="2403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x v="2404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x v="2405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x v="2406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x v="2407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x v="890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x v="2408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x v="2000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x v="683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x v="1299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x v="2230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x v="240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x v="2410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x v="135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x v="364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x v="2411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x v="2412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x v="2413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x v="2414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x v="241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x v="366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x v="2376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x v="2416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x v="228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x v="2417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x v="2418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x v="2419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x v="91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x v="1604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x v="2420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x v="2421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x v="246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x v="2422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x v="797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x v="2423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x v="2424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x v="2425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x v="2426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x v="2427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x v="2428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x v="2429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x v="2430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x v="178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x v="243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x v="2432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x v="1716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x v="1028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x v="2433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x v="2434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x v="2435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x v="2436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x v="2437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x v="687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x v="2438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x v="2439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x v="2440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x v="2441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x v="2442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x v="2443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x v="1300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x v="2444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x v="2445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x v="2446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x v="2447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x v="2448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x v="2010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x v="2449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x v="2202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x v="178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x v="2450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x v="2451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x v="2452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x v="2453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x v="1428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x v="2454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x v="14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x v="245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x v="2456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x v="88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x v="104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x v="2457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x v="2458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x v="2459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x v="90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x v="2460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x v="2461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x v="2414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x v="2462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x v="2463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x v="1756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x v="2464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x v="138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x v="2465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x v="1199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x v="2466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x v="2467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x v="2468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x v="2469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x v="2470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x v="247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x v="2472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x v="2473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x v="2474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x v="2475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x v="2476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x v="2477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x v="700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x v="2478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x v="133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x v="2479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x v="2480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x v="2481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x v="2482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x v="2483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x v="135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x v="673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x v="1318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x v="669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x v="2484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x v="83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x v="2485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x v="938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x v="2486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x v="2487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x v="2488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x v="2489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x v="2490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x v="2491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x v="2492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x v="2493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x v="24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x v="2495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x v="2496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x v="2497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x v="2498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x v="2499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x v="9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x v="1225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x v="2500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x v="104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x v="2501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x v="290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x v="2502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x v="76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x v="2503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x v="2005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x v="1354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x v="2504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x v="250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x v="583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x v="2506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x v="368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x v="2507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x v="25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x v="2509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x v="383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x v="2350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x v="113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x v="2510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x v="2511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x v="635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x v="1461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x v="251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x v="1765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x v="2513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x v="2514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x v="121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x v="120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x v="120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x v="2515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x v="101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x v="2516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x v="2517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x v="2518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x v="121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x v="2519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x v="1694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x v="120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x v="1714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x v="121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x v="501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x v="121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x v="2520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x v="120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x v="2521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x v="2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x v="2522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x v="1158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x v="201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x v="1337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x v="2523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x v="2524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x v="2525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x v="2526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x v="2527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x v="2528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x v="1700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x v="2529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x v="2530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x v="2531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x v="2532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x v="433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x v="2533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x v="2534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x v="2535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x v="25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x v="2537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x v="2538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x v="2539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x v="2540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x v="2541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x v="2542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x v="2543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x v="457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x v="2544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x v="254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x v="2546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x v="2547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x v="2548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x v="1025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x v="69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x v="254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x v="2550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x v="17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x v="2551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x v="2552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x v="995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x v="2553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x v="2554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x v="2555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x v="255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x v="2557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x v="2558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x v="2559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x v="2560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x v="2561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x v="2562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x v="2007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x v="227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x v="256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x v="2564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x v="2565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x v="2566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x v="1829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x v="2567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x v="2568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x v="2569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x v="2570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x v="2571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x v="2572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x v="734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x v="2573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x v="2574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x v="2575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x v="843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x v="2576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x v="2577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x v="2432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x v="2578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x v="2579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x v="2580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x v="2581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x v="2582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x v="2583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x v="2584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x v="2503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x v="2585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x v="258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x v="101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x v="123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x v="163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x v="121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x v="2254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x v="119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x v="119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x v="822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x v="817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x v="2587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x v="2588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x v="121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x v="380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x v="121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x v="121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x v="119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x v="2589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x v="380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x v="2590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x v="753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x v="2591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x v="2592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x v="789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x v="259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x v="2594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x v="259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x v="2596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x v="2597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x v="125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x v="2598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x v="2599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x v="2600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x v="260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x v="2602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x v="2480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x v="2603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x v="2604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x v="645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x v="260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x v="2606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x v="101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x v="2607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x v="2608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x v="2609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x v="101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x v="145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x v="2610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x v="1129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x v="261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x v="938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x v="101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x v="2612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x v="2613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x v="261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x v="26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x v="96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x v="2616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x v="2617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x v="13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x v="2005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x v="121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x v="121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x v="827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x v="2618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x v="73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x v="144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x v="120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x v="2619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x v="1491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x v="96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x v="2620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x v="2621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x v="121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x v="2382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x v="121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x v="1720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x v="144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x v="2622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x v="683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x v="1316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x v="26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x v="794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x v="2624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x v="2625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x v="2626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x v="73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x v="2627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x v="2628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x v="2629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x v="2630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x v="161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x v="2631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x v="2632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x v="1622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x v="2633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x v="2634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x v="440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x v="2635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x v="2636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x v="2637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x v="753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x v="2638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x v="2639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x v="277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x v="2640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x v="375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x v="2641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x v="264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x v="2643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x v="2644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x v="94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x v="264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x v="2646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x v="2647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x v="2648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x v="2649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x v="2120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x v="2650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x v="26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x v="2652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x v="2653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x v="2654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x v="119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x v="31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x v="2655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x v="380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x v="120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x v="177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x v="119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x v="120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x v="2656"/>
    <x v="1"/>
    <s v="plays"/>
    <x v="386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x v="101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x v="120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x v="121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x v="135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x v="2235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x v="148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x v="2214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x v="119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x v="882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x v="1795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x v="140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x v="121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x v="121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x v="121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x v="121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x v="2355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x v="2657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x v="119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x v="121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x v="350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x v="380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x v="121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x v="121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x v="121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x v="121"/>
    <x v="1"/>
    <s v="musical"/>
    <x v="388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x v="121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x v="827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x v="2418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x v="2658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x v="2659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x v="2218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x v="121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x v="2660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x v="1296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x v="73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x v="65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x v="878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x v="1302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x v="368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x v="2661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x v="380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x v="266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x v="121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x v="1720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x v="2663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x v="2664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x v="266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x v="1783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x v="1178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x v="2666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x v="2417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x v="120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x v="2667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x v="2274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x v="144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x v="121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x v="119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x v="375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x v="179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x v="817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x v="121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x v="2668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x v="2669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x v="1338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x v="144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x v="2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x v="381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x v="2670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x v="2671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x v="121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x v="121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x v="120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x v="1466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x v="2672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x v="2213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x v="121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x v="2673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x v="295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x v="144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x v="148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x v="380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x v="121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x v="2674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x v="121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x v="144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x v="492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x v="470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x v="121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x v="267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x v="380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x v="120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x v="380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x v="121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x v="121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x v="97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x v="121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x v="582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x v="267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x v="821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x v="784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x v="678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x v="2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x v="121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x v="823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x v="367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x v="377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x v="212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x v="1447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x v="267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x v="148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x v="2678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x v="2679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x v="2680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x v="2681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x v="121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x v="268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x v="2683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x v="1261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x v="1714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x v="2641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x v="628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x v="441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x v="2684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x v="2653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x v="2685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x v="2686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x v="2687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x v="1729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x v="121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x v="1534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x v="101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x v="2688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x v="362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x v="144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x v="827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x v="779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x v="121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x v="2689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x v="2690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x v="119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x v="2671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x v="2012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x v="96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x v="120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x v="135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x v="447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x v="144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x v="2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x v="380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x v="2691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x v="2692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x v="121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x v="31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x v="121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x v="120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x v="119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x v="1780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x v="151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x v="1797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x v="836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x v="368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x v="2693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x v="121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x v="119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x v="368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x v="121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x v="2557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x v="2534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x v="121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x v="583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x v="121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x v="578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x v="269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x v="101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x v="2695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x v="269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x v="375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x v="2697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x v="88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x v="2698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x v="678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x v="582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x v="121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x v="690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x v="120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x v="134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x v="440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x v="2699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x v="580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x v="120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x v="121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x v="2700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x v="687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x v="121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x v="2701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x v="596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x v="947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x v="2702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x v="669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x v="2629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x v="121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x v="2703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x v="2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x v="105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x v="2704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x v="380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x v="2705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x v="2706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x v="2707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x v="440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x v="121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x v="447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x v="2708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x v="431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x v="2709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x v="121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x v="2710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x v="121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x v="144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x v="121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x v="2242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x v="1720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x v="2711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x v="119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x v="119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x v="2712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x v="121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x v="2561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x v="179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x v="1545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x v="156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x v="135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x v="2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x v="2713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x v="2714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x v="2715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x v="121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x v="121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x v="73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x v="121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x v="121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x v="2716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x v="407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x v="2717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x v="2718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x v="2719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x v="2150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x v="578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x v="121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x v="2720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x v="2721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x v="120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x v="120"/>
    <x v="1"/>
    <s v="plays"/>
    <x v="4113"/>
  </r>
  <r>
    <m/>
    <m/>
    <m/>
    <m/>
    <m/>
    <x v="4"/>
    <m/>
    <m/>
    <m/>
    <x v="4114"/>
    <m/>
    <m/>
    <m/>
    <m/>
    <m/>
    <x v="2722"/>
    <x v="9"/>
    <m/>
    <x v="4114"/>
  </r>
  <r>
    <m/>
    <m/>
    <m/>
    <m/>
    <m/>
    <x v="4"/>
    <m/>
    <m/>
    <m/>
    <x v="4114"/>
    <m/>
    <m/>
    <m/>
    <m/>
    <m/>
    <x v="2722"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9B856-CA6D-43E4-862F-94A0A273A644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20" baseItem="4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C795F-EA7C-46A6-AADE-520A66913C8B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9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id" fld="0" subtotal="count" baseField="16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84405-BEF9-4F6C-8727-186DF0FADA17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8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62" sqref="F162"/>
    </sheetView>
  </sheetViews>
  <sheetFormatPr defaultColWidth="8.85546875" defaultRowHeight="53.25" customHeight="1" x14ac:dyDescent="0.25"/>
  <cols>
    <col min="2" max="2" width="8.28515625" style="9" customWidth="1"/>
    <col min="3" max="3" width="10.140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3" bestFit="1" customWidth="1"/>
    <col min="17" max="17" width="41.140625" customWidth="1"/>
    <col min="19" max="19" width="9.85546875" style="11" bestFit="1" customWidth="1"/>
    <col min="20" max="20" width="9.85546875" bestFit="1" customWidth="1"/>
  </cols>
  <sheetData>
    <row r="1" spans="1:20" ht="53.2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5" t="s">
        <v>8358</v>
      </c>
      <c r="R1" s="1" t="s">
        <v>8359</v>
      </c>
      <c r="S1" s="10" t="s">
        <v>8366</v>
      </c>
      <c r="T1" s="10" t="s">
        <v>8367</v>
      </c>
    </row>
    <row r="2" spans="1:20" ht="25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 s="14">
        <f t="shared" ref="P2:P65" si="1">IFERROR(ROUND(E2/L2,2),0)</f>
        <v>63.92</v>
      </c>
      <c r="Q2" s="16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105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si="0"/>
        <v>143</v>
      </c>
      <c r="P3" s="14">
        <f t="shared" si="1"/>
        <v>185.48</v>
      </c>
      <c r="Q3" s="16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22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 s="14">
        <f t="shared" si="1"/>
        <v>15</v>
      </c>
      <c r="Q4" s="16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165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 s="14">
        <f t="shared" si="1"/>
        <v>69.27</v>
      </c>
      <c r="Q5" s="16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25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 s="14">
        <f t="shared" si="1"/>
        <v>190.55</v>
      </c>
      <c r="Q6" s="1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22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 s="14">
        <f t="shared" si="1"/>
        <v>93.4</v>
      </c>
      <c r="Q7" s="16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27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 s="14">
        <f t="shared" si="1"/>
        <v>146.88</v>
      </c>
      <c r="Q8" s="16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27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 s="14">
        <f t="shared" si="1"/>
        <v>159.82</v>
      </c>
      <c r="Q9" s="16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9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 s="14">
        <f t="shared" si="1"/>
        <v>291.79000000000002</v>
      </c>
      <c r="Q10" s="16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25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 s="14">
        <f t="shared" si="1"/>
        <v>31.5</v>
      </c>
      <c r="Q11" s="16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24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 s="14">
        <f t="shared" si="1"/>
        <v>158.68</v>
      </c>
      <c r="Q12" s="16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27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 s="14">
        <f t="shared" si="1"/>
        <v>80.33</v>
      </c>
      <c r="Q13" s="16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255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 s="14">
        <f t="shared" si="1"/>
        <v>59.96</v>
      </c>
      <c r="Q14" s="16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180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 s="14">
        <f t="shared" si="1"/>
        <v>109.78</v>
      </c>
      <c r="Q15" s="16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135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 s="14">
        <f t="shared" si="1"/>
        <v>147.71</v>
      </c>
      <c r="Q16" s="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22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 s="14">
        <f t="shared" si="1"/>
        <v>21.76</v>
      </c>
      <c r="Q17" s="16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255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 s="14">
        <f t="shared" si="1"/>
        <v>171.84</v>
      </c>
      <c r="Q18" s="16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22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 s="14">
        <f t="shared" si="1"/>
        <v>41.94</v>
      </c>
      <c r="Q19" s="16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22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 s="14">
        <f t="shared" si="1"/>
        <v>93.26</v>
      </c>
      <c r="Q20" s="16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24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 s="14">
        <f t="shared" si="1"/>
        <v>56.14</v>
      </c>
      <c r="Q21" s="16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19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 s="14">
        <f t="shared" si="1"/>
        <v>80.16</v>
      </c>
      <c r="Q22" s="16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25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 s="14">
        <f t="shared" si="1"/>
        <v>199.9</v>
      </c>
      <c r="Q23" s="16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15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 s="14">
        <f t="shared" si="1"/>
        <v>51.25</v>
      </c>
      <c r="Q24" s="16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210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 s="14">
        <f t="shared" si="1"/>
        <v>103.04</v>
      </c>
      <c r="Q25" s="16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15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 s="14">
        <f t="shared" si="1"/>
        <v>66.349999999999994</v>
      </c>
      <c r="Q26" s="1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255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 s="14">
        <f t="shared" si="1"/>
        <v>57.14</v>
      </c>
      <c r="Q27" s="16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180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 s="14">
        <f t="shared" si="1"/>
        <v>102.11</v>
      </c>
      <c r="Q28" s="16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210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 s="14">
        <f t="shared" si="1"/>
        <v>148.97</v>
      </c>
      <c r="Q29" s="16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12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 s="14">
        <f t="shared" si="1"/>
        <v>169.61</v>
      </c>
      <c r="Q30" s="16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24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 s="14">
        <f t="shared" si="1"/>
        <v>31.62</v>
      </c>
      <c r="Q31" s="16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270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 s="14">
        <f t="shared" si="1"/>
        <v>76.45</v>
      </c>
      <c r="Q32" s="16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210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 s="14">
        <f t="shared" si="1"/>
        <v>13</v>
      </c>
      <c r="Q33" s="16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27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 s="14">
        <f t="shared" si="1"/>
        <v>320.45</v>
      </c>
      <c r="Q34" s="16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27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 s="14">
        <f t="shared" si="1"/>
        <v>83.75</v>
      </c>
      <c r="Q35" s="16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24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 s="14">
        <f t="shared" si="1"/>
        <v>49.88</v>
      </c>
      <c r="Q36" s="1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180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 s="14">
        <f t="shared" si="1"/>
        <v>59.46</v>
      </c>
      <c r="Q37" s="16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12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 s="14">
        <f t="shared" si="1"/>
        <v>193.84</v>
      </c>
      <c r="Q38" s="16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255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 s="14">
        <f t="shared" si="1"/>
        <v>159.51</v>
      </c>
      <c r="Q39" s="16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25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 s="14">
        <f t="shared" si="1"/>
        <v>41.68</v>
      </c>
      <c r="Q40" s="16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24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 s="14">
        <f t="shared" si="1"/>
        <v>150.9</v>
      </c>
      <c r="Q41" s="16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27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 s="14">
        <f t="shared" si="1"/>
        <v>126.69</v>
      </c>
      <c r="Q42" s="16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255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 s="14">
        <f t="shared" si="1"/>
        <v>105.26</v>
      </c>
      <c r="Q43" s="16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255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 s="14">
        <f t="shared" si="1"/>
        <v>117.51</v>
      </c>
      <c r="Q44" s="16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255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 s="14">
        <f t="shared" si="1"/>
        <v>117.36</v>
      </c>
      <c r="Q45" s="16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285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 s="14">
        <f t="shared" si="1"/>
        <v>133.33000000000001</v>
      </c>
      <c r="Q46" s="1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240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 s="14">
        <f t="shared" si="1"/>
        <v>98.36</v>
      </c>
      <c r="Q47" s="16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22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 s="14">
        <f t="shared" si="1"/>
        <v>194.44</v>
      </c>
      <c r="Q48" s="16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27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 s="14">
        <f t="shared" si="1"/>
        <v>76.87</v>
      </c>
      <c r="Q49" s="16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255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 s="14">
        <f t="shared" si="1"/>
        <v>56.82</v>
      </c>
      <c r="Q50" s="16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105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 s="14">
        <f t="shared" si="1"/>
        <v>137.93</v>
      </c>
      <c r="Q51" s="16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22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 s="14">
        <f t="shared" si="1"/>
        <v>27.27</v>
      </c>
      <c r="Q52" s="16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255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 s="14">
        <f t="shared" si="1"/>
        <v>118.34</v>
      </c>
      <c r="Q53" s="16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25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 s="14">
        <f t="shared" si="1"/>
        <v>223.48</v>
      </c>
      <c r="Q54" s="16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135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 s="14">
        <f t="shared" si="1"/>
        <v>28.11</v>
      </c>
      <c r="Q55" s="16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27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 s="14">
        <f t="shared" si="1"/>
        <v>194.23</v>
      </c>
      <c r="Q56" s="1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25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 s="14">
        <f t="shared" si="1"/>
        <v>128.94999999999999</v>
      </c>
      <c r="Q57" s="16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15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 s="14">
        <f t="shared" si="1"/>
        <v>49.32</v>
      </c>
      <c r="Q58" s="16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24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 s="14">
        <f t="shared" si="1"/>
        <v>221.52</v>
      </c>
      <c r="Q59" s="16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19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 s="14">
        <f t="shared" si="1"/>
        <v>137.21</v>
      </c>
      <c r="Q60" s="16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24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 s="14">
        <f t="shared" si="1"/>
        <v>606.82000000000005</v>
      </c>
      <c r="Q61" s="16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210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 s="14">
        <f t="shared" si="1"/>
        <v>43.04</v>
      </c>
      <c r="Q62" s="16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24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 s="14">
        <f t="shared" si="1"/>
        <v>322.39</v>
      </c>
      <c r="Q63" s="16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255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 s="14">
        <f t="shared" si="1"/>
        <v>96.71</v>
      </c>
      <c r="Q64" s="16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19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 s="14">
        <f t="shared" si="1"/>
        <v>35.47</v>
      </c>
      <c r="Q65" s="16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24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ref="O66:O129" si="4">ROUND(E66/D66*100,0)</f>
        <v>173</v>
      </c>
      <c r="P66" s="14">
        <f t="shared" ref="P66:P129" si="5">IFERROR(ROUND(E66/L66,2),0)</f>
        <v>86.67</v>
      </c>
      <c r="Q66" s="1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19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si="4"/>
        <v>108</v>
      </c>
      <c r="P67" s="14">
        <f t="shared" si="5"/>
        <v>132.05000000000001</v>
      </c>
      <c r="Q67" s="16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135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4"/>
        <v>119</v>
      </c>
      <c r="P68" s="14">
        <f t="shared" si="5"/>
        <v>91.23</v>
      </c>
      <c r="Q68" s="16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240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4"/>
        <v>116</v>
      </c>
      <c r="P69" s="14">
        <f t="shared" si="5"/>
        <v>116.25</v>
      </c>
      <c r="Q69" s="16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27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4"/>
        <v>127</v>
      </c>
      <c r="P70" s="14">
        <f t="shared" si="5"/>
        <v>21.19</v>
      </c>
      <c r="Q70" s="16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24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4"/>
        <v>111</v>
      </c>
      <c r="P71" s="14">
        <f t="shared" si="5"/>
        <v>62.33</v>
      </c>
      <c r="Q71" s="16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24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4"/>
        <v>127</v>
      </c>
      <c r="P72" s="14">
        <f t="shared" si="5"/>
        <v>37.409999999999997</v>
      </c>
      <c r="Q72" s="16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240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4"/>
        <v>124</v>
      </c>
      <c r="P73" s="14">
        <f t="shared" si="5"/>
        <v>69.72</v>
      </c>
      <c r="Q73" s="16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24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4"/>
        <v>108</v>
      </c>
      <c r="P74" s="14">
        <f t="shared" si="5"/>
        <v>58.17</v>
      </c>
      <c r="Q74" s="16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24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4"/>
        <v>100</v>
      </c>
      <c r="P75" s="14">
        <f t="shared" si="5"/>
        <v>50</v>
      </c>
      <c r="Q75" s="16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24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4"/>
        <v>113</v>
      </c>
      <c r="P76" s="14">
        <f t="shared" si="5"/>
        <v>19.47</v>
      </c>
      <c r="Q76" s="1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210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4"/>
        <v>115</v>
      </c>
      <c r="P77" s="14">
        <f t="shared" si="5"/>
        <v>85.96</v>
      </c>
      <c r="Q77" s="16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24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4"/>
        <v>153</v>
      </c>
      <c r="P78" s="14">
        <f t="shared" si="5"/>
        <v>30.67</v>
      </c>
      <c r="Q78" s="16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180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4"/>
        <v>393</v>
      </c>
      <c r="P79" s="14">
        <f t="shared" si="5"/>
        <v>60.38</v>
      </c>
      <c r="Q79" s="16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25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4"/>
        <v>2702</v>
      </c>
      <c r="P80" s="14">
        <f t="shared" si="5"/>
        <v>38.6</v>
      </c>
      <c r="Q80" s="16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210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4"/>
        <v>127</v>
      </c>
      <c r="P81" s="14">
        <f t="shared" si="5"/>
        <v>40.270000000000003</v>
      </c>
      <c r="Q81" s="16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210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4"/>
        <v>107</v>
      </c>
      <c r="P82" s="14">
        <f t="shared" si="5"/>
        <v>273.83</v>
      </c>
      <c r="Q82" s="16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21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4"/>
        <v>198</v>
      </c>
      <c r="P83" s="14">
        <f t="shared" si="5"/>
        <v>53.04</v>
      </c>
      <c r="Q83" s="16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24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4"/>
        <v>100</v>
      </c>
      <c r="P84" s="14">
        <f t="shared" si="5"/>
        <v>40.01</v>
      </c>
      <c r="Q84" s="16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24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4"/>
        <v>103</v>
      </c>
      <c r="P85" s="14">
        <f t="shared" si="5"/>
        <v>15.77</v>
      </c>
      <c r="Q85" s="16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19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4"/>
        <v>100</v>
      </c>
      <c r="P86" s="14">
        <f t="shared" si="5"/>
        <v>71.430000000000007</v>
      </c>
      <c r="Q86" s="1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255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4"/>
        <v>126</v>
      </c>
      <c r="P87" s="14">
        <f t="shared" si="5"/>
        <v>71.709999999999994</v>
      </c>
      <c r="Q87" s="16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25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4"/>
        <v>106</v>
      </c>
      <c r="P88" s="14">
        <f t="shared" si="5"/>
        <v>375.76</v>
      </c>
      <c r="Q88" s="16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210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4"/>
        <v>105</v>
      </c>
      <c r="P89" s="14">
        <f t="shared" si="5"/>
        <v>104.6</v>
      </c>
      <c r="Q89" s="16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24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4"/>
        <v>103</v>
      </c>
      <c r="P90" s="14">
        <f t="shared" si="5"/>
        <v>60</v>
      </c>
      <c r="Q90" s="16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240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4"/>
        <v>115</v>
      </c>
      <c r="P91" s="14">
        <f t="shared" si="5"/>
        <v>123.29</v>
      </c>
      <c r="Q91" s="16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15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4"/>
        <v>100</v>
      </c>
      <c r="P92" s="14">
        <f t="shared" si="5"/>
        <v>31.38</v>
      </c>
      <c r="Q92" s="16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22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4"/>
        <v>120</v>
      </c>
      <c r="P93" s="14">
        <f t="shared" si="5"/>
        <v>78.260000000000005</v>
      </c>
      <c r="Q93" s="16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255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4"/>
        <v>105</v>
      </c>
      <c r="P94" s="14">
        <f t="shared" si="5"/>
        <v>122.33</v>
      </c>
      <c r="Q94" s="16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255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4"/>
        <v>111</v>
      </c>
      <c r="P95" s="14">
        <f t="shared" si="5"/>
        <v>73.73</v>
      </c>
      <c r="Q95" s="16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210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4"/>
        <v>104</v>
      </c>
      <c r="P96" s="14">
        <f t="shared" si="5"/>
        <v>21.67</v>
      </c>
      <c r="Q96" s="1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24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4"/>
        <v>131</v>
      </c>
      <c r="P97" s="14">
        <f t="shared" si="5"/>
        <v>21.9</v>
      </c>
      <c r="Q97" s="16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255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4"/>
        <v>115</v>
      </c>
      <c r="P98" s="14">
        <f t="shared" si="5"/>
        <v>50.59</v>
      </c>
      <c r="Q98" s="16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240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4"/>
        <v>106</v>
      </c>
      <c r="P99" s="14">
        <f t="shared" si="5"/>
        <v>53.13</v>
      </c>
      <c r="Q99" s="16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22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4"/>
        <v>106</v>
      </c>
      <c r="P100" s="14">
        <f t="shared" si="5"/>
        <v>56.67</v>
      </c>
      <c r="Q100" s="16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16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4"/>
        <v>106</v>
      </c>
      <c r="P101" s="14">
        <f t="shared" si="5"/>
        <v>40.78</v>
      </c>
      <c r="Q101" s="16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255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4"/>
        <v>100</v>
      </c>
      <c r="P102" s="14">
        <f t="shared" si="5"/>
        <v>192.31</v>
      </c>
      <c r="Q102" s="16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285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4"/>
        <v>100</v>
      </c>
      <c r="P103" s="14">
        <f t="shared" si="5"/>
        <v>100</v>
      </c>
      <c r="Q103" s="16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24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4"/>
        <v>128</v>
      </c>
      <c r="P104" s="14">
        <f t="shared" si="5"/>
        <v>117.92</v>
      </c>
      <c r="Q104" s="16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180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4"/>
        <v>105</v>
      </c>
      <c r="P105" s="14">
        <f t="shared" si="5"/>
        <v>27.9</v>
      </c>
      <c r="Q105" s="16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135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4"/>
        <v>120</v>
      </c>
      <c r="P106" s="14">
        <f t="shared" si="5"/>
        <v>60</v>
      </c>
      <c r="Q106" s="1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210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4"/>
        <v>107</v>
      </c>
      <c r="P107" s="14">
        <f t="shared" si="5"/>
        <v>39.380000000000003</v>
      </c>
      <c r="Q107" s="16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t="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4"/>
        <v>101</v>
      </c>
      <c r="P108" s="14">
        <f t="shared" si="5"/>
        <v>186.11</v>
      </c>
      <c r="Q108" s="16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27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4"/>
        <v>102</v>
      </c>
      <c r="P109" s="14">
        <f t="shared" si="5"/>
        <v>111.38</v>
      </c>
      <c r="Q109" s="16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19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4"/>
        <v>247</v>
      </c>
      <c r="P110" s="14">
        <f t="shared" si="5"/>
        <v>78.72</v>
      </c>
      <c r="Q110" s="16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210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4"/>
        <v>220</v>
      </c>
      <c r="P111" s="14">
        <f t="shared" si="5"/>
        <v>46.7</v>
      </c>
      <c r="Q111" s="16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210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4"/>
        <v>131</v>
      </c>
      <c r="P112" s="14">
        <f t="shared" si="5"/>
        <v>65.38</v>
      </c>
      <c r="Q112" s="16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22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4"/>
        <v>155</v>
      </c>
      <c r="P113" s="14">
        <f t="shared" si="5"/>
        <v>102.08</v>
      </c>
      <c r="Q113" s="16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27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4"/>
        <v>104</v>
      </c>
      <c r="P114" s="14">
        <f t="shared" si="5"/>
        <v>64.2</v>
      </c>
      <c r="Q114" s="16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135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4"/>
        <v>141</v>
      </c>
      <c r="P115" s="14">
        <f t="shared" si="5"/>
        <v>90.38</v>
      </c>
      <c r="Q115" s="16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255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4"/>
        <v>103</v>
      </c>
      <c r="P116" s="14">
        <f t="shared" si="5"/>
        <v>88.57</v>
      </c>
      <c r="Q116" s="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9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4"/>
        <v>140</v>
      </c>
      <c r="P117" s="14">
        <f t="shared" si="5"/>
        <v>28.73</v>
      </c>
      <c r="Q117" s="16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24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4"/>
        <v>114</v>
      </c>
      <c r="P118" s="14">
        <f t="shared" si="5"/>
        <v>69.790000000000006</v>
      </c>
      <c r="Q118" s="16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285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4"/>
        <v>100</v>
      </c>
      <c r="P119" s="14">
        <f t="shared" si="5"/>
        <v>167.49</v>
      </c>
      <c r="Q119" s="16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15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4"/>
        <v>113</v>
      </c>
      <c r="P120" s="14">
        <f t="shared" si="5"/>
        <v>144.91</v>
      </c>
      <c r="Q120" s="16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24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4"/>
        <v>105</v>
      </c>
      <c r="P121" s="14">
        <f t="shared" si="5"/>
        <v>91.84</v>
      </c>
      <c r="Q121" s="16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24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4"/>
        <v>0</v>
      </c>
      <c r="P122" s="14">
        <f t="shared" si="5"/>
        <v>10</v>
      </c>
      <c r="Q122" s="16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27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4"/>
        <v>0</v>
      </c>
      <c r="P123" s="14">
        <f t="shared" si="5"/>
        <v>1</v>
      </c>
      <c r="Q123" s="16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53.25" hidden="1" customHeight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4"/>
        <v>0</v>
      </c>
      <c r="P124" s="14">
        <f t="shared" si="5"/>
        <v>0</v>
      </c>
      <c r="Q124" s="16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21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4"/>
        <v>0</v>
      </c>
      <c r="P125" s="14">
        <f t="shared" si="5"/>
        <v>25.17</v>
      </c>
      <c r="Q125" s="16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53.25" hidden="1" customHeight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4"/>
        <v>0</v>
      </c>
      <c r="P126" s="14">
        <f t="shared" si="5"/>
        <v>0</v>
      </c>
      <c r="Q126" s="1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24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4"/>
        <v>14</v>
      </c>
      <c r="P127" s="14">
        <f t="shared" si="5"/>
        <v>11.67</v>
      </c>
      <c r="Q127" s="16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255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4"/>
        <v>6</v>
      </c>
      <c r="P128" s="14">
        <f t="shared" si="5"/>
        <v>106.69</v>
      </c>
      <c r="Q128" s="16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24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4"/>
        <v>2</v>
      </c>
      <c r="P129" s="14">
        <f t="shared" si="5"/>
        <v>47.5</v>
      </c>
      <c r="Q129" s="16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12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ref="O130:O193" si="8">ROUND(E130/D130*100,0)</f>
        <v>2</v>
      </c>
      <c r="P130" s="14">
        <f t="shared" ref="P130:P193" si="9">IFERROR(ROUND(E130/L130,2),0)</f>
        <v>311.17</v>
      </c>
      <c r="Q130" s="16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3.25" hidden="1" customHeight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si="8"/>
        <v>0</v>
      </c>
      <c r="P131" s="14">
        <f t="shared" si="9"/>
        <v>0</v>
      </c>
      <c r="Q131" s="16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53.25" hidden="1" customHeight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8"/>
        <v>0</v>
      </c>
      <c r="P132" s="14">
        <f t="shared" si="9"/>
        <v>0</v>
      </c>
      <c r="Q132" s="16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t="53.25" hidden="1" customHeight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8"/>
        <v>0</v>
      </c>
      <c r="P133" s="14">
        <f t="shared" si="9"/>
        <v>0</v>
      </c>
      <c r="Q133" s="16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24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8"/>
        <v>10</v>
      </c>
      <c r="P134" s="14">
        <f t="shared" si="9"/>
        <v>94.51</v>
      </c>
      <c r="Q134" s="16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53.25" hidden="1" customHeight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8"/>
        <v>0</v>
      </c>
      <c r="P135" s="14">
        <f t="shared" si="9"/>
        <v>0</v>
      </c>
      <c r="Q135" s="16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53.25" hidden="1" customHeight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8"/>
        <v>0</v>
      </c>
      <c r="P136" s="14">
        <f t="shared" si="9"/>
        <v>0</v>
      </c>
      <c r="Q136" s="1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210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8"/>
        <v>13</v>
      </c>
      <c r="P137" s="14">
        <f t="shared" si="9"/>
        <v>80.599999999999994</v>
      </c>
      <c r="Q137" s="16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3.25" hidden="1" customHeight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8"/>
        <v>0</v>
      </c>
      <c r="P138" s="14">
        <f t="shared" si="9"/>
        <v>0</v>
      </c>
      <c r="Q138" s="16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53.25" hidden="1" customHeight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8"/>
        <v>0</v>
      </c>
      <c r="P139" s="14">
        <f t="shared" si="9"/>
        <v>0</v>
      </c>
      <c r="Q139" s="16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25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8"/>
        <v>3</v>
      </c>
      <c r="P140" s="14">
        <f t="shared" si="9"/>
        <v>81.239999999999995</v>
      </c>
      <c r="Q140" s="16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19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8"/>
        <v>100</v>
      </c>
      <c r="P141" s="14">
        <f t="shared" si="9"/>
        <v>500</v>
      </c>
      <c r="Q141" s="16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53.25" hidden="1" customHeight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8"/>
        <v>0</v>
      </c>
      <c r="P142" s="14">
        <f t="shared" si="9"/>
        <v>0</v>
      </c>
      <c r="Q142" s="16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210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8"/>
        <v>11</v>
      </c>
      <c r="P143" s="14">
        <f t="shared" si="9"/>
        <v>46.18</v>
      </c>
      <c r="Q143" s="16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24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8"/>
        <v>0</v>
      </c>
      <c r="P144" s="14">
        <f t="shared" si="9"/>
        <v>10</v>
      </c>
      <c r="Q144" s="16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53.25" hidden="1" customHeight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8"/>
        <v>0</v>
      </c>
      <c r="P145" s="14">
        <f t="shared" si="9"/>
        <v>0</v>
      </c>
      <c r="Q145" s="16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240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8"/>
        <v>28</v>
      </c>
      <c r="P146" s="14">
        <f t="shared" si="9"/>
        <v>55.95</v>
      </c>
      <c r="Q146" s="1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24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8"/>
        <v>8</v>
      </c>
      <c r="P147" s="14">
        <f t="shared" si="9"/>
        <v>37.56</v>
      </c>
      <c r="Q147" s="16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24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8"/>
        <v>1</v>
      </c>
      <c r="P148" s="14">
        <f t="shared" si="9"/>
        <v>38.33</v>
      </c>
      <c r="Q148" s="16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53.25" hidden="1" customHeight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8"/>
        <v>0</v>
      </c>
      <c r="P149" s="14">
        <f t="shared" si="9"/>
        <v>0</v>
      </c>
      <c r="Q149" s="16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225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8"/>
        <v>0</v>
      </c>
      <c r="P150" s="14">
        <f t="shared" si="9"/>
        <v>20</v>
      </c>
      <c r="Q150" s="16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25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8"/>
        <v>1</v>
      </c>
      <c r="P151" s="14">
        <f t="shared" si="9"/>
        <v>15.33</v>
      </c>
      <c r="Q151" s="16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210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8"/>
        <v>23</v>
      </c>
      <c r="P152" s="14">
        <f t="shared" si="9"/>
        <v>449.43</v>
      </c>
      <c r="Q152" s="16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225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8"/>
        <v>0</v>
      </c>
      <c r="P153" s="14">
        <f t="shared" si="9"/>
        <v>28</v>
      </c>
      <c r="Q153" s="16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15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8"/>
        <v>0</v>
      </c>
      <c r="P154" s="14">
        <f t="shared" si="9"/>
        <v>15</v>
      </c>
      <c r="Q154" s="16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22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8"/>
        <v>1</v>
      </c>
      <c r="P155" s="14">
        <f t="shared" si="9"/>
        <v>35.9</v>
      </c>
      <c r="Q155" s="16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180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8"/>
        <v>3</v>
      </c>
      <c r="P156" s="14">
        <f t="shared" si="9"/>
        <v>13.33</v>
      </c>
      <c r="Q156" s="1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24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8"/>
        <v>0</v>
      </c>
      <c r="P157" s="14">
        <f t="shared" si="9"/>
        <v>20.25</v>
      </c>
      <c r="Q157" s="16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27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8"/>
        <v>5</v>
      </c>
      <c r="P158" s="14">
        <f t="shared" si="9"/>
        <v>119</v>
      </c>
      <c r="Q158" s="16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22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8"/>
        <v>0</v>
      </c>
      <c r="P159" s="14">
        <f t="shared" si="9"/>
        <v>4</v>
      </c>
      <c r="Q159" s="16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53.25" hidden="1" customHeight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8"/>
        <v>0</v>
      </c>
      <c r="P160" s="14">
        <f t="shared" si="9"/>
        <v>0</v>
      </c>
      <c r="Q160" s="16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225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8"/>
        <v>0</v>
      </c>
      <c r="P161" s="14">
        <f t="shared" si="9"/>
        <v>10</v>
      </c>
      <c r="Q161" s="16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53.25" customHeight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8"/>
        <v>0</v>
      </c>
      <c r="P162" s="14">
        <f t="shared" si="9"/>
        <v>0</v>
      </c>
      <c r="Q162" s="16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24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8"/>
        <v>0</v>
      </c>
      <c r="P163" s="14">
        <f t="shared" si="9"/>
        <v>5</v>
      </c>
      <c r="Q163" s="16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22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8"/>
        <v>16</v>
      </c>
      <c r="P164" s="14">
        <f t="shared" si="9"/>
        <v>43.5</v>
      </c>
      <c r="Q164" s="16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3.25" customHeight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8"/>
        <v>0</v>
      </c>
      <c r="P165" s="14">
        <f t="shared" si="9"/>
        <v>0</v>
      </c>
      <c r="Q165" s="16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27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8"/>
        <v>1</v>
      </c>
      <c r="P166" s="14">
        <f t="shared" si="9"/>
        <v>91.43</v>
      </c>
      <c r="Q166" s="1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53.25" customHeight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8"/>
        <v>0</v>
      </c>
      <c r="P167" s="14">
        <f t="shared" si="9"/>
        <v>0</v>
      </c>
      <c r="Q167" s="16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240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8"/>
        <v>60</v>
      </c>
      <c r="P168" s="14">
        <f t="shared" si="9"/>
        <v>3000</v>
      </c>
      <c r="Q168" s="16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240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8"/>
        <v>0</v>
      </c>
      <c r="P169" s="14">
        <f t="shared" si="9"/>
        <v>5.5</v>
      </c>
      <c r="Q169" s="16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24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8"/>
        <v>4</v>
      </c>
      <c r="P170" s="14">
        <f t="shared" si="9"/>
        <v>108.33</v>
      </c>
      <c r="Q170" s="16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24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8"/>
        <v>22</v>
      </c>
      <c r="P171" s="14">
        <f t="shared" si="9"/>
        <v>56</v>
      </c>
      <c r="Q171" s="16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255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8"/>
        <v>3</v>
      </c>
      <c r="P172" s="14">
        <f t="shared" si="9"/>
        <v>32.5</v>
      </c>
      <c r="Q172" s="16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22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8"/>
        <v>0</v>
      </c>
      <c r="P173" s="14">
        <f t="shared" si="9"/>
        <v>1</v>
      </c>
      <c r="Q173" s="16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53.25" customHeight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8"/>
        <v>0</v>
      </c>
      <c r="P174" s="14">
        <f t="shared" si="9"/>
        <v>0</v>
      </c>
      <c r="Q174" s="16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53.25" customHeight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8"/>
        <v>0</v>
      </c>
      <c r="P175" s="14">
        <f t="shared" si="9"/>
        <v>0</v>
      </c>
      <c r="Q175" s="16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53.25" customHeight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8"/>
        <v>0</v>
      </c>
      <c r="P176" s="14">
        <f t="shared" si="9"/>
        <v>0</v>
      </c>
      <c r="Q176" s="1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225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8"/>
        <v>6</v>
      </c>
      <c r="P177" s="14">
        <f t="shared" si="9"/>
        <v>49.88</v>
      </c>
      <c r="Q177" s="16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53.25" customHeight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8"/>
        <v>0</v>
      </c>
      <c r="P178" s="14">
        <f t="shared" si="9"/>
        <v>0</v>
      </c>
      <c r="Q178" s="16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15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8"/>
        <v>40</v>
      </c>
      <c r="P179" s="14">
        <f t="shared" si="9"/>
        <v>25.71</v>
      </c>
      <c r="Q179" s="16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53.25" customHeight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8"/>
        <v>0</v>
      </c>
      <c r="P180" s="14">
        <f t="shared" si="9"/>
        <v>0</v>
      </c>
      <c r="Q180" s="16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135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8"/>
        <v>20</v>
      </c>
      <c r="P181" s="14">
        <f t="shared" si="9"/>
        <v>100</v>
      </c>
      <c r="Q181" s="16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22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8"/>
        <v>33</v>
      </c>
      <c r="P182" s="14">
        <f t="shared" si="9"/>
        <v>30.85</v>
      </c>
      <c r="Q182" s="16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22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8"/>
        <v>21</v>
      </c>
      <c r="P183" s="14">
        <f t="shared" si="9"/>
        <v>180.5</v>
      </c>
      <c r="Q183" s="16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53.25" customHeight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8"/>
        <v>0</v>
      </c>
      <c r="P184" s="14">
        <f t="shared" si="9"/>
        <v>0</v>
      </c>
      <c r="Q184" s="16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t="6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8"/>
        <v>36</v>
      </c>
      <c r="P185" s="14">
        <f t="shared" si="9"/>
        <v>373.5</v>
      </c>
      <c r="Q185" s="16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255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8"/>
        <v>3</v>
      </c>
      <c r="P186" s="14">
        <f t="shared" si="9"/>
        <v>25.5</v>
      </c>
      <c r="Q186" s="1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t="6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8"/>
        <v>6</v>
      </c>
      <c r="P187" s="14">
        <f t="shared" si="9"/>
        <v>220</v>
      </c>
      <c r="Q187" s="16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53.25" customHeight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8"/>
        <v>0</v>
      </c>
      <c r="P188" s="14">
        <f t="shared" si="9"/>
        <v>0</v>
      </c>
      <c r="Q188" s="16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19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8"/>
        <v>16</v>
      </c>
      <c r="P189" s="14">
        <f t="shared" si="9"/>
        <v>160</v>
      </c>
      <c r="Q189" s="16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53.25" customHeight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8"/>
        <v>0</v>
      </c>
      <c r="P190" s="14">
        <f t="shared" si="9"/>
        <v>0</v>
      </c>
      <c r="Q190" s="16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25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8"/>
        <v>0</v>
      </c>
      <c r="P191" s="14">
        <f t="shared" si="9"/>
        <v>69</v>
      </c>
      <c r="Q191" s="16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t="7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8"/>
        <v>0</v>
      </c>
      <c r="P192" s="14">
        <f t="shared" si="9"/>
        <v>50</v>
      </c>
      <c r="Q192" s="16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240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8"/>
        <v>5</v>
      </c>
      <c r="P193" s="14">
        <f t="shared" si="9"/>
        <v>83.33</v>
      </c>
      <c r="Q193" s="16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255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ref="O194:O257" si="12">ROUND(E194/D194*100,0)</f>
        <v>0</v>
      </c>
      <c r="P194" s="14">
        <f t="shared" ref="P194:P257" si="13">IFERROR(ROUND(E194/L194,2),0)</f>
        <v>5.67</v>
      </c>
      <c r="Q194" s="16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3.25" customHeight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si="12"/>
        <v>0</v>
      </c>
      <c r="P195" s="14">
        <f t="shared" si="13"/>
        <v>0</v>
      </c>
      <c r="Q195" s="16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240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2"/>
        <v>0</v>
      </c>
      <c r="P196" s="14">
        <f t="shared" si="13"/>
        <v>1</v>
      </c>
      <c r="Q196" s="1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53.25" customHeight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2"/>
        <v>0</v>
      </c>
      <c r="P197" s="14">
        <f t="shared" si="13"/>
        <v>0</v>
      </c>
      <c r="Q197" s="16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240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2"/>
        <v>42</v>
      </c>
      <c r="P198" s="14">
        <f t="shared" si="13"/>
        <v>77.11</v>
      </c>
      <c r="Q198" s="16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27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2"/>
        <v>10</v>
      </c>
      <c r="P199" s="14">
        <f t="shared" si="13"/>
        <v>32.75</v>
      </c>
      <c r="Q199" s="16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24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2"/>
        <v>1</v>
      </c>
      <c r="P200" s="14">
        <f t="shared" si="13"/>
        <v>46.5</v>
      </c>
      <c r="Q200" s="16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53.25" customHeight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2"/>
        <v>0</v>
      </c>
      <c r="P201" s="14">
        <f t="shared" si="13"/>
        <v>0</v>
      </c>
      <c r="Q201" s="16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16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2"/>
        <v>26</v>
      </c>
      <c r="P202" s="14">
        <f t="shared" si="13"/>
        <v>87.31</v>
      </c>
      <c r="Q202" s="16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24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2"/>
        <v>58</v>
      </c>
      <c r="P203" s="14">
        <f t="shared" si="13"/>
        <v>54.29</v>
      </c>
      <c r="Q203" s="16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53.25" customHeight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2"/>
        <v>0</v>
      </c>
      <c r="P204" s="14">
        <f t="shared" si="13"/>
        <v>0</v>
      </c>
      <c r="Q204" s="16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22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2"/>
        <v>30</v>
      </c>
      <c r="P205" s="14">
        <f t="shared" si="13"/>
        <v>93.25</v>
      </c>
      <c r="Q205" s="16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24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2"/>
        <v>51</v>
      </c>
      <c r="P206" s="14">
        <f t="shared" si="13"/>
        <v>117.68</v>
      </c>
      <c r="Q206" s="1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22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2"/>
        <v>16</v>
      </c>
      <c r="P207" s="14">
        <f t="shared" si="13"/>
        <v>76.47</v>
      </c>
      <c r="Q207" s="16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53.25" customHeight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2"/>
        <v>0</v>
      </c>
      <c r="P208" s="14">
        <f t="shared" si="13"/>
        <v>0</v>
      </c>
      <c r="Q208" s="16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240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2"/>
        <v>15</v>
      </c>
      <c r="P209" s="14">
        <f t="shared" si="13"/>
        <v>163.85</v>
      </c>
      <c r="Q209" s="16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53.25" customHeight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2"/>
        <v>0</v>
      </c>
      <c r="P210" s="14">
        <f t="shared" si="13"/>
        <v>0</v>
      </c>
      <c r="Q210" s="16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53.25" customHeight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2"/>
        <v>0</v>
      </c>
      <c r="P211" s="14">
        <f t="shared" si="13"/>
        <v>0</v>
      </c>
      <c r="Q211" s="16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24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2"/>
        <v>25</v>
      </c>
      <c r="P212" s="14">
        <f t="shared" si="13"/>
        <v>91.82</v>
      </c>
      <c r="Q212" s="16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25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2"/>
        <v>45</v>
      </c>
      <c r="P213" s="14">
        <f t="shared" si="13"/>
        <v>185.83</v>
      </c>
      <c r="Q213" s="16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19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2"/>
        <v>0</v>
      </c>
      <c r="P214" s="14">
        <f t="shared" si="13"/>
        <v>1</v>
      </c>
      <c r="Q214" s="16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180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2"/>
        <v>0</v>
      </c>
      <c r="P215" s="14">
        <f t="shared" si="13"/>
        <v>20</v>
      </c>
      <c r="Q215" s="16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24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2"/>
        <v>0</v>
      </c>
      <c r="P216" s="14">
        <f t="shared" si="13"/>
        <v>1</v>
      </c>
      <c r="Q216" s="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255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2"/>
        <v>0</v>
      </c>
      <c r="P217" s="14">
        <f t="shared" si="13"/>
        <v>10</v>
      </c>
      <c r="Q217" s="16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255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2"/>
        <v>56</v>
      </c>
      <c r="P218" s="14">
        <f t="shared" si="13"/>
        <v>331.54</v>
      </c>
      <c r="Q218" s="16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t="4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2"/>
        <v>12</v>
      </c>
      <c r="P219" s="14">
        <f t="shared" si="13"/>
        <v>314.29000000000002</v>
      </c>
      <c r="Q219" s="16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255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2"/>
        <v>2</v>
      </c>
      <c r="P220" s="14">
        <f t="shared" si="13"/>
        <v>100</v>
      </c>
      <c r="Q220" s="16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15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2"/>
        <v>18</v>
      </c>
      <c r="P221" s="14">
        <f t="shared" si="13"/>
        <v>115.99</v>
      </c>
      <c r="Q221" s="16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240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2"/>
        <v>1</v>
      </c>
      <c r="P222" s="14">
        <f t="shared" si="13"/>
        <v>120</v>
      </c>
      <c r="Q222" s="16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53.25" customHeight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2"/>
        <v>0</v>
      </c>
      <c r="P223" s="14">
        <f t="shared" si="13"/>
        <v>0</v>
      </c>
      <c r="Q223" s="16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22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2"/>
        <v>13</v>
      </c>
      <c r="P224" s="14">
        <f t="shared" si="13"/>
        <v>65</v>
      </c>
      <c r="Q224" s="16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53.25" customHeight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2"/>
        <v>0</v>
      </c>
      <c r="P225" s="14">
        <f t="shared" si="13"/>
        <v>0</v>
      </c>
      <c r="Q225" s="16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53.25" customHeight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2"/>
        <v>0</v>
      </c>
      <c r="P226" s="14">
        <f t="shared" si="13"/>
        <v>0</v>
      </c>
      <c r="Q226" s="1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53.25" customHeight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2"/>
        <v>0</v>
      </c>
      <c r="P227" s="14">
        <f t="shared" si="13"/>
        <v>0</v>
      </c>
      <c r="Q227" s="16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180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2"/>
        <v>1</v>
      </c>
      <c r="P228" s="14">
        <f t="shared" si="13"/>
        <v>125</v>
      </c>
      <c r="Q228" s="16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53.25" customHeight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2"/>
        <v>0</v>
      </c>
      <c r="P229" s="14">
        <f t="shared" si="13"/>
        <v>0</v>
      </c>
      <c r="Q229" s="16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53.25" customHeight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2"/>
        <v>0</v>
      </c>
      <c r="P230" s="14">
        <f t="shared" si="13"/>
        <v>0</v>
      </c>
      <c r="Q230" s="16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53.25" customHeight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2"/>
        <v>0</v>
      </c>
      <c r="P231" s="14">
        <f t="shared" si="13"/>
        <v>0</v>
      </c>
      <c r="Q231" s="16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24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2"/>
        <v>0</v>
      </c>
      <c r="P232" s="14">
        <f t="shared" si="13"/>
        <v>30</v>
      </c>
      <c r="Q232" s="16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53.25" customHeight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2"/>
        <v>0</v>
      </c>
      <c r="P233" s="14">
        <f t="shared" si="13"/>
        <v>0</v>
      </c>
      <c r="Q233" s="16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24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2"/>
        <v>3</v>
      </c>
      <c r="P234" s="14">
        <f t="shared" si="13"/>
        <v>15.71</v>
      </c>
      <c r="Q234" s="16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53.25" customHeight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2"/>
        <v>0</v>
      </c>
      <c r="P235" s="14">
        <f t="shared" si="13"/>
        <v>0</v>
      </c>
      <c r="Q235" s="16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27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2"/>
        <v>40</v>
      </c>
      <c r="P236" s="14">
        <f t="shared" si="13"/>
        <v>80.2</v>
      </c>
      <c r="Q236" s="1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53.25" customHeight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2"/>
        <v>0</v>
      </c>
      <c r="P237" s="14">
        <f t="shared" si="13"/>
        <v>0</v>
      </c>
      <c r="Q237" s="16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53.25" customHeight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2"/>
        <v>0</v>
      </c>
      <c r="P238" s="14">
        <f t="shared" si="13"/>
        <v>0</v>
      </c>
      <c r="Q238" s="16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9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2"/>
        <v>0</v>
      </c>
      <c r="P239" s="14">
        <f t="shared" si="13"/>
        <v>50</v>
      </c>
      <c r="Q239" s="16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53.25" customHeight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2"/>
        <v>0</v>
      </c>
      <c r="P240" s="14">
        <f t="shared" si="13"/>
        <v>0</v>
      </c>
      <c r="Q240" s="16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22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2"/>
        <v>25</v>
      </c>
      <c r="P241" s="14">
        <f t="shared" si="13"/>
        <v>50</v>
      </c>
      <c r="Q241" s="16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27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2"/>
        <v>108</v>
      </c>
      <c r="P242" s="14">
        <f t="shared" si="13"/>
        <v>117.85</v>
      </c>
      <c r="Q242" s="16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24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2"/>
        <v>113</v>
      </c>
      <c r="P243" s="14">
        <f t="shared" si="13"/>
        <v>109.04</v>
      </c>
      <c r="Q243" s="16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22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2"/>
        <v>113</v>
      </c>
      <c r="P244" s="14">
        <f t="shared" si="13"/>
        <v>73.02</v>
      </c>
      <c r="Q244" s="16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25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2"/>
        <v>103</v>
      </c>
      <c r="P245" s="14">
        <f t="shared" si="13"/>
        <v>78.2</v>
      </c>
      <c r="Q245" s="16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27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2"/>
        <v>114</v>
      </c>
      <c r="P246" s="14">
        <f t="shared" si="13"/>
        <v>47.4</v>
      </c>
      <c r="Q246" s="1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22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2"/>
        <v>104</v>
      </c>
      <c r="P247" s="14">
        <f t="shared" si="13"/>
        <v>54.02</v>
      </c>
      <c r="Q247" s="16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19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2"/>
        <v>305</v>
      </c>
      <c r="P248" s="14">
        <f t="shared" si="13"/>
        <v>68.489999999999995</v>
      </c>
      <c r="Q248" s="16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22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2"/>
        <v>134</v>
      </c>
      <c r="P249" s="14">
        <f t="shared" si="13"/>
        <v>108.15</v>
      </c>
      <c r="Q249" s="16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225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2"/>
        <v>101</v>
      </c>
      <c r="P250" s="14">
        <f t="shared" si="13"/>
        <v>589.95000000000005</v>
      </c>
      <c r="Q250" s="16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315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2"/>
        <v>113</v>
      </c>
      <c r="P251" s="14">
        <f t="shared" si="13"/>
        <v>48.05</v>
      </c>
      <c r="Q251" s="16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225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2"/>
        <v>106</v>
      </c>
      <c r="P252" s="14">
        <f t="shared" si="13"/>
        <v>72.48</v>
      </c>
      <c r="Q252" s="16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240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2"/>
        <v>126</v>
      </c>
      <c r="P253" s="14">
        <f t="shared" si="13"/>
        <v>57.08</v>
      </c>
      <c r="Q253" s="16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210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2"/>
        <v>185</v>
      </c>
      <c r="P254" s="14">
        <f t="shared" si="13"/>
        <v>85.44</v>
      </c>
      <c r="Q254" s="16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27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2"/>
        <v>101</v>
      </c>
      <c r="P255" s="14">
        <f t="shared" si="13"/>
        <v>215.86</v>
      </c>
      <c r="Q255" s="16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210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2"/>
        <v>117</v>
      </c>
      <c r="P256" s="14">
        <f t="shared" si="13"/>
        <v>89.39</v>
      </c>
      <c r="Q256" s="1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135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2"/>
        <v>107</v>
      </c>
      <c r="P257" s="14">
        <f t="shared" si="13"/>
        <v>45.42</v>
      </c>
      <c r="Q257" s="16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24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ref="O258:O321" si="16">ROUND(E258/D258*100,0)</f>
        <v>139</v>
      </c>
      <c r="P258" s="14">
        <f t="shared" ref="P258:P321" si="17">IFERROR(ROUND(E258/L258,2),0)</f>
        <v>65.760000000000005</v>
      </c>
      <c r="Q258" s="16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255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si="16"/>
        <v>107</v>
      </c>
      <c r="P259" s="14">
        <f t="shared" si="17"/>
        <v>66.7</v>
      </c>
      <c r="Q259" s="16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24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16"/>
        <v>191</v>
      </c>
      <c r="P260" s="14">
        <f t="shared" si="17"/>
        <v>83.35</v>
      </c>
      <c r="Q260" s="16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24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16"/>
        <v>132</v>
      </c>
      <c r="P261" s="14">
        <f t="shared" si="17"/>
        <v>105.05</v>
      </c>
      <c r="Q261" s="16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19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16"/>
        <v>106</v>
      </c>
      <c r="P262" s="14">
        <f t="shared" si="17"/>
        <v>120.91</v>
      </c>
      <c r="Q262" s="16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180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16"/>
        <v>107</v>
      </c>
      <c r="P263" s="14">
        <f t="shared" si="17"/>
        <v>97.64</v>
      </c>
      <c r="Q263" s="16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165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16"/>
        <v>240</v>
      </c>
      <c r="P264" s="14">
        <f t="shared" si="17"/>
        <v>41.38</v>
      </c>
      <c r="Q264" s="16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24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16"/>
        <v>118</v>
      </c>
      <c r="P265" s="14">
        <f t="shared" si="17"/>
        <v>30.65</v>
      </c>
      <c r="Q265" s="16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27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16"/>
        <v>118</v>
      </c>
      <c r="P266" s="14">
        <f t="shared" si="17"/>
        <v>64.95</v>
      </c>
      <c r="Q266" s="1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31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16"/>
        <v>111</v>
      </c>
      <c r="P267" s="14">
        <f t="shared" si="17"/>
        <v>95.78</v>
      </c>
      <c r="Q267" s="16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315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16"/>
        <v>146</v>
      </c>
      <c r="P268" s="14">
        <f t="shared" si="17"/>
        <v>40.42</v>
      </c>
      <c r="Q268" s="16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22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16"/>
        <v>132</v>
      </c>
      <c r="P269" s="14">
        <f t="shared" si="17"/>
        <v>78.58</v>
      </c>
      <c r="Q269" s="16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24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16"/>
        <v>111</v>
      </c>
      <c r="P270" s="14">
        <f t="shared" si="17"/>
        <v>50.18</v>
      </c>
      <c r="Q270" s="16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255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16"/>
        <v>147</v>
      </c>
      <c r="P271" s="14">
        <f t="shared" si="17"/>
        <v>92.25</v>
      </c>
      <c r="Q271" s="16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22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16"/>
        <v>153</v>
      </c>
      <c r="P272" s="14">
        <f t="shared" si="17"/>
        <v>57.54</v>
      </c>
      <c r="Q272" s="16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24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16"/>
        <v>105</v>
      </c>
      <c r="P273" s="14">
        <f t="shared" si="17"/>
        <v>109.42</v>
      </c>
      <c r="Q273" s="16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225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16"/>
        <v>177</v>
      </c>
      <c r="P274" s="14">
        <f t="shared" si="17"/>
        <v>81.89</v>
      </c>
      <c r="Q274" s="16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285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16"/>
        <v>108</v>
      </c>
      <c r="P275" s="14">
        <f t="shared" si="17"/>
        <v>45.67</v>
      </c>
      <c r="Q275" s="16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24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16"/>
        <v>156</v>
      </c>
      <c r="P276" s="14">
        <f t="shared" si="17"/>
        <v>55.22</v>
      </c>
      <c r="Q276" s="1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240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16"/>
        <v>108</v>
      </c>
      <c r="P277" s="14">
        <f t="shared" si="17"/>
        <v>65.3</v>
      </c>
      <c r="Q277" s="16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27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16"/>
        <v>148</v>
      </c>
      <c r="P278" s="14">
        <f t="shared" si="17"/>
        <v>95.23</v>
      </c>
      <c r="Q278" s="16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255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16"/>
        <v>110</v>
      </c>
      <c r="P279" s="14">
        <f t="shared" si="17"/>
        <v>75.44</v>
      </c>
      <c r="Q279" s="16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180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16"/>
        <v>150</v>
      </c>
      <c r="P280" s="14">
        <f t="shared" si="17"/>
        <v>97.82</v>
      </c>
      <c r="Q280" s="16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255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16"/>
        <v>157</v>
      </c>
      <c r="P281" s="14">
        <f t="shared" si="17"/>
        <v>87.69</v>
      </c>
      <c r="Q281" s="16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24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16"/>
        <v>156</v>
      </c>
      <c r="P282" s="14">
        <f t="shared" si="17"/>
        <v>54.75</v>
      </c>
      <c r="Q282" s="16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225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16"/>
        <v>121</v>
      </c>
      <c r="P283" s="14">
        <f t="shared" si="17"/>
        <v>83.95</v>
      </c>
      <c r="Q283" s="16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210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16"/>
        <v>101</v>
      </c>
      <c r="P284" s="14">
        <f t="shared" si="17"/>
        <v>254.39</v>
      </c>
      <c r="Q284" s="16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12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16"/>
        <v>114</v>
      </c>
      <c r="P285" s="14">
        <f t="shared" si="17"/>
        <v>101.83</v>
      </c>
      <c r="Q285" s="16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24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16"/>
        <v>105</v>
      </c>
      <c r="P286" s="14">
        <f t="shared" si="17"/>
        <v>55.07</v>
      </c>
      <c r="Q286" s="1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210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16"/>
        <v>229</v>
      </c>
      <c r="P287" s="14">
        <f t="shared" si="17"/>
        <v>56.9</v>
      </c>
      <c r="Q287" s="16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27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16"/>
        <v>109</v>
      </c>
      <c r="P288" s="14">
        <f t="shared" si="17"/>
        <v>121.28</v>
      </c>
      <c r="Q288" s="16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135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16"/>
        <v>176</v>
      </c>
      <c r="P289" s="14">
        <f t="shared" si="17"/>
        <v>91.19</v>
      </c>
      <c r="Q289" s="16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27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16"/>
        <v>103</v>
      </c>
      <c r="P290" s="14">
        <f t="shared" si="17"/>
        <v>115.45</v>
      </c>
      <c r="Q290" s="16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24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16"/>
        <v>105</v>
      </c>
      <c r="P291" s="14">
        <f t="shared" si="17"/>
        <v>67.77</v>
      </c>
      <c r="Q291" s="16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18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16"/>
        <v>107</v>
      </c>
      <c r="P292" s="14">
        <f t="shared" si="17"/>
        <v>28.58</v>
      </c>
      <c r="Q292" s="16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22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16"/>
        <v>120</v>
      </c>
      <c r="P293" s="14">
        <f t="shared" si="17"/>
        <v>46.88</v>
      </c>
      <c r="Q293" s="16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255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16"/>
        <v>102</v>
      </c>
      <c r="P294" s="14">
        <f t="shared" si="17"/>
        <v>154.41999999999999</v>
      </c>
      <c r="Q294" s="16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24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16"/>
        <v>101</v>
      </c>
      <c r="P295" s="14">
        <f t="shared" si="17"/>
        <v>201.22</v>
      </c>
      <c r="Q295" s="16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27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16"/>
        <v>100</v>
      </c>
      <c r="P296" s="14">
        <f t="shared" si="17"/>
        <v>100</v>
      </c>
      <c r="Q296" s="1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255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16"/>
        <v>133</v>
      </c>
      <c r="P297" s="14">
        <f t="shared" si="17"/>
        <v>100.08</v>
      </c>
      <c r="Q297" s="16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180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16"/>
        <v>119</v>
      </c>
      <c r="P298" s="14">
        <f t="shared" si="17"/>
        <v>230.09</v>
      </c>
      <c r="Q298" s="16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24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16"/>
        <v>101</v>
      </c>
      <c r="P299" s="14">
        <f t="shared" si="17"/>
        <v>141.75</v>
      </c>
      <c r="Q299" s="16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105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16"/>
        <v>109</v>
      </c>
      <c r="P300" s="14">
        <f t="shared" si="17"/>
        <v>56.34</v>
      </c>
      <c r="Q300" s="16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27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16"/>
        <v>179</v>
      </c>
      <c r="P301" s="14">
        <f t="shared" si="17"/>
        <v>73.34</v>
      </c>
      <c r="Q301" s="16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24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16"/>
        <v>102</v>
      </c>
      <c r="P302" s="14">
        <f t="shared" si="17"/>
        <v>85.34</v>
      </c>
      <c r="Q302" s="16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22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16"/>
        <v>119</v>
      </c>
      <c r="P303" s="14">
        <f t="shared" si="17"/>
        <v>61.5</v>
      </c>
      <c r="Q303" s="16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27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16"/>
        <v>100</v>
      </c>
      <c r="P304" s="14">
        <f t="shared" si="17"/>
        <v>93.02</v>
      </c>
      <c r="Q304" s="16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210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16"/>
        <v>137</v>
      </c>
      <c r="P305" s="14">
        <f t="shared" si="17"/>
        <v>50.29</v>
      </c>
      <c r="Q305" s="16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165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16"/>
        <v>232</v>
      </c>
      <c r="P306" s="14">
        <f t="shared" si="17"/>
        <v>106.43</v>
      </c>
      <c r="Q306" s="1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19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16"/>
        <v>130</v>
      </c>
      <c r="P307" s="14">
        <f t="shared" si="17"/>
        <v>51.72</v>
      </c>
      <c r="Q307" s="16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15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16"/>
        <v>293</v>
      </c>
      <c r="P308" s="14">
        <f t="shared" si="17"/>
        <v>36.61</v>
      </c>
      <c r="Q308" s="16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t="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16"/>
        <v>111</v>
      </c>
      <c r="P309" s="14">
        <f t="shared" si="17"/>
        <v>42.52</v>
      </c>
      <c r="Q309" s="16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225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16"/>
        <v>106</v>
      </c>
      <c r="P310" s="14">
        <f t="shared" si="17"/>
        <v>62.71</v>
      </c>
      <c r="Q310" s="16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25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16"/>
        <v>119</v>
      </c>
      <c r="P311" s="14">
        <f t="shared" si="17"/>
        <v>89.96</v>
      </c>
      <c r="Q311" s="16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240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16"/>
        <v>104</v>
      </c>
      <c r="P312" s="14">
        <f t="shared" si="17"/>
        <v>28.92</v>
      </c>
      <c r="Q312" s="16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22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16"/>
        <v>104</v>
      </c>
      <c r="P313" s="14">
        <f t="shared" si="17"/>
        <v>138.80000000000001</v>
      </c>
      <c r="Q313" s="16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285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16"/>
        <v>112</v>
      </c>
      <c r="P314" s="14">
        <f t="shared" si="17"/>
        <v>61.3</v>
      </c>
      <c r="Q314" s="16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27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16"/>
        <v>105</v>
      </c>
      <c r="P315" s="14">
        <f t="shared" si="17"/>
        <v>80.2</v>
      </c>
      <c r="Q315" s="16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255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16"/>
        <v>385</v>
      </c>
      <c r="P316" s="14">
        <f t="shared" si="17"/>
        <v>32.1</v>
      </c>
      <c r="Q316" s="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240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16"/>
        <v>101</v>
      </c>
      <c r="P317" s="14">
        <f t="shared" si="17"/>
        <v>200.89</v>
      </c>
      <c r="Q317" s="16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16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16"/>
        <v>114</v>
      </c>
      <c r="P318" s="14">
        <f t="shared" si="17"/>
        <v>108.01</v>
      </c>
      <c r="Q318" s="16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16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16"/>
        <v>101</v>
      </c>
      <c r="P319" s="14">
        <f t="shared" si="17"/>
        <v>95.7</v>
      </c>
      <c r="Q319" s="16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210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16"/>
        <v>283</v>
      </c>
      <c r="P320" s="14">
        <f t="shared" si="17"/>
        <v>49.88</v>
      </c>
      <c r="Q320" s="16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28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16"/>
        <v>113</v>
      </c>
      <c r="P321" s="14">
        <f t="shared" si="17"/>
        <v>110.47</v>
      </c>
      <c r="Q321" s="16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255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ref="O322:O385" si="20">ROUND(E322/D322*100,0)</f>
        <v>107</v>
      </c>
      <c r="P322" s="14">
        <f t="shared" ref="P322:P385" si="21">IFERROR(ROUND(E322/L322,2),0)</f>
        <v>134.91</v>
      </c>
      <c r="Q322" s="16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180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si="20"/>
        <v>103</v>
      </c>
      <c r="P323" s="14">
        <f t="shared" si="21"/>
        <v>106.62</v>
      </c>
      <c r="Q323" s="16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19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0"/>
        <v>108</v>
      </c>
      <c r="P324" s="14">
        <f t="shared" si="21"/>
        <v>145.04</v>
      </c>
      <c r="Q324" s="16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255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0"/>
        <v>123</v>
      </c>
      <c r="P325" s="14">
        <f t="shared" si="21"/>
        <v>114.59</v>
      </c>
      <c r="Q325" s="16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22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0"/>
        <v>102</v>
      </c>
      <c r="P326" s="14">
        <f t="shared" si="21"/>
        <v>105.32</v>
      </c>
      <c r="Q326" s="1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210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0"/>
        <v>104</v>
      </c>
      <c r="P327" s="14">
        <f t="shared" si="21"/>
        <v>70.92</v>
      </c>
      <c r="Q327" s="16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22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0"/>
        <v>113</v>
      </c>
      <c r="P328" s="14">
        <f t="shared" si="21"/>
        <v>147.16999999999999</v>
      </c>
      <c r="Q328" s="16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24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0"/>
        <v>136</v>
      </c>
      <c r="P329" s="14">
        <f t="shared" si="21"/>
        <v>160.47</v>
      </c>
      <c r="Q329" s="16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240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0"/>
        <v>104</v>
      </c>
      <c r="P330" s="14">
        <f t="shared" si="21"/>
        <v>156.05000000000001</v>
      </c>
      <c r="Q330" s="16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19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0"/>
        <v>106</v>
      </c>
      <c r="P331" s="14">
        <f t="shared" si="21"/>
        <v>63.17</v>
      </c>
      <c r="Q331" s="16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225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0"/>
        <v>102</v>
      </c>
      <c r="P332" s="14">
        <f t="shared" si="21"/>
        <v>104.82</v>
      </c>
      <c r="Q332" s="16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22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0"/>
        <v>107</v>
      </c>
      <c r="P333" s="14">
        <f t="shared" si="21"/>
        <v>97.36</v>
      </c>
      <c r="Q333" s="16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24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0"/>
        <v>113</v>
      </c>
      <c r="P334" s="14">
        <f t="shared" si="21"/>
        <v>203.63</v>
      </c>
      <c r="Q334" s="16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24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0"/>
        <v>125</v>
      </c>
      <c r="P335" s="14">
        <f t="shared" si="21"/>
        <v>188.31</v>
      </c>
      <c r="Q335" s="16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27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0"/>
        <v>101</v>
      </c>
      <c r="P336" s="14">
        <f t="shared" si="21"/>
        <v>146.65</v>
      </c>
      <c r="Q336" s="1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24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0"/>
        <v>103</v>
      </c>
      <c r="P337" s="14">
        <f t="shared" si="21"/>
        <v>109.19</v>
      </c>
      <c r="Q337" s="16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22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0"/>
        <v>117</v>
      </c>
      <c r="P338" s="14">
        <f t="shared" si="21"/>
        <v>59.25</v>
      </c>
      <c r="Q338" s="16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27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0"/>
        <v>101</v>
      </c>
      <c r="P339" s="14">
        <f t="shared" si="21"/>
        <v>97.9</v>
      </c>
      <c r="Q339" s="16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255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0"/>
        <v>110</v>
      </c>
      <c r="P340" s="14">
        <f t="shared" si="21"/>
        <v>70</v>
      </c>
      <c r="Q340" s="16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25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0"/>
        <v>108</v>
      </c>
      <c r="P341" s="14">
        <f t="shared" si="21"/>
        <v>72.87</v>
      </c>
      <c r="Q341" s="16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19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0"/>
        <v>125</v>
      </c>
      <c r="P342" s="14">
        <f t="shared" si="21"/>
        <v>146.35</v>
      </c>
      <c r="Q342" s="16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27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0"/>
        <v>107</v>
      </c>
      <c r="P343" s="14">
        <f t="shared" si="21"/>
        <v>67.91</v>
      </c>
      <c r="Q343" s="16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18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0"/>
        <v>100</v>
      </c>
      <c r="P344" s="14">
        <f t="shared" si="21"/>
        <v>169.85</v>
      </c>
      <c r="Q344" s="16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255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0"/>
        <v>102</v>
      </c>
      <c r="P345" s="14">
        <f t="shared" si="21"/>
        <v>58.41</v>
      </c>
      <c r="Q345" s="16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27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0"/>
        <v>102</v>
      </c>
      <c r="P346" s="14">
        <f t="shared" si="21"/>
        <v>119.99</v>
      </c>
      <c r="Q346" s="1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210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0"/>
        <v>123</v>
      </c>
      <c r="P347" s="14">
        <f t="shared" si="21"/>
        <v>99.86</v>
      </c>
      <c r="Q347" s="16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255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0"/>
        <v>170</v>
      </c>
      <c r="P348" s="14">
        <f t="shared" si="21"/>
        <v>90.58</v>
      </c>
      <c r="Q348" s="16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25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0"/>
        <v>112</v>
      </c>
      <c r="P349" s="14">
        <f t="shared" si="21"/>
        <v>117.77</v>
      </c>
      <c r="Q349" s="16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21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0"/>
        <v>103</v>
      </c>
      <c r="P350" s="14">
        <f t="shared" si="21"/>
        <v>86.55</v>
      </c>
      <c r="Q350" s="16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16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0"/>
        <v>107</v>
      </c>
      <c r="P351" s="14">
        <f t="shared" si="21"/>
        <v>71.900000000000006</v>
      </c>
      <c r="Q351" s="16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240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0"/>
        <v>115</v>
      </c>
      <c r="P352" s="14">
        <f t="shared" si="21"/>
        <v>129.82</v>
      </c>
      <c r="Q352" s="16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24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0"/>
        <v>127</v>
      </c>
      <c r="P353" s="14">
        <f t="shared" si="21"/>
        <v>44.91</v>
      </c>
      <c r="Q353" s="16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21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0"/>
        <v>117</v>
      </c>
      <c r="P354" s="14">
        <f t="shared" si="21"/>
        <v>40.76</v>
      </c>
      <c r="Q354" s="16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255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0"/>
        <v>109</v>
      </c>
      <c r="P355" s="14">
        <f t="shared" si="21"/>
        <v>103.52</v>
      </c>
      <c r="Q355" s="16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255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0"/>
        <v>104</v>
      </c>
      <c r="P356" s="14">
        <f t="shared" si="21"/>
        <v>125.45</v>
      </c>
      <c r="Q356" s="1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180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0"/>
        <v>116</v>
      </c>
      <c r="P357" s="14">
        <f t="shared" si="21"/>
        <v>246.61</v>
      </c>
      <c r="Q357" s="16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180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0"/>
        <v>103</v>
      </c>
      <c r="P358" s="14">
        <f t="shared" si="21"/>
        <v>79.400000000000006</v>
      </c>
      <c r="Q358" s="16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24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0"/>
        <v>174</v>
      </c>
      <c r="P359" s="14">
        <f t="shared" si="21"/>
        <v>86.14</v>
      </c>
      <c r="Q359" s="16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19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0"/>
        <v>103</v>
      </c>
      <c r="P360" s="14">
        <f t="shared" si="21"/>
        <v>193.05</v>
      </c>
      <c r="Q360" s="16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210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0"/>
        <v>105</v>
      </c>
      <c r="P361" s="14">
        <f t="shared" si="21"/>
        <v>84.02</v>
      </c>
      <c r="Q361" s="16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255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0"/>
        <v>101</v>
      </c>
      <c r="P362" s="14">
        <f t="shared" si="21"/>
        <v>139.83000000000001</v>
      </c>
      <c r="Q362" s="16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255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0"/>
        <v>111</v>
      </c>
      <c r="P363" s="14">
        <f t="shared" si="21"/>
        <v>109.82</v>
      </c>
      <c r="Q363" s="16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27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0"/>
        <v>124</v>
      </c>
      <c r="P364" s="14">
        <f t="shared" si="21"/>
        <v>139.53</v>
      </c>
      <c r="Q364" s="16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27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0"/>
        <v>101</v>
      </c>
      <c r="P365" s="14">
        <f t="shared" si="21"/>
        <v>347.85</v>
      </c>
      <c r="Q365" s="16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255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0"/>
        <v>110</v>
      </c>
      <c r="P366" s="14">
        <f t="shared" si="21"/>
        <v>68.239999999999995</v>
      </c>
      <c r="Q366" s="1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22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0"/>
        <v>104</v>
      </c>
      <c r="P367" s="14">
        <f t="shared" si="21"/>
        <v>239.94</v>
      </c>
      <c r="Q367" s="16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19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0"/>
        <v>101</v>
      </c>
      <c r="P368" s="14">
        <f t="shared" si="21"/>
        <v>287.31</v>
      </c>
      <c r="Q368" s="16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255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0"/>
        <v>103</v>
      </c>
      <c r="P369" s="14">
        <f t="shared" si="21"/>
        <v>86.85</v>
      </c>
      <c r="Q369" s="16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24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0"/>
        <v>104</v>
      </c>
      <c r="P370" s="14">
        <f t="shared" si="21"/>
        <v>81.849999999999994</v>
      </c>
      <c r="Q370" s="16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255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0"/>
        <v>110</v>
      </c>
      <c r="P371" s="14">
        <f t="shared" si="21"/>
        <v>42.87</v>
      </c>
      <c r="Q371" s="16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255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0"/>
        <v>122</v>
      </c>
      <c r="P372" s="14">
        <f t="shared" si="21"/>
        <v>709.42</v>
      </c>
      <c r="Q372" s="16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225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0"/>
        <v>114</v>
      </c>
      <c r="P373" s="14">
        <f t="shared" si="21"/>
        <v>161.26</v>
      </c>
      <c r="Q373" s="16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165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0"/>
        <v>125</v>
      </c>
      <c r="P374" s="14">
        <f t="shared" si="21"/>
        <v>41.78</v>
      </c>
      <c r="Q374" s="16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210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0"/>
        <v>107</v>
      </c>
      <c r="P375" s="14">
        <f t="shared" si="21"/>
        <v>89.89</v>
      </c>
      <c r="Q375" s="16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24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0"/>
        <v>131</v>
      </c>
      <c r="P376" s="14">
        <f t="shared" si="21"/>
        <v>45.05</v>
      </c>
      <c r="Q376" s="1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225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0"/>
        <v>120</v>
      </c>
      <c r="P377" s="14">
        <f t="shared" si="21"/>
        <v>42.86</v>
      </c>
      <c r="Q377" s="16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24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0"/>
        <v>106</v>
      </c>
      <c r="P378" s="14">
        <f t="shared" si="21"/>
        <v>54.08</v>
      </c>
      <c r="Q378" s="16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19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0"/>
        <v>114</v>
      </c>
      <c r="P379" s="14">
        <f t="shared" si="21"/>
        <v>103.22</v>
      </c>
      <c r="Q379" s="16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27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0"/>
        <v>112</v>
      </c>
      <c r="P380" s="14">
        <f t="shared" si="21"/>
        <v>40.4</v>
      </c>
      <c r="Q380" s="16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24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0"/>
        <v>116</v>
      </c>
      <c r="P381" s="14">
        <f t="shared" si="21"/>
        <v>116.86</v>
      </c>
      <c r="Q381" s="16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255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0"/>
        <v>142</v>
      </c>
      <c r="P382" s="14">
        <f t="shared" si="21"/>
        <v>115.51</v>
      </c>
      <c r="Q382" s="16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19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0"/>
        <v>105</v>
      </c>
      <c r="P383" s="14">
        <f t="shared" si="21"/>
        <v>104.31</v>
      </c>
      <c r="Q383" s="16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24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0"/>
        <v>256</v>
      </c>
      <c r="P384" s="14">
        <f t="shared" si="21"/>
        <v>69.77</v>
      </c>
      <c r="Q384" s="16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255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0"/>
        <v>207</v>
      </c>
      <c r="P385" s="14">
        <f t="shared" si="21"/>
        <v>43.02</v>
      </c>
      <c r="Q385" s="16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25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ref="O386:O449" si="24">ROUND(E386/D386*100,0)</f>
        <v>112</v>
      </c>
      <c r="P386" s="14">
        <f t="shared" ref="P386:P449" si="25">IFERROR(ROUND(E386/L386,2),0)</f>
        <v>58.54</v>
      </c>
      <c r="Q386" s="1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25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si="24"/>
        <v>106</v>
      </c>
      <c r="P387" s="14">
        <f t="shared" si="25"/>
        <v>111.8</v>
      </c>
      <c r="Q387" s="16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24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24"/>
        <v>100</v>
      </c>
      <c r="P388" s="14">
        <f t="shared" si="25"/>
        <v>46.23</v>
      </c>
      <c r="Q388" s="16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255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24"/>
        <v>214</v>
      </c>
      <c r="P389" s="14">
        <f t="shared" si="25"/>
        <v>144.69</v>
      </c>
      <c r="Q389" s="16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25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24"/>
        <v>126</v>
      </c>
      <c r="P390" s="14">
        <f t="shared" si="25"/>
        <v>88.85</v>
      </c>
      <c r="Q390" s="16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255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24"/>
        <v>182</v>
      </c>
      <c r="P391" s="14">
        <f t="shared" si="25"/>
        <v>81.75</v>
      </c>
      <c r="Q391" s="16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240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24"/>
        <v>100</v>
      </c>
      <c r="P392" s="14">
        <f t="shared" si="25"/>
        <v>71.430000000000007</v>
      </c>
      <c r="Q392" s="16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25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24"/>
        <v>101</v>
      </c>
      <c r="P393" s="14">
        <f t="shared" si="25"/>
        <v>104.26</v>
      </c>
      <c r="Q393" s="16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255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24"/>
        <v>101</v>
      </c>
      <c r="P394" s="14">
        <f t="shared" si="25"/>
        <v>90.62</v>
      </c>
      <c r="Q394" s="16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19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24"/>
        <v>110</v>
      </c>
      <c r="P395" s="14">
        <f t="shared" si="25"/>
        <v>157.33000000000001</v>
      </c>
      <c r="Q395" s="16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255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24"/>
        <v>112</v>
      </c>
      <c r="P396" s="14">
        <f t="shared" si="25"/>
        <v>105.18</v>
      </c>
      <c r="Q396" s="1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22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24"/>
        <v>108</v>
      </c>
      <c r="P397" s="14">
        <f t="shared" si="25"/>
        <v>58.72</v>
      </c>
      <c r="Q397" s="16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240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24"/>
        <v>107</v>
      </c>
      <c r="P398" s="14">
        <f t="shared" si="25"/>
        <v>81.63</v>
      </c>
      <c r="Q398" s="16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28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24"/>
        <v>104</v>
      </c>
      <c r="P399" s="14">
        <f t="shared" si="25"/>
        <v>56.46</v>
      </c>
      <c r="Q399" s="16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22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24"/>
        <v>125</v>
      </c>
      <c r="P400" s="14">
        <f t="shared" si="25"/>
        <v>140.1</v>
      </c>
      <c r="Q400" s="16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24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24"/>
        <v>107</v>
      </c>
      <c r="P401" s="14">
        <f t="shared" si="25"/>
        <v>224.85</v>
      </c>
      <c r="Q401" s="16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210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24"/>
        <v>112</v>
      </c>
      <c r="P402" s="14">
        <f t="shared" si="25"/>
        <v>181.13</v>
      </c>
      <c r="Q402" s="16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255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24"/>
        <v>104</v>
      </c>
      <c r="P403" s="14">
        <f t="shared" si="25"/>
        <v>711.04</v>
      </c>
      <c r="Q403" s="16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255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24"/>
        <v>142</v>
      </c>
      <c r="P404" s="14">
        <f t="shared" si="25"/>
        <v>65.88</v>
      </c>
      <c r="Q404" s="16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210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24"/>
        <v>105</v>
      </c>
      <c r="P405" s="14">
        <f t="shared" si="25"/>
        <v>75.19</v>
      </c>
      <c r="Q405" s="16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19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24"/>
        <v>103</v>
      </c>
      <c r="P406" s="14">
        <f t="shared" si="25"/>
        <v>133.13999999999999</v>
      </c>
      <c r="Q406" s="1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16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24"/>
        <v>108</v>
      </c>
      <c r="P407" s="14">
        <f t="shared" si="25"/>
        <v>55.2</v>
      </c>
      <c r="Q407" s="16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255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24"/>
        <v>108</v>
      </c>
      <c r="P408" s="14">
        <f t="shared" si="25"/>
        <v>86.16</v>
      </c>
      <c r="Q408" s="16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210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24"/>
        <v>102</v>
      </c>
      <c r="P409" s="14">
        <f t="shared" si="25"/>
        <v>92.32</v>
      </c>
      <c r="Q409" s="16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22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24"/>
        <v>101</v>
      </c>
      <c r="P410" s="14">
        <f t="shared" si="25"/>
        <v>160.16</v>
      </c>
      <c r="Q410" s="16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240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24"/>
        <v>137</v>
      </c>
      <c r="P411" s="14">
        <f t="shared" si="25"/>
        <v>45.6</v>
      </c>
      <c r="Q411" s="16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22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24"/>
        <v>128</v>
      </c>
      <c r="P412" s="14">
        <f t="shared" si="25"/>
        <v>183.29</v>
      </c>
      <c r="Q412" s="16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255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24"/>
        <v>101</v>
      </c>
      <c r="P413" s="14">
        <f t="shared" si="25"/>
        <v>125.79</v>
      </c>
      <c r="Q413" s="16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24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24"/>
        <v>127</v>
      </c>
      <c r="P414" s="14">
        <f t="shared" si="25"/>
        <v>57.65</v>
      </c>
      <c r="Q414" s="16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25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24"/>
        <v>105</v>
      </c>
      <c r="P415" s="14">
        <f t="shared" si="25"/>
        <v>78.66</v>
      </c>
      <c r="Q415" s="16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225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24"/>
        <v>103</v>
      </c>
      <c r="P416" s="14">
        <f t="shared" si="25"/>
        <v>91.48</v>
      </c>
      <c r="Q416" s="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28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24"/>
        <v>102</v>
      </c>
      <c r="P417" s="14">
        <f t="shared" si="25"/>
        <v>68.099999999999994</v>
      </c>
      <c r="Q417" s="16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19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24"/>
        <v>120</v>
      </c>
      <c r="P418" s="14">
        <f t="shared" si="25"/>
        <v>48.09</v>
      </c>
      <c r="Q418" s="16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225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24"/>
        <v>100</v>
      </c>
      <c r="P419" s="14">
        <f t="shared" si="25"/>
        <v>202.42</v>
      </c>
      <c r="Q419" s="16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255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24"/>
        <v>101</v>
      </c>
      <c r="P420" s="14">
        <f t="shared" si="25"/>
        <v>216.75</v>
      </c>
      <c r="Q420" s="16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210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24"/>
        <v>100</v>
      </c>
      <c r="P421" s="14">
        <f t="shared" si="25"/>
        <v>110.07</v>
      </c>
      <c r="Q421" s="16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25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24"/>
        <v>0</v>
      </c>
      <c r="P422" s="14">
        <f t="shared" si="25"/>
        <v>4.83</v>
      </c>
      <c r="Q422" s="16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24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24"/>
        <v>2</v>
      </c>
      <c r="P423" s="14">
        <f t="shared" si="25"/>
        <v>50.17</v>
      </c>
      <c r="Q423" s="16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285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24"/>
        <v>1</v>
      </c>
      <c r="P424" s="14">
        <f t="shared" si="25"/>
        <v>35.83</v>
      </c>
      <c r="Q424" s="16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22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24"/>
        <v>1</v>
      </c>
      <c r="P425" s="14">
        <f t="shared" si="25"/>
        <v>11.77</v>
      </c>
      <c r="Q425" s="16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22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24"/>
        <v>7</v>
      </c>
      <c r="P426" s="14">
        <f t="shared" si="25"/>
        <v>40.78</v>
      </c>
      <c r="Q426" s="1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25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24"/>
        <v>0</v>
      </c>
      <c r="P427" s="14">
        <f t="shared" si="25"/>
        <v>3</v>
      </c>
      <c r="Q427" s="16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22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24"/>
        <v>1</v>
      </c>
      <c r="P428" s="14">
        <f t="shared" si="25"/>
        <v>16.63</v>
      </c>
      <c r="Q428" s="16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3.25" customHeight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24"/>
        <v>0</v>
      </c>
      <c r="P429" s="14">
        <f t="shared" si="25"/>
        <v>0</v>
      </c>
      <c r="Q429" s="16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135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24"/>
        <v>6</v>
      </c>
      <c r="P430" s="14">
        <f t="shared" si="25"/>
        <v>52</v>
      </c>
      <c r="Q430" s="16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3.25" customHeight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24"/>
        <v>0</v>
      </c>
      <c r="P431" s="14">
        <f t="shared" si="25"/>
        <v>0</v>
      </c>
      <c r="Q431" s="16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19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24"/>
        <v>2</v>
      </c>
      <c r="P432" s="14">
        <f t="shared" si="25"/>
        <v>4.8</v>
      </c>
      <c r="Q432" s="16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22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24"/>
        <v>14</v>
      </c>
      <c r="P433" s="14">
        <f t="shared" si="25"/>
        <v>51.88</v>
      </c>
      <c r="Q433" s="16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24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24"/>
        <v>10</v>
      </c>
      <c r="P434" s="14">
        <f t="shared" si="25"/>
        <v>71.25</v>
      </c>
      <c r="Q434" s="16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3.25" customHeight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24"/>
        <v>0</v>
      </c>
      <c r="P435" s="14">
        <f t="shared" si="25"/>
        <v>0</v>
      </c>
      <c r="Q435" s="16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255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24"/>
        <v>5</v>
      </c>
      <c r="P436" s="14">
        <f t="shared" si="25"/>
        <v>62.5</v>
      </c>
      <c r="Q436" s="1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27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24"/>
        <v>0</v>
      </c>
      <c r="P437" s="14">
        <f t="shared" si="25"/>
        <v>1</v>
      </c>
      <c r="Q437" s="16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53.25" customHeight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24"/>
        <v>0</v>
      </c>
      <c r="P438" s="14">
        <f t="shared" si="25"/>
        <v>0</v>
      </c>
      <c r="Q438" s="16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53.25" customHeight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24"/>
        <v>0</v>
      </c>
      <c r="P439" s="14">
        <f t="shared" si="25"/>
        <v>0</v>
      </c>
      <c r="Q439" s="16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22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24"/>
        <v>9</v>
      </c>
      <c r="P440" s="14">
        <f t="shared" si="25"/>
        <v>170.55</v>
      </c>
      <c r="Q440" s="16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53.25" customHeight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24"/>
        <v>0</v>
      </c>
      <c r="P441" s="14">
        <f t="shared" si="25"/>
        <v>0</v>
      </c>
      <c r="Q441" s="16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19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24"/>
        <v>0</v>
      </c>
      <c r="P442" s="14">
        <f t="shared" si="25"/>
        <v>5</v>
      </c>
      <c r="Q442" s="16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53.25" customHeight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24"/>
        <v>0</v>
      </c>
      <c r="P443" s="14">
        <f t="shared" si="25"/>
        <v>0</v>
      </c>
      <c r="Q443" s="16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t="6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24"/>
        <v>39</v>
      </c>
      <c r="P444" s="14">
        <f t="shared" si="25"/>
        <v>393.59</v>
      </c>
      <c r="Q444" s="16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210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24"/>
        <v>0</v>
      </c>
      <c r="P445" s="14">
        <f t="shared" si="25"/>
        <v>5</v>
      </c>
      <c r="Q445" s="16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19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24"/>
        <v>5</v>
      </c>
      <c r="P446" s="14">
        <f t="shared" si="25"/>
        <v>50</v>
      </c>
      <c r="Q446" s="1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240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24"/>
        <v>0</v>
      </c>
      <c r="P447" s="14">
        <f t="shared" si="25"/>
        <v>1</v>
      </c>
      <c r="Q447" s="16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24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24"/>
        <v>7</v>
      </c>
      <c r="P448" s="14">
        <f t="shared" si="25"/>
        <v>47.88</v>
      </c>
      <c r="Q448" s="16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255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24"/>
        <v>0</v>
      </c>
      <c r="P449" s="14">
        <f t="shared" si="25"/>
        <v>5</v>
      </c>
      <c r="Q449" s="16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24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ref="O450:O513" si="28">ROUND(E450/D450*100,0)</f>
        <v>3</v>
      </c>
      <c r="P450" s="14">
        <f t="shared" ref="P450:P513" si="29">IFERROR(ROUND(E450/L450,2),0)</f>
        <v>20.5</v>
      </c>
      <c r="Q450" s="16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27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si="28"/>
        <v>2</v>
      </c>
      <c r="P451" s="14">
        <f t="shared" si="29"/>
        <v>9</v>
      </c>
      <c r="Q451" s="16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24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28"/>
        <v>1</v>
      </c>
      <c r="P452" s="14">
        <f t="shared" si="29"/>
        <v>56.57</v>
      </c>
      <c r="Q452" s="16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53.25" customHeight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28"/>
        <v>0</v>
      </c>
      <c r="P453" s="14">
        <f t="shared" si="29"/>
        <v>0</v>
      </c>
      <c r="Q453" s="16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16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28"/>
        <v>64</v>
      </c>
      <c r="P454" s="14">
        <f t="shared" si="29"/>
        <v>40</v>
      </c>
      <c r="Q454" s="16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24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28"/>
        <v>0</v>
      </c>
      <c r="P455" s="14">
        <f t="shared" si="29"/>
        <v>13</v>
      </c>
      <c r="Q455" s="16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210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28"/>
        <v>1</v>
      </c>
      <c r="P456" s="14">
        <f t="shared" si="29"/>
        <v>16.399999999999999</v>
      </c>
      <c r="Q456" s="1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225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28"/>
        <v>0</v>
      </c>
      <c r="P457" s="14">
        <f t="shared" si="29"/>
        <v>22.5</v>
      </c>
      <c r="Q457" s="16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27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28"/>
        <v>1</v>
      </c>
      <c r="P458" s="14">
        <f t="shared" si="29"/>
        <v>20.329999999999998</v>
      </c>
      <c r="Q458" s="16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53.25" customHeight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28"/>
        <v>0</v>
      </c>
      <c r="P459" s="14">
        <f t="shared" si="29"/>
        <v>0</v>
      </c>
      <c r="Q459" s="16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22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28"/>
        <v>8</v>
      </c>
      <c r="P460" s="14">
        <f t="shared" si="29"/>
        <v>16.760000000000002</v>
      </c>
      <c r="Q460" s="16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22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28"/>
        <v>0</v>
      </c>
      <c r="P461" s="14">
        <f t="shared" si="29"/>
        <v>25</v>
      </c>
      <c r="Q461" s="16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135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28"/>
        <v>0</v>
      </c>
      <c r="P462" s="14">
        <f t="shared" si="29"/>
        <v>12.5</v>
      </c>
      <c r="Q462" s="16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53.25" customHeight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28"/>
        <v>0</v>
      </c>
      <c r="P463" s="14">
        <f t="shared" si="29"/>
        <v>0</v>
      </c>
      <c r="Q463" s="16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53.25" customHeight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28"/>
        <v>0</v>
      </c>
      <c r="P464" s="14">
        <f t="shared" si="29"/>
        <v>0</v>
      </c>
      <c r="Q464" s="16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240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28"/>
        <v>2</v>
      </c>
      <c r="P465" s="14">
        <f t="shared" si="29"/>
        <v>113.64</v>
      </c>
      <c r="Q465" s="16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16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28"/>
        <v>0</v>
      </c>
      <c r="P466" s="14">
        <f t="shared" si="29"/>
        <v>1</v>
      </c>
      <c r="Q466" s="1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9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28"/>
        <v>27</v>
      </c>
      <c r="P467" s="14">
        <f t="shared" si="29"/>
        <v>17.25</v>
      </c>
      <c r="Q467" s="16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240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28"/>
        <v>1</v>
      </c>
      <c r="P468" s="14">
        <f t="shared" si="29"/>
        <v>15.2</v>
      </c>
      <c r="Q468" s="16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255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28"/>
        <v>22</v>
      </c>
      <c r="P469" s="14">
        <f t="shared" si="29"/>
        <v>110.64</v>
      </c>
      <c r="Q469" s="16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53.25" customHeight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28"/>
        <v>0</v>
      </c>
      <c r="P470" s="14">
        <f t="shared" si="29"/>
        <v>0</v>
      </c>
      <c r="Q470" s="16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53.25" customHeight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28"/>
        <v>0</v>
      </c>
      <c r="P471" s="14">
        <f t="shared" si="29"/>
        <v>0</v>
      </c>
      <c r="Q471" s="16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25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28"/>
        <v>1</v>
      </c>
      <c r="P472" s="14">
        <f t="shared" si="29"/>
        <v>25.5</v>
      </c>
      <c r="Q472" s="16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24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28"/>
        <v>12</v>
      </c>
      <c r="P473" s="14">
        <f t="shared" si="29"/>
        <v>38.479999999999997</v>
      </c>
      <c r="Q473" s="16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255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28"/>
        <v>18</v>
      </c>
      <c r="P474" s="14">
        <f t="shared" si="29"/>
        <v>28.2</v>
      </c>
      <c r="Q474" s="16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22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28"/>
        <v>3</v>
      </c>
      <c r="P475" s="14">
        <f t="shared" si="29"/>
        <v>61.5</v>
      </c>
      <c r="Q475" s="16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210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28"/>
        <v>0</v>
      </c>
      <c r="P476" s="14">
        <f t="shared" si="29"/>
        <v>1</v>
      </c>
      <c r="Q476" s="1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3.25" customHeight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28"/>
        <v>0</v>
      </c>
      <c r="P477" s="14">
        <f t="shared" si="29"/>
        <v>0</v>
      </c>
      <c r="Q477" s="16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9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28"/>
        <v>2</v>
      </c>
      <c r="P478" s="14">
        <f t="shared" si="29"/>
        <v>39.57</v>
      </c>
      <c r="Q478" s="16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3.25" customHeight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28"/>
        <v>0</v>
      </c>
      <c r="P479" s="14">
        <f t="shared" si="29"/>
        <v>0</v>
      </c>
      <c r="Q479" s="16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53.25" customHeight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28"/>
        <v>0</v>
      </c>
      <c r="P480" s="14">
        <f t="shared" si="29"/>
        <v>0</v>
      </c>
      <c r="Q480" s="16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22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28"/>
        <v>33</v>
      </c>
      <c r="P481" s="14">
        <f t="shared" si="29"/>
        <v>88.8</v>
      </c>
      <c r="Q481" s="16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21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28"/>
        <v>19</v>
      </c>
      <c r="P482" s="14">
        <f t="shared" si="29"/>
        <v>55.46</v>
      </c>
      <c r="Q482" s="16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27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28"/>
        <v>6</v>
      </c>
      <c r="P483" s="14">
        <f t="shared" si="29"/>
        <v>87.14</v>
      </c>
      <c r="Q483" s="16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19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28"/>
        <v>0</v>
      </c>
      <c r="P484" s="14">
        <f t="shared" si="29"/>
        <v>10</v>
      </c>
      <c r="Q484" s="16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255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28"/>
        <v>50</v>
      </c>
      <c r="P485" s="14">
        <f t="shared" si="29"/>
        <v>51.22</v>
      </c>
      <c r="Q485" s="16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24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28"/>
        <v>0</v>
      </c>
      <c r="P486" s="14">
        <f t="shared" si="29"/>
        <v>13.55</v>
      </c>
      <c r="Q486" s="1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16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28"/>
        <v>22</v>
      </c>
      <c r="P487" s="14">
        <f t="shared" si="29"/>
        <v>66.52</v>
      </c>
      <c r="Q487" s="16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24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28"/>
        <v>0</v>
      </c>
      <c r="P488" s="14">
        <f t="shared" si="29"/>
        <v>50</v>
      </c>
      <c r="Q488" s="16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53.25" customHeight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28"/>
        <v>0</v>
      </c>
      <c r="P489" s="14">
        <f t="shared" si="29"/>
        <v>0</v>
      </c>
      <c r="Q489" s="16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53.25" customHeight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28"/>
        <v>0</v>
      </c>
      <c r="P490" s="14">
        <f t="shared" si="29"/>
        <v>0</v>
      </c>
      <c r="Q490" s="16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240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28"/>
        <v>0</v>
      </c>
      <c r="P491" s="14">
        <f t="shared" si="29"/>
        <v>71.67</v>
      </c>
      <c r="Q491" s="16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t="53.25" customHeight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28"/>
        <v>0</v>
      </c>
      <c r="P492" s="14">
        <f t="shared" si="29"/>
        <v>0</v>
      </c>
      <c r="Q492" s="16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53.25" customHeight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28"/>
        <v>0</v>
      </c>
      <c r="P493" s="14">
        <f t="shared" si="29"/>
        <v>0</v>
      </c>
      <c r="Q493" s="16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53.25" customHeight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28"/>
        <v>0</v>
      </c>
      <c r="P494" s="14">
        <f t="shared" si="29"/>
        <v>0</v>
      </c>
      <c r="Q494" s="16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53.25" customHeight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28"/>
        <v>0</v>
      </c>
      <c r="P495" s="14">
        <f t="shared" si="29"/>
        <v>0</v>
      </c>
      <c r="Q495" s="16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27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28"/>
        <v>0</v>
      </c>
      <c r="P496" s="14">
        <f t="shared" si="29"/>
        <v>10.33</v>
      </c>
      <c r="Q496" s="1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53.25" customHeight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28"/>
        <v>0</v>
      </c>
      <c r="P497" s="14">
        <f t="shared" si="29"/>
        <v>0</v>
      </c>
      <c r="Q497" s="16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15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28"/>
        <v>0</v>
      </c>
      <c r="P498" s="14">
        <f t="shared" si="29"/>
        <v>1</v>
      </c>
      <c r="Q498" s="16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t="75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28"/>
        <v>1</v>
      </c>
      <c r="P499" s="14">
        <f t="shared" si="29"/>
        <v>10</v>
      </c>
      <c r="Q499" s="16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240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28"/>
        <v>5</v>
      </c>
      <c r="P500" s="14">
        <f t="shared" si="29"/>
        <v>136.09</v>
      </c>
      <c r="Q500" s="16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25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28"/>
        <v>10</v>
      </c>
      <c r="P501" s="14">
        <f t="shared" si="29"/>
        <v>73.459999999999994</v>
      </c>
      <c r="Q501" s="16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285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28"/>
        <v>3</v>
      </c>
      <c r="P502" s="14">
        <f t="shared" si="29"/>
        <v>53.75</v>
      </c>
      <c r="Q502" s="16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53.25" customHeight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28"/>
        <v>0</v>
      </c>
      <c r="P503" s="14">
        <f t="shared" si="29"/>
        <v>0</v>
      </c>
      <c r="Q503" s="16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255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28"/>
        <v>1</v>
      </c>
      <c r="P504" s="14">
        <f t="shared" si="29"/>
        <v>57.5</v>
      </c>
      <c r="Q504" s="16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24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28"/>
        <v>2</v>
      </c>
      <c r="P505" s="14">
        <f t="shared" si="29"/>
        <v>12.67</v>
      </c>
      <c r="Q505" s="16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255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28"/>
        <v>1</v>
      </c>
      <c r="P506" s="14">
        <f t="shared" si="29"/>
        <v>67</v>
      </c>
      <c r="Q506" s="1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240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28"/>
        <v>0</v>
      </c>
      <c r="P507" s="14">
        <f t="shared" si="29"/>
        <v>3.71</v>
      </c>
      <c r="Q507" s="16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19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28"/>
        <v>0</v>
      </c>
      <c r="P508" s="14">
        <f t="shared" si="29"/>
        <v>250</v>
      </c>
      <c r="Q508" s="16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24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28"/>
        <v>3</v>
      </c>
      <c r="P509" s="14">
        <f t="shared" si="29"/>
        <v>64</v>
      </c>
      <c r="Q509" s="16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24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28"/>
        <v>1</v>
      </c>
      <c r="P510" s="14">
        <f t="shared" si="29"/>
        <v>133.33000000000001</v>
      </c>
      <c r="Q510" s="16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210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28"/>
        <v>0</v>
      </c>
      <c r="P511" s="14">
        <f t="shared" si="29"/>
        <v>10</v>
      </c>
      <c r="Q511" s="16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53.25" customHeight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28"/>
        <v>0</v>
      </c>
      <c r="P512" s="14">
        <f t="shared" si="29"/>
        <v>0</v>
      </c>
      <c r="Q512" s="16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22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28"/>
        <v>3</v>
      </c>
      <c r="P513" s="14">
        <f t="shared" si="29"/>
        <v>30</v>
      </c>
      <c r="Q513" s="16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255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ref="O514:O577" si="32">ROUND(E514/D514*100,0)</f>
        <v>0</v>
      </c>
      <c r="P514" s="14">
        <f t="shared" ref="P514:P577" si="33">IFERROR(ROUND(E514/L514,2),0)</f>
        <v>5.5</v>
      </c>
      <c r="Q514" s="16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1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si="32"/>
        <v>14</v>
      </c>
      <c r="P515" s="14">
        <f t="shared" si="33"/>
        <v>102.38</v>
      </c>
      <c r="Q515" s="16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240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32"/>
        <v>3</v>
      </c>
      <c r="P516" s="14">
        <f t="shared" si="33"/>
        <v>16.670000000000002</v>
      </c>
      <c r="Q516" s="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180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32"/>
        <v>25</v>
      </c>
      <c r="P517" s="14">
        <f t="shared" si="33"/>
        <v>725.03</v>
      </c>
      <c r="Q517" s="16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53.25" customHeight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32"/>
        <v>0</v>
      </c>
      <c r="P518" s="14">
        <f t="shared" si="33"/>
        <v>0</v>
      </c>
      <c r="Q518" s="16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24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32"/>
        <v>1</v>
      </c>
      <c r="P519" s="14">
        <f t="shared" si="33"/>
        <v>68.33</v>
      </c>
      <c r="Q519" s="16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53.25" customHeight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32"/>
        <v>0</v>
      </c>
      <c r="P520" s="14">
        <f t="shared" si="33"/>
        <v>0</v>
      </c>
      <c r="Q520" s="16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240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32"/>
        <v>23</v>
      </c>
      <c r="P521" s="14">
        <f t="shared" si="33"/>
        <v>39.229999999999997</v>
      </c>
      <c r="Q521" s="16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24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32"/>
        <v>102</v>
      </c>
      <c r="P522" s="14">
        <f t="shared" si="33"/>
        <v>150.15</v>
      </c>
      <c r="Q522" s="16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255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32"/>
        <v>105</v>
      </c>
      <c r="P523" s="14">
        <f t="shared" si="33"/>
        <v>93.43</v>
      </c>
      <c r="Q523" s="16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180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32"/>
        <v>115</v>
      </c>
      <c r="P524" s="14">
        <f t="shared" si="33"/>
        <v>110.97</v>
      </c>
      <c r="Q524" s="16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27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32"/>
        <v>121</v>
      </c>
      <c r="P525" s="14">
        <f t="shared" si="33"/>
        <v>71.790000000000006</v>
      </c>
      <c r="Q525" s="16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27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32"/>
        <v>109</v>
      </c>
      <c r="P526" s="14">
        <f t="shared" si="33"/>
        <v>29.26</v>
      </c>
      <c r="Q526" s="1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225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32"/>
        <v>100</v>
      </c>
      <c r="P527" s="14">
        <f t="shared" si="33"/>
        <v>1000</v>
      </c>
      <c r="Q527" s="16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22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32"/>
        <v>114</v>
      </c>
      <c r="P528" s="14">
        <f t="shared" si="33"/>
        <v>74.349999999999994</v>
      </c>
      <c r="Q528" s="16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255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32"/>
        <v>101</v>
      </c>
      <c r="P529" s="14">
        <f t="shared" si="33"/>
        <v>63.83</v>
      </c>
      <c r="Q529" s="16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9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32"/>
        <v>116</v>
      </c>
      <c r="P530" s="14">
        <f t="shared" si="33"/>
        <v>44.33</v>
      </c>
      <c r="Q530" s="16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255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32"/>
        <v>130</v>
      </c>
      <c r="P531" s="14">
        <f t="shared" si="33"/>
        <v>86.94</v>
      </c>
      <c r="Q531" s="16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24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32"/>
        <v>108</v>
      </c>
      <c r="P532" s="14">
        <f t="shared" si="33"/>
        <v>126.55</v>
      </c>
      <c r="Q532" s="16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24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32"/>
        <v>100</v>
      </c>
      <c r="P533" s="14">
        <f t="shared" si="33"/>
        <v>129.03</v>
      </c>
      <c r="Q533" s="16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255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32"/>
        <v>123</v>
      </c>
      <c r="P534" s="14">
        <f t="shared" si="33"/>
        <v>71.239999999999995</v>
      </c>
      <c r="Q534" s="16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255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32"/>
        <v>100</v>
      </c>
      <c r="P535" s="14">
        <f t="shared" si="33"/>
        <v>117.88</v>
      </c>
      <c r="Q535" s="16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255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32"/>
        <v>105</v>
      </c>
      <c r="P536" s="14">
        <f t="shared" si="33"/>
        <v>327.08</v>
      </c>
      <c r="Q536" s="1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16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32"/>
        <v>103</v>
      </c>
      <c r="P537" s="14">
        <f t="shared" si="33"/>
        <v>34.75</v>
      </c>
      <c r="Q537" s="16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27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32"/>
        <v>118</v>
      </c>
      <c r="P538" s="14">
        <f t="shared" si="33"/>
        <v>100.06</v>
      </c>
      <c r="Q538" s="16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255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32"/>
        <v>121</v>
      </c>
      <c r="P539" s="14">
        <f t="shared" si="33"/>
        <v>40.85</v>
      </c>
      <c r="Q539" s="16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225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32"/>
        <v>302</v>
      </c>
      <c r="P540" s="14">
        <f t="shared" si="33"/>
        <v>252.02</v>
      </c>
      <c r="Q540" s="16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22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32"/>
        <v>101</v>
      </c>
      <c r="P541" s="14">
        <f t="shared" si="33"/>
        <v>25.16</v>
      </c>
      <c r="Q541" s="16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225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32"/>
        <v>0</v>
      </c>
      <c r="P542" s="14">
        <f t="shared" si="33"/>
        <v>1</v>
      </c>
      <c r="Q542" s="16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210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32"/>
        <v>1</v>
      </c>
      <c r="P543" s="14">
        <f t="shared" si="33"/>
        <v>25</v>
      </c>
      <c r="Q543" s="16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240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32"/>
        <v>0</v>
      </c>
      <c r="P544" s="14">
        <f t="shared" si="33"/>
        <v>1</v>
      </c>
      <c r="Q544" s="16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25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32"/>
        <v>0</v>
      </c>
      <c r="P545" s="14">
        <f t="shared" si="33"/>
        <v>35</v>
      </c>
      <c r="Q545" s="16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24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32"/>
        <v>1</v>
      </c>
      <c r="P546" s="14">
        <f t="shared" si="33"/>
        <v>3</v>
      </c>
      <c r="Q546" s="1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27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32"/>
        <v>27</v>
      </c>
      <c r="P547" s="14">
        <f t="shared" si="33"/>
        <v>402.71</v>
      </c>
      <c r="Q547" s="16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255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32"/>
        <v>0</v>
      </c>
      <c r="P548" s="14">
        <f t="shared" si="33"/>
        <v>26</v>
      </c>
      <c r="Q548" s="16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3.25" customHeight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32"/>
        <v>0</v>
      </c>
      <c r="P549" s="14">
        <f t="shared" si="33"/>
        <v>0</v>
      </c>
      <c r="Q549" s="16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240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32"/>
        <v>0</v>
      </c>
      <c r="P550" s="14">
        <f t="shared" si="33"/>
        <v>9</v>
      </c>
      <c r="Q550" s="16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285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32"/>
        <v>3</v>
      </c>
      <c r="P551" s="14">
        <f t="shared" si="33"/>
        <v>8.5</v>
      </c>
      <c r="Q551" s="16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24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32"/>
        <v>1</v>
      </c>
      <c r="P552" s="14">
        <f t="shared" si="33"/>
        <v>8.75</v>
      </c>
      <c r="Q552" s="16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25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32"/>
        <v>5</v>
      </c>
      <c r="P553" s="14">
        <f t="shared" si="33"/>
        <v>135.04</v>
      </c>
      <c r="Q553" s="16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53.25" customHeight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32"/>
        <v>0</v>
      </c>
      <c r="P554" s="14">
        <f t="shared" si="33"/>
        <v>0</v>
      </c>
      <c r="Q554" s="16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240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32"/>
        <v>0</v>
      </c>
      <c r="P555" s="14">
        <f t="shared" si="33"/>
        <v>20.5</v>
      </c>
      <c r="Q555" s="16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27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32"/>
        <v>37</v>
      </c>
      <c r="P556" s="14">
        <f t="shared" si="33"/>
        <v>64.36</v>
      </c>
      <c r="Q556" s="1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53.25" customHeight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32"/>
        <v>0</v>
      </c>
      <c r="P557" s="14">
        <f t="shared" si="33"/>
        <v>0</v>
      </c>
      <c r="Q557" s="16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15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32"/>
        <v>3</v>
      </c>
      <c r="P558" s="14">
        <f t="shared" si="33"/>
        <v>200</v>
      </c>
      <c r="Q558" s="16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25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32"/>
        <v>1</v>
      </c>
      <c r="P559" s="14">
        <f t="shared" si="33"/>
        <v>68.3</v>
      </c>
      <c r="Q559" s="16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53.25" customHeight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32"/>
        <v>0</v>
      </c>
      <c r="P560" s="14">
        <f t="shared" si="33"/>
        <v>0</v>
      </c>
      <c r="Q560" s="16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27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32"/>
        <v>0</v>
      </c>
      <c r="P561" s="14">
        <f t="shared" si="33"/>
        <v>50</v>
      </c>
      <c r="Q561" s="16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240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32"/>
        <v>0</v>
      </c>
      <c r="P562" s="14">
        <f t="shared" si="33"/>
        <v>4</v>
      </c>
      <c r="Q562" s="16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27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32"/>
        <v>0</v>
      </c>
      <c r="P563" s="14">
        <f t="shared" si="33"/>
        <v>27.5</v>
      </c>
      <c r="Q563" s="16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53.25" customHeight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32"/>
        <v>0</v>
      </c>
      <c r="P564" s="14">
        <f t="shared" si="33"/>
        <v>0</v>
      </c>
      <c r="Q564" s="16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225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32"/>
        <v>0</v>
      </c>
      <c r="P565" s="14">
        <f t="shared" si="33"/>
        <v>34</v>
      </c>
      <c r="Q565" s="16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27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32"/>
        <v>0</v>
      </c>
      <c r="P566" s="14">
        <f t="shared" si="33"/>
        <v>1</v>
      </c>
      <c r="Q566" s="1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53.25" customHeight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32"/>
        <v>0</v>
      </c>
      <c r="P567" s="14">
        <f t="shared" si="33"/>
        <v>0</v>
      </c>
      <c r="Q567" s="16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225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32"/>
        <v>0</v>
      </c>
      <c r="P568" s="14">
        <f t="shared" si="33"/>
        <v>1</v>
      </c>
      <c r="Q568" s="16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53.25" customHeight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32"/>
        <v>0</v>
      </c>
      <c r="P569" s="14">
        <f t="shared" si="33"/>
        <v>0</v>
      </c>
      <c r="Q569" s="16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25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32"/>
        <v>1</v>
      </c>
      <c r="P570" s="14">
        <f t="shared" si="33"/>
        <v>49</v>
      </c>
      <c r="Q570" s="16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22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32"/>
        <v>1</v>
      </c>
      <c r="P571" s="14">
        <f t="shared" si="33"/>
        <v>20</v>
      </c>
      <c r="Q571" s="16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165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32"/>
        <v>0</v>
      </c>
      <c r="P572" s="14">
        <f t="shared" si="33"/>
        <v>142</v>
      </c>
      <c r="Q572" s="16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255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32"/>
        <v>0</v>
      </c>
      <c r="P573" s="14">
        <f t="shared" si="33"/>
        <v>53</v>
      </c>
      <c r="Q573" s="16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53.25" customHeight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32"/>
        <v>0</v>
      </c>
      <c r="P574" s="14">
        <f t="shared" si="33"/>
        <v>0</v>
      </c>
      <c r="Q574" s="16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225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32"/>
        <v>0</v>
      </c>
      <c r="P575" s="14">
        <f t="shared" si="33"/>
        <v>38.44</v>
      </c>
      <c r="Q575" s="16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27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32"/>
        <v>1</v>
      </c>
      <c r="P576" s="14">
        <f t="shared" si="33"/>
        <v>20</v>
      </c>
      <c r="Q576" s="1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255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32"/>
        <v>0</v>
      </c>
      <c r="P577" s="14">
        <f t="shared" si="33"/>
        <v>64.75</v>
      </c>
      <c r="Q577" s="16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240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ref="O578:O641" si="36">ROUND(E578/D578*100,0)</f>
        <v>0</v>
      </c>
      <c r="P578" s="14">
        <f t="shared" ref="P578:P641" si="37">IFERROR(ROUND(E578/L578,2),0)</f>
        <v>1</v>
      </c>
      <c r="Q578" s="16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27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si="36"/>
        <v>0</v>
      </c>
      <c r="P579" s="14">
        <f t="shared" si="37"/>
        <v>10</v>
      </c>
      <c r="Q579" s="16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12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36"/>
        <v>0</v>
      </c>
      <c r="P580" s="14">
        <f t="shared" si="37"/>
        <v>2</v>
      </c>
      <c r="Q580" s="16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18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36"/>
        <v>1</v>
      </c>
      <c r="P581" s="14">
        <f t="shared" si="37"/>
        <v>35</v>
      </c>
      <c r="Q581" s="16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24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36"/>
        <v>0</v>
      </c>
      <c r="P582" s="14">
        <f t="shared" si="37"/>
        <v>1</v>
      </c>
      <c r="Q582" s="16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53.25" customHeight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36"/>
        <v>0</v>
      </c>
      <c r="P583" s="14">
        <f t="shared" si="37"/>
        <v>0</v>
      </c>
      <c r="Q583" s="16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53.25" customHeight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36"/>
        <v>0</v>
      </c>
      <c r="P584" s="14">
        <f t="shared" si="37"/>
        <v>0</v>
      </c>
      <c r="Q584" s="16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16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36"/>
        <v>0</v>
      </c>
      <c r="P585" s="14">
        <f t="shared" si="37"/>
        <v>1</v>
      </c>
      <c r="Q585" s="16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150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36"/>
        <v>1</v>
      </c>
      <c r="P586" s="14">
        <f t="shared" si="37"/>
        <v>5</v>
      </c>
      <c r="Q586" s="1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53.25" customHeight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36"/>
        <v>0</v>
      </c>
      <c r="P587" s="14">
        <f t="shared" si="37"/>
        <v>0</v>
      </c>
      <c r="Q587" s="16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19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36"/>
        <v>1</v>
      </c>
      <c r="P588" s="14">
        <f t="shared" si="37"/>
        <v>14</v>
      </c>
      <c r="Q588" s="16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25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36"/>
        <v>9</v>
      </c>
      <c r="P589" s="14">
        <f t="shared" si="37"/>
        <v>389.29</v>
      </c>
      <c r="Q589" s="16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24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36"/>
        <v>3</v>
      </c>
      <c r="P590" s="14">
        <f t="shared" si="37"/>
        <v>150.5</v>
      </c>
      <c r="Q590" s="16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t="6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36"/>
        <v>0</v>
      </c>
      <c r="P591" s="14">
        <f t="shared" si="37"/>
        <v>1</v>
      </c>
      <c r="Q591" s="16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24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36"/>
        <v>4</v>
      </c>
      <c r="P592" s="14">
        <f t="shared" si="37"/>
        <v>24.78</v>
      </c>
      <c r="Q592" s="16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25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36"/>
        <v>0</v>
      </c>
      <c r="P593" s="14">
        <f t="shared" si="37"/>
        <v>30.5</v>
      </c>
      <c r="Q593" s="16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255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36"/>
        <v>3</v>
      </c>
      <c r="P594" s="14">
        <f t="shared" si="37"/>
        <v>250</v>
      </c>
      <c r="Q594" s="16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255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36"/>
        <v>23</v>
      </c>
      <c r="P595" s="14">
        <f t="shared" si="37"/>
        <v>16.43</v>
      </c>
      <c r="Q595" s="16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135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36"/>
        <v>0</v>
      </c>
      <c r="P596" s="14">
        <f t="shared" si="37"/>
        <v>13</v>
      </c>
      <c r="Q596" s="1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21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36"/>
        <v>0</v>
      </c>
      <c r="P597" s="14">
        <f t="shared" si="37"/>
        <v>53.25</v>
      </c>
      <c r="Q597" s="16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16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36"/>
        <v>0</v>
      </c>
      <c r="P598" s="14">
        <f t="shared" si="37"/>
        <v>3</v>
      </c>
      <c r="Q598" s="16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210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36"/>
        <v>0</v>
      </c>
      <c r="P599" s="14">
        <f t="shared" si="37"/>
        <v>10</v>
      </c>
      <c r="Q599" s="16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165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36"/>
        <v>34</v>
      </c>
      <c r="P600" s="14">
        <f t="shared" si="37"/>
        <v>121.43</v>
      </c>
      <c r="Q600" s="16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285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36"/>
        <v>0</v>
      </c>
      <c r="P601" s="14">
        <f t="shared" si="37"/>
        <v>15.5</v>
      </c>
      <c r="Q601" s="16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165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36"/>
        <v>2</v>
      </c>
      <c r="P602" s="14">
        <f t="shared" si="37"/>
        <v>100</v>
      </c>
      <c r="Q602" s="16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24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36"/>
        <v>1</v>
      </c>
      <c r="P603" s="14">
        <f t="shared" si="37"/>
        <v>23.33</v>
      </c>
      <c r="Q603" s="16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53.25" hidden="1" customHeight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36"/>
        <v>0</v>
      </c>
      <c r="P604" s="14">
        <f t="shared" si="37"/>
        <v>0</v>
      </c>
      <c r="Q604" s="16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210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36"/>
        <v>4</v>
      </c>
      <c r="P605" s="14">
        <f t="shared" si="37"/>
        <v>45.39</v>
      </c>
      <c r="Q605" s="16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53.25" hidden="1" customHeight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36"/>
        <v>0</v>
      </c>
      <c r="P606" s="14">
        <f t="shared" si="37"/>
        <v>0</v>
      </c>
      <c r="Q606" s="1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105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36"/>
        <v>3</v>
      </c>
      <c r="P607" s="14">
        <f t="shared" si="37"/>
        <v>16.38</v>
      </c>
      <c r="Q607" s="16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24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36"/>
        <v>0</v>
      </c>
      <c r="P608" s="14">
        <f t="shared" si="37"/>
        <v>10</v>
      </c>
      <c r="Q608" s="16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53.25" hidden="1" customHeight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36"/>
        <v>0</v>
      </c>
      <c r="P609" s="14">
        <f t="shared" si="37"/>
        <v>0</v>
      </c>
      <c r="Q609" s="16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21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36"/>
        <v>1</v>
      </c>
      <c r="P610" s="14">
        <f t="shared" si="37"/>
        <v>292.2</v>
      </c>
      <c r="Q610" s="16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255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36"/>
        <v>1</v>
      </c>
      <c r="P611" s="14">
        <f t="shared" si="37"/>
        <v>5</v>
      </c>
      <c r="Q611" s="16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53.25" hidden="1" customHeight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36"/>
        <v>0</v>
      </c>
      <c r="P612" s="14">
        <f t="shared" si="37"/>
        <v>0</v>
      </c>
      <c r="Q612" s="16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53.25" hidden="1" customHeight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36"/>
        <v>0</v>
      </c>
      <c r="P613" s="14">
        <f t="shared" si="37"/>
        <v>0</v>
      </c>
      <c r="Q613" s="16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53.25" hidden="1" customHeight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36"/>
        <v>0</v>
      </c>
      <c r="P614" s="14">
        <f t="shared" si="37"/>
        <v>0</v>
      </c>
      <c r="Q614" s="16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225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36"/>
        <v>21</v>
      </c>
      <c r="P615" s="14">
        <f t="shared" si="37"/>
        <v>105.93</v>
      </c>
      <c r="Q615" s="16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53.25" hidden="1" customHeight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36"/>
        <v>0</v>
      </c>
      <c r="P616" s="14">
        <f t="shared" si="37"/>
        <v>0</v>
      </c>
      <c r="Q616" s="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53.25" hidden="1" customHeight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36"/>
        <v>0</v>
      </c>
      <c r="P617" s="14">
        <f t="shared" si="37"/>
        <v>0</v>
      </c>
      <c r="Q617" s="16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53.25" hidden="1" customHeight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36"/>
        <v>0</v>
      </c>
      <c r="P618" s="14">
        <f t="shared" si="37"/>
        <v>0</v>
      </c>
      <c r="Q618" s="16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27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36"/>
        <v>3</v>
      </c>
      <c r="P619" s="14">
        <f t="shared" si="37"/>
        <v>20</v>
      </c>
      <c r="Q619" s="16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53.25" hidden="1" customHeight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36"/>
        <v>0</v>
      </c>
      <c r="P620" s="14">
        <f t="shared" si="37"/>
        <v>0</v>
      </c>
      <c r="Q620" s="16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15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36"/>
        <v>0</v>
      </c>
      <c r="P621" s="14">
        <f t="shared" si="37"/>
        <v>1</v>
      </c>
      <c r="Q621" s="16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19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36"/>
        <v>1</v>
      </c>
      <c r="P622" s="14">
        <f t="shared" si="37"/>
        <v>300</v>
      </c>
      <c r="Q622" s="16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27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36"/>
        <v>1</v>
      </c>
      <c r="P623" s="14">
        <f t="shared" si="37"/>
        <v>87</v>
      </c>
      <c r="Q623" s="16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27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36"/>
        <v>6</v>
      </c>
      <c r="P624" s="14">
        <f t="shared" si="37"/>
        <v>37.89</v>
      </c>
      <c r="Q624" s="16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3.25" hidden="1" customHeight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36"/>
        <v>0</v>
      </c>
      <c r="P625" s="14">
        <f t="shared" si="37"/>
        <v>0</v>
      </c>
      <c r="Q625" s="16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53.25" hidden="1" customHeight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36"/>
        <v>0</v>
      </c>
      <c r="P626" s="14">
        <f t="shared" si="37"/>
        <v>0</v>
      </c>
      <c r="Q626" s="1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53.25" hidden="1" customHeight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36"/>
        <v>0</v>
      </c>
      <c r="P627" s="14">
        <f t="shared" si="37"/>
        <v>0</v>
      </c>
      <c r="Q627" s="16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255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36"/>
        <v>17</v>
      </c>
      <c r="P628" s="14">
        <f t="shared" si="37"/>
        <v>111.41</v>
      </c>
      <c r="Q628" s="16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24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36"/>
        <v>0</v>
      </c>
      <c r="P629" s="14">
        <f t="shared" si="37"/>
        <v>90</v>
      </c>
      <c r="Q629" s="16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53.25" hidden="1" customHeight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36"/>
        <v>0</v>
      </c>
      <c r="P630" s="14">
        <f t="shared" si="37"/>
        <v>0</v>
      </c>
      <c r="Q630" s="16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24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36"/>
        <v>0</v>
      </c>
      <c r="P631" s="14">
        <f t="shared" si="37"/>
        <v>116.67</v>
      </c>
      <c r="Q631" s="16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255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36"/>
        <v>0</v>
      </c>
      <c r="P632" s="14">
        <f t="shared" si="37"/>
        <v>10</v>
      </c>
      <c r="Q632" s="16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16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36"/>
        <v>1</v>
      </c>
      <c r="P633" s="14">
        <f t="shared" si="37"/>
        <v>76.67</v>
      </c>
      <c r="Q633" s="16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53.25" hidden="1" customHeight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36"/>
        <v>0</v>
      </c>
      <c r="P634" s="14">
        <f t="shared" si="37"/>
        <v>0</v>
      </c>
      <c r="Q634" s="16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240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36"/>
        <v>12</v>
      </c>
      <c r="P635" s="14">
        <f t="shared" si="37"/>
        <v>49.8</v>
      </c>
      <c r="Q635" s="16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16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36"/>
        <v>0</v>
      </c>
      <c r="P636" s="14">
        <f t="shared" si="37"/>
        <v>1</v>
      </c>
      <c r="Q636" s="1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15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36"/>
        <v>0</v>
      </c>
      <c r="P637" s="14">
        <f t="shared" si="37"/>
        <v>2</v>
      </c>
      <c r="Q637" s="16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180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36"/>
        <v>0</v>
      </c>
      <c r="P638" s="14">
        <f t="shared" si="37"/>
        <v>4</v>
      </c>
      <c r="Q638" s="16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53.25" hidden="1" customHeight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36"/>
        <v>0</v>
      </c>
      <c r="P639" s="14">
        <f t="shared" si="37"/>
        <v>0</v>
      </c>
      <c r="Q639" s="16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t="4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36"/>
        <v>0</v>
      </c>
      <c r="P640" s="14">
        <f t="shared" si="37"/>
        <v>3</v>
      </c>
      <c r="Q640" s="16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12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36"/>
        <v>0</v>
      </c>
      <c r="P641" s="14">
        <f t="shared" si="37"/>
        <v>1</v>
      </c>
      <c r="Q641" s="16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255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ref="O642:O705" si="40">ROUND(E642/D642*100,0)</f>
        <v>144</v>
      </c>
      <c r="P642" s="14">
        <f t="shared" ref="P642:P705" si="41">IFERROR(ROUND(E642/L642,2),0)</f>
        <v>50.5</v>
      </c>
      <c r="Q642" s="16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24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si="40"/>
        <v>119</v>
      </c>
      <c r="P643" s="14">
        <f t="shared" si="41"/>
        <v>151.32</v>
      </c>
      <c r="Q643" s="16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25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40"/>
        <v>1460</v>
      </c>
      <c r="P644" s="14">
        <f t="shared" si="41"/>
        <v>134.36000000000001</v>
      </c>
      <c r="Q644" s="16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210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40"/>
        <v>106</v>
      </c>
      <c r="P645" s="14">
        <f t="shared" si="41"/>
        <v>174.03</v>
      </c>
      <c r="Q645" s="16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25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40"/>
        <v>300</v>
      </c>
      <c r="P646" s="14">
        <f t="shared" si="41"/>
        <v>73.489999999999995</v>
      </c>
      <c r="Q646" s="1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15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40"/>
        <v>279</v>
      </c>
      <c r="P647" s="14">
        <f t="shared" si="41"/>
        <v>23.52</v>
      </c>
      <c r="Q647" s="16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255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40"/>
        <v>132</v>
      </c>
      <c r="P648" s="14">
        <f t="shared" si="41"/>
        <v>39.07</v>
      </c>
      <c r="Q648" s="16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27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40"/>
        <v>107</v>
      </c>
      <c r="P649" s="14">
        <f t="shared" si="41"/>
        <v>125.94</v>
      </c>
      <c r="Q649" s="16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12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40"/>
        <v>127</v>
      </c>
      <c r="P650" s="14">
        <f t="shared" si="41"/>
        <v>1644</v>
      </c>
      <c r="Q650" s="16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255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40"/>
        <v>140</v>
      </c>
      <c r="P651" s="14">
        <f t="shared" si="41"/>
        <v>42.67</v>
      </c>
      <c r="Q651" s="16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255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40"/>
        <v>112</v>
      </c>
      <c r="P652" s="14">
        <f t="shared" si="41"/>
        <v>35.130000000000003</v>
      </c>
      <c r="Q652" s="16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24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40"/>
        <v>101</v>
      </c>
      <c r="P653" s="14">
        <f t="shared" si="41"/>
        <v>239.35</v>
      </c>
      <c r="Q653" s="16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27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40"/>
        <v>100</v>
      </c>
      <c r="P654" s="14">
        <f t="shared" si="41"/>
        <v>107.64</v>
      </c>
      <c r="Q654" s="16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225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40"/>
        <v>141</v>
      </c>
      <c r="P655" s="14">
        <f t="shared" si="41"/>
        <v>95.83</v>
      </c>
      <c r="Q655" s="16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255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40"/>
        <v>267</v>
      </c>
      <c r="P656" s="14">
        <f t="shared" si="41"/>
        <v>31.66</v>
      </c>
      <c r="Q656" s="1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19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40"/>
        <v>147</v>
      </c>
      <c r="P657" s="14">
        <f t="shared" si="41"/>
        <v>42.89</v>
      </c>
      <c r="Q657" s="16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24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40"/>
        <v>214</v>
      </c>
      <c r="P658" s="14">
        <f t="shared" si="41"/>
        <v>122.74</v>
      </c>
      <c r="Q658" s="16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285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40"/>
        <v>126</v>
      </c>
      <c r="P659" s="14">
        <f t="shared" si="41"/>
        <v>190.45</v>
      </c>
      <c r="Q659" s="16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27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40"/>
        <v>104</v>
      </c>
      <c r="P660" s="14">
        <f t="shared" si="41"/>
        <v>109.34</v>
      </c>
      <c r="Q660" s="16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t="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40"/>
        <v>101</v>
      </c>
      <c r="P661" s="14">
        <f t="shared" si="41"/>
        <v>143.66999999999999</v>
      </c>
      <c r="Q661" s="16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255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40"/>
        <v>3</v>
      </c>
      <c r="P662" s="14">
        <f t="shared" si="41"/>
        <v>84.94</v>
      </c>
      <c r="Q662" s="16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240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40"/>
        <v>1</v>
      </c>
      <c r="P663" s="14">
        <f t="shared" si="41"/>
        <v>10.56</v>
      </c>
      <c r="Q663" s="16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180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40"/>
        <v>0</v>
      </c>
      <c r="P664" s="14">
        <f t="shared" si="41"/>
        <v>39</v>
      </c>
      <c r="Q664" s="16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255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40"/>
        <v>0</v>
      </c>
      <c r="P665" s="14">
        <f t="shared" si="41"/>
        <v>100</v>
      </c>
      <c r="Q665" s="16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24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40"/>
        <v>8</v>
      </c>
      <c r="P666" s="14">
        <f t="shared" si="41"/>
        <v>31.17</v>
      </c>
      <c r="Q666" s="1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255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40"/>
        <v>19</v>
      </c>
      <c r="P667" s="14">
        <f t="shared" si="41"/>
        <v>155.33000000000001</v>
      </c>
      <c r="Q667" s="16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24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40"/>
        <v>0</v>
      </c>
      <c r="P668" s="14">
        <f t="shared" si="41"/>
        <v>2</v>
      </c>
      <c r="Q668" s="16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225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40"/>
        <v>10</v>
      </c>
      <c r="P669" s="14">
        <f t="shared" si="41"/>
        <v>178.93</v>
      </c>
      <c r="Q669" s="16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22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40"/>
        <v>5</v>
      </c>
      <c r="P670" s="14">
        <f t="shared" si="41"/>
        <v>27.36</v>
      </c>
      <c r="Q670" s="16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21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40"/>
        <v>22</v>
      </c>
      <c r="P671" s="14">
        <f t="shared" si="41"/>
        <v>1536.25</v>
      </c>
      <c r="Q671" s="16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27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40"/>
        <v>29</v>
      </c>
      <c r="P672" s="14">
        <f t="shared" si="41"/>
        <v>85</v>
      </c>
      <c r="Q672" s="16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24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40"/>
        <v>39</v>
      </c>
      <c r="P673" s="14">
        <f t="shared" si="41"/>
        <v>788.53</v>
      </c>
      <c r="Q673" s="16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255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40"/>
        <v>22</v>
      </c>
      <c r="P674" s="14">
        <f t="shared" si="41"/>
        <v>50.3</v>
      </c>
      <c r="Q674" s="16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24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40"/>
        <v>0</v>
      </c>
      <c r="P675" s="14">
        <f t="shared" si="41"/>
        <v>68.33</v>
      </c>
      <c r="Q675" s="16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165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40"/>
        <v>0</v>
      </c>
      <c r="P676" s="14">
        <f t="shared" si="41"/>
        <v>7.5</v>
      </c>
      <c r="Q676" s="1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255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40"/>
        <v>15</v>
      </c>
      <c r="P677" s="14">
        <f t="shared" si="41"/>
        <v>34.270000000000003</v>
      </c>
      <c r="Q677" s="16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255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40"/>
        <v>1</v>
      </c>
      <c r="P678" s="14">
        <f t="shared" si="41"/>
        <v>61.29</v>
      </c>
      <c r="Q678" s="16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240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40"/>
        <v>26</v>
      </c>
      <c r="P679" s="14">
        <f t="shared" si="41"/>
        <v>133.25</v>
      </c>
      <c r="Q679" s="16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24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40"/>
        <v>4</v>
      </c>
      <c r="P680" s="14">
        <f t="shared" si="41"/>
        <v>65.180000000000007</v>
      </c>
      <c r="Q680" s="16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25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40"/>
        <v>15</v>
      </c>
      <c r="P681" s="14">
        <f t="shared" si="41"/>
        <v>93.9</v>
      </c>
      <c r="Q681" s="16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27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40"/>
        <v>26</v>
      </c>
      <c r="P682" s="14">
        <f t="shared" si="41"/>
        <v>150.65</v>
      </c>
      <c r="Q682" s="16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25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40"/>
        <v>0</v>
      </c>
      <c r="P683" s="14">
        <f t="shared" si="41"/>
        <v>1</v>
      </c>
      <c r="Q683" s="16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210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40"/>
        <v>0</v>
      </c>
      <c r="P684" s="14">
        <f t="shared" si="41"/>
        <v>13.25</v>
      </c>
      <c r="Q684" s="16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255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40"/>
        <v>1</v>
      </c>
      <c r="P685" s="14">
        <f t="shared" si="41"/>
        <v>99.33</v>
      </c>
      <c r="Q685" s="16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105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40"/>
        <v>7</v>
      </c>
      <c r="P686" s="14">
        <f t="shared" si="41"/>
        <v>177.39</v>
      </c>
      <c r="Q686" s="1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255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40"/>
        <v>28</v>
      </c>
      <c r="P687" s="14">
        <f t="shared" si="41"/>
        <v>55.3</v>
      </c>
      <c r="Q687" s="16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3.25" customHeight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40"/>
        <v>0</v>
      </c>
      <c r="P688" s="14">
        <f t="shared" si="41"/>
        <v>0</v>
      </c>
      <c r="Q688" s="16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22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40"/>
        <v>4</v>
      </c>
      <c r="P689" s="14">
        <f t="shared" si="41"/>
        <v>591.66999999999996</v>
      </c>
      <c r="Q689" s="16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27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40"/>
        <v>73</v>
      </c>
      <c r="P690" s="14">
        <f t="shared" si="41"/>
        <v>405.5</v>
      </c>
      <c r="Q690" s="16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255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40"/>
        <v>58</v>
      </c>
      <c r="P691" s="14">
        <f t="shared" si="41"/>
        <v>343.15</v>
      </c>
      <c r="Q691" s="16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165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40"/>
        <v>12</v>
      </c>
      <c r="P692" s="14">
        <f t="shared" si="41"/>
        <v>72.59</v>
      </c>
      <c r="Q692" s="16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22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40"/>
        <v>1</v>
      </c>
      <c r="P693" s="14">
        <f t="shared" si="41"/>
        <v>26</v>
      </c>
      <c r="Q693" s="16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255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40"/>
        <v>7</v>
      </c>
      <c r="P694" s="14">
        <f t="shared" si="41"/>
        <v>6.5</v>
      </c>
      <c r="Q694" s="16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19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40"/>
        <v>35</v>
      </c>
      <c r="P695" s="14">
        <f t="shared" si="41"/>
        <v>119.39</v>
      </c>
      <c r="Q695" s="16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255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40"/>
        <v>0</v>
      </c>
      <c r="P696" s="14">
        <f t="shared" si="41"/>
        <v>84.29</v>
      </c>
      <c r="Q696" s="1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255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40"/>
        <v>1</v>
      </c>
      <c r="P697" s="14">
        <f t="shared" si="41"/>
        <v>90.86</v>
      </c>
      <c r="Q697" s="16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165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40"/>
        <v>0</v>
      </c>
      <c r="P698" s="14">
        <f t="shared" si="41"/>
        <v>1</v>
      </c>
      <c r="Q698" s="16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24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40"/>
        <v>46</v>
      </c>
      <c r="P699" s="14">
        <f t="shared" si="41"/>
        <v>20.34</v>
      </c>
      <c r="Q699" s="16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255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40"/>
        <v>15</v>
      </c>
      <c r="P700" s="14">
        <f t="shared" si="41"/>
        <v>530.69000000000005</v>
      </c>
      <c r="Q700" s="16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255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40"/>
        <v>82</v>
      </c>
      <c r="P701" s="14">
        <f t="shared" si="41"/>
        <v>120.39</v>
      </c>
      <c r="Q701" s="16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27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40"/>
        <v>3</v>
      </c>
      <c r="P702" s="14">
        <f t="shared" si="41"/>
        <v>13</v>
      </c>
      <c r="Q702" s="16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27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40"/>
        <v>27</v>
      </c>
      <c r="P703" s="14">
        <f t="shared" si="41"/>
        <v>291.33</v>
      </c>
      <c r="Q703" s="16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27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40"/>
        <v>31</v>
      </c>
      <c r="P704" s="14">
        <f t="shared" si="41"/>
        <v>124.92</v>
      </c>
      <c r="Q704" s="16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22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40"/>
        <v>6</v>
      </c>
      <c r="P705" s="14">
        <f t="shared" si="41"/>
        <v>119.57</v>
      </c>
      <c r="Q705" s="16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19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ref="O706:O769" si="44">ROUND(E706/D706*100,0)</f>
        <v>1</v>
      </c>
      <c r="P706" s="14">
        <f t="shared" ref="P706:P769" si="45">IFERROR(ROUND(E706/L706,2),0)</f>
        <v>120.25</v>
      </c>
      <c r="Q706" s="1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135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si="44"/>
        <v>1</v>
      </c>
      <c r="P707" s="14">
        <f t="shared" si="45"/>
        <v>195.4</v>
      </c>
      <c r="Q707" s="16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53.25" customHeight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44"/>
        <v>0</v>
      </c>
      <c r="P708" s="14">
        <f t="shared" si="45"/>
        <v>0</v>
      </c>
      <c r="Q708" s="16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27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44"/>
        <v>79</v>
      </c>
      <c r="P709" s="14">
        <f t="shared" si="45"/>
        <v>117.7</v>
      </c>
      <c r="Q709" s="16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24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44"/>
        <v>22</v>
      </c>
      <c r="P710" s="14">
        <f t="shared" si="45"/>
        <v>23.95</v>
      </c>
      <c r="Q710" s="16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15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44"/>
        <v>0</v>
      </c>
      <c r="P711" s="14">
        <f t="shared" si="45"/>
        <v>30.5</v>
      </c>
      <c r="Q711" s="16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53.25" customHeight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44"/>
        <v>0</v>
      </c>
      <c r="P712" s="14">
        <f t="shared" si="45"/>
        <v>0</v>
      </c>
      <c r="Q712" s="16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285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44"/>
        <v>34</v>
      </c>
      <c r="P713" s="14">
        <f t="shared" si="45"/>
        <v>99.97</v>
      </c>
      <c r="Q713" s="16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24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44"/>
        <v>0</v>
      </c>
      <c r="P714" s="14">
        <f t="shared" si="45"/>
        <v>26.25</v>
      </c>
      <c r="Q714" s="16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25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44"/>
        <v>1</v>
      </c>
      <c r="P715" s="14">
        <f t="shared" si="45"/>
        <v>199</v>
      </c>
      <c r="Q715" s="16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22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44"/>
        <v>15</v>
      </c>
      <c r="P716" s="14">
        <f t="shared" si="45"/>
        <v>80.319999999999993</v>
      </c>
      <c r="Q716" s="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255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44"/>
        <v>5</v>
      </c>
      <c r="P717" s="14">
        <f t="shared" si="45"/>
        <v>115.75</v>
      </c>
      <c r="Q717" s="16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22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44"/>
        <v>10</v>
      </c>
      <c r="P718" s="14">
        <f t="shared" si="45"/>
        <v>44.69</v>
      </c>
      <c r="Q718" s="16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9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44"/>
        <v>0</v>
      </c>
      <c r="P719" s="14">
        <f t="shared" si="45"/>
        <v>76.25</v>
      </c>
      <c r="Q719" s="16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24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44"/>
        <v>1</v>
      </c>
      <c r="P720" s="14">
        <f t="shared" si="45"/>
        <v>22.5</v>
      </c>
      <c r="Q720" s="16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255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44"/>
        <v>1</v>
      </c>
      <c r="P721" s="14">
        <f t="shared" si="45"/>
        <v>19.399999999999999</v>
      </c>
      <c r="Q721" s="16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19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44"/>
        <v>144</v>
      </c>
      <c r="P722" s="14">
        <f t="shared" si="45"/>
        <v>66.709999999999994</v>
      </c>
      <c r="Q722" s="16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255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44"/>
        <v>122</v>
      </c>
      <c r="P723" s="14">
        <f t="shared" si="45"/>
        <v>84.14</v>
      </c>
      <c r="Q723" s="16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24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44"/>
        <v>132</v>
      </c>
      <c r="P724" s="14">
        <f t="shared" si="45"/>
        <v>215.73</v>
      </c>
      <c r="Q724" s="16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16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44"/>
        <v>109</v>
      </c>
      <c r="P725" s="14">
        <f t="shared" si="45"/>
        <v>54.69</v>
      </c>
      <c r="Q725" s="16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225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44"/>
        <v>105</v>
      </c>
      <c r="P726" s="14">
        <f t="shared" si="45"/>
        <v>51.63</v>
      </c>
      <c r="Q726" s="1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22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44"/>
        <v>100</v>
      </c>
      <c r="P727" s="14">
        <f t="shared" si="45"/>
        <v>143.36000000000001</v>
      </c>
      <c r="Q727" s="16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24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44"/>
        <v>101</v>
      </c>
      <c r="P728" s="14">
        <f t="shared" si="45"/>
        <v>72.430000000000007</v>
      </c>
      <c r="Q728" s="16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255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44"/>
        <v>156</v>
      </c>
      <c r="P729" s="14">
        <f t="shared" si="45"/>
        <v>36.53</v>
      </c>
      <c r="Q729" s="16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210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44"/>
        <v>106</v>
      </c>
      <c r="P730" s="14">
        <f t="shared" si="45"/>
        <v>60.9</v>
      </c>
      <c r="Q730" s="16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285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44"/>
        <v>131</v>
      </c>
      <c r="P731" s="14">
        <f t="shared" si="45"/>
        <v>43.55</v>
      </c>
      <c r="Q731" s="16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105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44"/>
        <v>132</v>
      </c>
      <c r="P732" s="14">
        <f t="shared" si="45"/>
        <v>99.77</v>
      </c>
      <c r="Q732" s="16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210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44"/>
        <v>126</v>
      </c>
      <c r="P733" s="14">
        <f t="shared" si="45"/>
        <v>88.73</v>
      </c>
      <c r="Q733" s="16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24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44"/>
        <v>160</v>
      </c>
      <c r="P734" s="14">
        <f t="shared" si="45"/>
        <v>4.92</v>
      </c>
      <c r="Q734" s="16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27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44"/>
        <v>120</v>
      </c>
      <c r="P735" s="14">
        <f t="shared" si="45"/>
        <v>17.82</v>
      </c>
      <c r="Q735" s="16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180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44"/>
        <v>126</v>
      </c>
      <c r="P736" s="14">
        <f t="shared" si="45"/>
        <v>187.19</v>
      </c>
      <c r="Q736" s="1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19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44"/>
        <v>114</v>
      </c>
      <c r="P737" s="14">
        <f t="shared" si="45"/>
        <v>234.81</v>
      </c>
      <c r="Q737" s="16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27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44"/>
        <v>315</v>
      </c>
      <c r="P738" s="14">
        <f t="shared" si="45"/>
        <v>105.05</v>
      </c>
      <c r="Q738" s="16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255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44"/>
        <v>122</v>
      </c>
      <c r="P739" s="14">
        <f t="shared" si="45"/>
        <v>56.67</v>
      </c>
      <c r="Q739" s="16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15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44"/>
        <v>107</v>
      </c>
      <c r="P740" s="14">
        <f t="shared" si="45"/>
        <v>39.049999999999997</v>
      </c>
      <c r="Q740" s="16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255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44"/>
        <v>158</v>
      </c>
      <c r="P741" s="14">
        <f t="shared" si="45"/>
        <v>68.349999999999994</v>
      </c>
      <c r="Q741" s="16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24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44"/>
        <v>107</v>
      </c>
      <c r="P742" s="14">
        <f t="shared" si="45"/>
        <v>169.58</v>
      </c>
      <c r="Q742" s="16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12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44"/>
        <v>102</v>
      </c>
      <c r="P743" s="14">
        <f t="shared" si="45"/>
        <v>141.41999999999999</v>
      </c>
      <c r="Q743" s="16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24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44"/>
        <v>111</v>
      </c>
      <c r="P744" s="14">
        <f t="shared" si="45"/>
        <v>67.39</v>
      </c>
      <c r="Q744" s="16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22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44"/>
        <v>148</v>
      </c>
      <c r="P745" s="14">
        <f t="shared" si="45"/>
        <v>54.27</v>
      </c>
      <c r="Q745" s="16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19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44"/>
        <v>102</v>
      </c>
      <c r="P746" s="14">
        <f t="shared" si="45"/>
        <v>82.52</v>
      </c>
      <c r="Q746" s="1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24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44"/>
        <v>179</v>
      </c>
      <c r="P747" s="14">
        <f t="shared" si="45"/>
        <v>53.73</v>
      </c>
      <c r="Q747" s="16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105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44"/>
        <v>111</v>
      </c>
      <c r="P748" s="14">
        <f t="shared" si="45"/>
        <v>34.21</v>
      </c>
      <c r="Q748" s="16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255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44"/>
        <v>100</v>
      </c>
      <c r="P749" s="14">
        <f t="shared" si="45"/>
        <v>127.33</v>
      </c>
      <c r="Q749" s="16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22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44"/>
        <v>100</v>
      </c>
      <c r="P750" s="14">
        <f t="shared" si="45"/>
        <v>45.57</v>
      </c>
      <c r="Q750" s="16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25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44"/>
        <v>106</v>
      </c>
      <c r="P751" s="14">
        <f t="shared" si="45"/>
        <v>95.96</v>
      </c>
      <c r="Q751" s="16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225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44"/>
        <v>103</v>
      </c>
      <c r="P752" s="14">
        <f t="shared" si="45"/>
        <v>77.27</v>
      </c>
      <c r="Q752" s="16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210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44"/>
        <v>119</v>
      </c>
      <c r="P753" s="14">
        <f t="shared" si="45"/>
        <v>57.34</v>
      </c>
      <c r="Q753" s="16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255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44"/>
        <v>112</v>
      </c>
      <c r="P754" s="14">
        <f t="shared" si="45"/>
        <v>53.19</v>
      </c>
      <c r="Q754" s="16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27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44"/>
        <v>128</v>
      </c>
      <c r="P755" s="14">
        <f t="shared" si="45"/>
        <v>492.31</v>
      </c>
      <c r="Q755" s="16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27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44"/>
        <v>104</v>
      </c>
      <c r="P756" s="14">
        <f t="shared" si="45"/>
        <v>42.35</v>
      </c>
      <c r="Q756" s="1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22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44"/>
        <v>102</v>
      </c>
      <c r="P757" s="14">
        <f t="shared" si="45"/>
        <v>37.47</v>
      </c>
      <c r="Q757" s="16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22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44"/>
        <v>118</v>
      </c>
      <c r="P758" s="14">
        <f t="shared" si="45"/>
        <v>37.450000000000003</v>
      </c>
      <c r="Q758" s="16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22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44"/>
        <v>238</v>
      </c>
      <c r="P759" s="14">
        <f t="shared" si="45"/>
        <v>33.06</v>
      </c>
      <c r="Q759" s="16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180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44"/>
        <v>102</v>
      </c>
      <c r="P760" s="14">
        <f t="shared" si="45"/>
        <v>134.21</v>
      </c>
      <c r="Q760" s="16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210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44"/>
        <v>102</v>
      </c>
      <c r="P761" s="14">
        <f t="shared" si="45"/>
        <v>51.47</v>
      </c>
      <c r="Q761" s="16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53.25" customHeight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44"/>
        <v>0</v>
      </c>
      <c r="P762" s="14">
        <f t="shared" si="45"/>
        <v>0</v>
      </c>
      <c r="Q762" s="16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240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44"/>
        <v>5</v>
      </c>
      <c r="P763" s="14">
        <f t="shared" si="45"/>
        <v>39.17</v>
      </c>
      <c r="Q763" s="16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53.25" customHeight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44"/>
        <v>0</v>
      </c>
      <c r="P764" s="14">
        <f t="shared" si="45"/>
        <v>0</v>
      </c>
      <c r="Q764" s="16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22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44"/>
        <v>0</v>
      </c>
      <c r="P765" s="14">
        <f t="shared" si="45"/>
        <v>5</v>
      </c>
      <c r="Q765" s="16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53.25" customHeight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44"/>
        <v>0</v>
      </c>
      <c r="P766" s="14">
        <f t="shared" si="45"/>
        <v>0</v>
      </c>
      <c r="Q766" s="1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27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44"/>
        <v>36</v>
      </c>
      <c r="P767" s="14">
        <f t="shared" si="45"/>
        <v>57.3</v>
      </c>
      <c r="Q767" s="16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53.25" customHeight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44"/>
        <v>0</v>
      </c>
      <c r="P768" s="14">
        <f t="shared" si="45"/>
        <v>0</v>
      </c>
      <c r="Q768" s="16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240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44"/>
        <v>4</v>
      </c>
      <c r="P769" s="14">
        <f t="shared" si="45"/>
        <v>59</v>
      </c>
      <c r="Q769" s="16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53.25" customHeight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ref="O770:O833" si="48">ROUND(E770/D770*100,0)</f>
        <v>0</v>
      </c>
      <c r="P770" s="14">
        <f t="shared" ref="P770:P833" si="49">IFERROR(ROUND(E770/L770,2),0)</f>
        <v>0</v>
      </c>
      <c r="Q770" s="16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27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si="48"/>
        <v>41</v>
      </c>
      <c r="P771" s="14">
        <f t="shared" si="49"/>
        <v>31.85</v>
      </c>
      <c r="Q771" s="16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53.25" customHeight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48"/>
        <v>0</v>
      </c>
      <c r="P772" s="14">
        <f t="shared" si="49"/>
        <v>0</v>
      </c>
      <c r="Q772" s="16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210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48"/>
        <v>0</v>
      </c>
      <c r="P773" s="14">
        <f t="shared" si="49"/>
        <v>10</v>
      </c>
      <c r="Q773" s="16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285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48"/>
        <v>3</v>
      </c>
      <c r="P774" s="14">
        <f t="shared" si="49"/>
        <v>50</v>
      </c>
      <c r="Q774" s="16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225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48"/>
        <v>1</v>
      </c>
      <c r="P775" s="14">
        <f t="shared" si="49"/>
        <v>16</v>
      </c>
      <c r="Q775" s="16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24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48"/>
        <v>70</v>
      </c>
      <c r="P776" s="14">
        <f t="shared" si="49"/>
        <v>39</v>
      </c>
      <c r="Q776" s="1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19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48"/>
        <v>2</v>
      </c>
      <c r="P777" s="14">
        <f t="shared" si="49"/>
        <v>34</v>
      </c>
      <c r="Q777" s="16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24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48"/>
        <v>51</v>
      </c>
      <c r="P778" s="14">
        <f t="shared" si="49"/>
        <v>63.12</v>
      </c>
      <c r="Q778" s="16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27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48"/>
        <v>1</v>
      </c>
      <c r="P779" s="14">
        <f t="shared" si="49"/>
        <v>7</v>
      </c>
      <c r="Q779" s="16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19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48"/>
        <v>0</v>
      </c>
      <c r="P780" s="14">
        <f t="shared" si="49"/>
        <v>2</v>
      </c>
      <c r="Q780" s="16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255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48"/>
        <v>3</v>
      </c>
      <c r="P781" s="14">
        <f t="shared" si="49"/>
        <v>66.67</v>
      </c>
      <c r="Q781" s="16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19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48"/>
        <v>104</v>
      </c>
      <c r="P782" s="14">
        <f t="shared" si="49"/>
        <v>38.520000000000003</v>
      </c>
      <c r="Q782" s="16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210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48"/>
        <v>133</v>
      </c>
      <c r="P783" s="14">
        <f t="shared" si="49"/>
        <v>42.61</v>
      </c>
      <c r="Q783" s="16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240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48"/>
        <v>100</v>
      </c>
      <c r="P784" s="14">
        <f t="shared" si="49"/>
        <v>50</v>
      </c>
      <c r="Q784" s="16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225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48"/>
        <v>148</v>
      </c>
      <c r="P785" s="14">
        <f t="shared" si="49"/>
        <v>63.49</v>
      </c>
      <c r="Q785" s="16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24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48"/>
        <v>103</v>
      </c>
      <c r="P786" s="14">
        <f t="shared" si="49"/>
        <v>102.5</v>
      </c>
      <c r="Q786" s="1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225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48"/>
        <v>181</v>
      </c>
      <c r="P787" s="14">
        <f t="shared" si="49"/>
        <v>31.14</v>
      </c>
      <c r="Q787" s="16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210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48"/>
        <v>143</v>
      </c>
      <c r="P788" s="14">
        <f t="shared" si="49"/>
        <v>162.27000000000001</v>
      </c>
      <c r="Q788" s="16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22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48"/>
        <v>114</v>
      </c>
      <c r="P789" s="14">
        <f t="shared" si="49"/>
        <v>80.59</v>
      </c>
      <c r="Q789" s="16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27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48"/>
        <v>204</v>
      </c>
      <c r="P790" s="14">
        <f t="shared" si="49"/>
        <v>59.85</v>
      </c>
      <c r="Q790" s="16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25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48"/>
        <v>109</v>
      </c>
      <c r="P791" s="14">
        <f t="shared" si="49"/>
        <v>132.86000000000001</v>
      </c>
      <c r="Q791" s="16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225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48"/>
        <v>144</v>
      </c>
      <c r="P792" s="14">
        <f t="shared" si="49"/>
        <v>92.55</v>
      </c>
      <c r="Q792" s="16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255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48"/>
        <v>104</v>
      </c>
      <c r="P793" s="14">
        <f t="shared" si="49"/>
        <v>60.86</v>
      </c>
      <c r="Q793" s="16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15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48"/>
        <v>100</v>
      </c>
      <c r="P794" s="14">
        <f t="shared" si="49"/>
        <v>41.85</v>
      </c>
      <c r="Q794" s="16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225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48"/>
        <v>103</v>
      </c>
      <c r="P795" s="14">
        <f t="shared" si="49"/>
        <v>88.33</v>
      </c>
      <c r="Q795" s="16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24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48"/>
        <v>105</v>
      </c>
      <c r="P796" s="14">
        <f t="shared" si="49"/>
        <v>158.96</v>
      </c>
      <c r="Q796" s="1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225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48"/>
        <v>112</v>
      </c>
      <c r="P797" s="14">
        <f t="shared" si="49"/>
        <v>85.05</v>
      </c>
      <c r="Q797" s="16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22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48"/>
        <v>101</v>
      </c>
      <c r="P798" s="14">
        <f t="shared" si="49"/>
        <v>112.61</v>
      </c>
      <c r="Q798" s="16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24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48"/>
        <v>108</v>
      </c>
      <c r="P799" s="14">
        <f t="shared" si="49"/>
        <v>45.44</v>
      </c>
      <c r="Q799" s="16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19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48"/>
        <v>115</v>
      </c>
      <c r="P800" s="14">
        <f t="shared" si="49"/>
        <v>46.22</v>
      </c>
      <c r="Q800" s="16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27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48"/>
        <v>100</v>
      </c>
      <c r="P801" s="14">
        <f t="shared" si="49"/>
        <v>178.61</v>
      </c>
      <c r="Q801" s="16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19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48"/>
        <v>152</v>
      </c>
      <c r="P802" s="14">
        <f t="shared" si="49"/>
        <v>40.75</v>
      </c>
      <c r="Q802" s="16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210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48"/>
        <v>112</v>
      </c>
      <c r="P803" s="14">
        <f t="shared" si="49"/>
        <v>43.73</v>
      </c>
      <c r="Q803" s="16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27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48"/>
        <v>101</v>
      </c>
      <c r="P804" s="14">
        <f t="shared" si="49"/>
        <v>81.069999999999993</v>
      </c>
      <c r="Q804" s="16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255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48"/>
        <v>123</v>
      </c>
      <c r="P805" s="14">
        <f t="shared" si="49"/>
        <v>74.61</v>
      </c>
      <c r="Q805" s="16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21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48"/>
        <v>100</v>
      </c>
      <c r="P806" s="14">
        <f t="shared" si="49"/>
        <v>305.56</v>
      </c>
      <c r="Q806" s="1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22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48"/>
        <v>105</v>
      </c>
      <c r="P807" s="14">
        <f t="shared" si="49"/>
        <v>58.33</v>
      </c>
      <c r="Q807" s="16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9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48"/>
        <v>104</v>
      </c>
      <c r="P808" s="14">
        <f t="shared" si="49"/>
        <v>117.68</v>
      </c>
      <c r="Q808" s="16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12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48"/>
        <v>105</v>
      </c>
      <c r="P809" s="14">
        <f t="shared" si="49"/>
        <v>73.77</v>
      </c>
      <c r="Q809" s="16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24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48"/>
        <v>100</v>
      </c>
      <c r="P810" s="14">
        <f t="shared" si="49"/>
        <v>104.65</v>
      </c>
      <c r="Q810" s="16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16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48"/>
        <v>104</v>
      </c>
      <c r="P811" s="14">
        <f t="shared" si="49"/>
        <v>79.83</v>
      </c>
      <c r="Q811" s="16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24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48"/>
        <v>105</v>
      </c>
      <c r="P812" s="14">
        <f t="shared" si="49"/>
        <v>58.33</v>
      </c>
      <c r="Q812" s="16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180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48"/>
        <v>104</v>
      </c>
      <c r="P813" s="14">
        <f t="shared" si="49"/>
        <v>86.67</v>
      </c>
      <c r="Q813" s="16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24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48"/>
        <v>152</v>
      </c>
      <c r="P814" s="14">
        <f t="shared" si="49"/>
        <v>27.61</v>
      </c>
      <c r="Q814" s="16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15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48"/>
        <v>160</v>
      </c>
      <c r="P815" s="14">
        <f t="shared" si="49"/>
        <v>25</v>
      </c>
      <c r="Q815" s="16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255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48"/>
        <v>127</v>
      </c>
      <c r="P816" s="14">
        <f t="shared" si="49"/>
        <v>45.46</v>
      </c>
      <c r="Q816" s="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105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48"/>
        <v>107</v>
      </c>
      <c r="P817" s="14">
        <f t="shared" si="49"/>
        <v>99.53</v>
      </c>
      <c r="Q817" s="16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16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48"/>
        <v>115</v>
      </c>
      <c r="P818" s="14">
        <f t="shared" si="49"/>
        <v>39.31</v>
      </c>
      <c r="Q818" s="16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22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48"/>
        <v>137</v>
      </c>
      <c r="P819" s="14">
        <f t="shared" si="49"/>
        <v>89.42</v>
      </c>
      <c r="Q819" s="16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24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48"/>
        <v>156</v>
      </c>
      <c r="P820" s="14">
        <f t="shared" si="49"/>
        <v>28.68</v>
      </c>
      <c r="Q820" s="16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105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48"/>
        <v>109</v>
      </c>
      <c r="P821" s="14">
        <f t="shared" si="49"/>
        <v>31.07</v>
      </c>
      <c r="Q821" s="16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19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48"/>
        <v>134</v>
      </c>
      <c r="P822" s="14">
        <f t="shared" si="49"/>
        <v>70.55</v>
      </c>
      <c r="Q822" s="16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240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48"/>
        <v>100</v>
      </c>
      <c r="P823" s="14">
        <f t="shared" si="49"/>
        <v>224.13</v>
      </c>
      <c r="Q823" s="16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16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48"/>
        <v>119</v>
      </c>
      <c r="P824" s="14">
        <f t="shared" si="49"/>
        <v>51.81</v>
      </c>
      <c r="Q824" s="16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22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48"/>
        <v>180</v>
      </c>
      <c r="P825" s="14">
        <f t="shared" si="49"/>
        <v>43.52</v>
      </c>
      <c r="Q825" s="16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255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48"/>
        <v>134</v>
      </c>
      <c r="P826" s="14">
        <f t="shared" si="49"/>
        <v>39.82</v>
      </c>
      <c r="Q826" s="1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16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48"/>
        <v>100</v>
      </c>
      <c r="P827" s="14">
        <f t="shared" si="49"/>
        <v>126.81</v>
      </c>
      <c r="Q827" s="16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22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48"/>
        <v>101</v>
      </c>
      <c r="P828" s="14">
        <f t="shared" si="49"/>
        <v>113.88</v>
      </c>
      <c r="Q828" s="16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24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48"/>
        <v>103</v>
      </c>
      <c r="P829" s="14">
        <f t="shared" si="49"/>
        <v>28.18</v>
      </c>
      <c r="Q829" s="16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24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48"/>
        <v>107</v>
      </c>
      <c r="P830" s="14">
        <f t="shared" si="49"/>
        <v>36.61</v>
      </c>
      <c r="Q830" s="16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27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48"/>
        <v>104</v>
      </c>
      <c r="P831" s="14">
        <f t="shared" si="49"/>
        <v>32.5</v>
      </c>
      <c r="Q831" s="16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240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48"/>
        <v>108</v>
      </c>
      <c r="P832" s="14">
        <f t="shared" si="49"/>
        <v>60.66</v>
      </c>
      <c r="Q832" s="16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180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48"/>
        <v>233</v>
      </c>
      <c r="P833" s="14">
        <f t="shared" si="49"/>
        <v>175</v>
      </c>
      <c r="Q833" s="16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225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ref="O834:O897" si="52">ROUND(E834/D834*100,0)</f>
        <v>101</v>
      </c>
      <c r="P834" s="14">
        <f t="shared" ref="P834:P897" si="53">IFERROR(ROUND(E834/L834,2),0)</f>
        <v>97.99</v>
      </c>
      <c r="Q834" s="16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t="6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si="52"/>
        <v>102</v>
      </c>
      <c r="P835" s="14">
        <f t="shared" si="53"/>
        <v>148.78</v>
      </c>
      <c r="Q835" s="16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27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52"/>
        <v>131</v>
      </c>
      <c r="P836" s="14">
        <f t="shared" si="53"/>
        <v>96.08</v>
      </c>
      <c r="Q836" s="1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225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52"/>
        <v>117</v>
      </c>
      <c r="P837" s="14">
        <f t="shared" si="53"/>
        <v>58.63</v>
      </c>
      <c r="Q837" s="16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9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52"/>
        <v>101</v>
      </c>
      <c r="P838" s="14">
        <f t="shared" si="53"/>
        <v>109.71</v>
      </c>
      <c r="Q838" s="16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16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52"/>
        <v>122</v>
      </c>
      <c r="P839" s="14">
        <f t="shared" si="53"/>
        <v>49.11</v>
      </c>
      <c r="Q839" s="16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21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52"/>
        <v>145</v>
      </c>
      <c r="P840" s="14">
        <f t="shared" si="53"/>
        <v>47.67</v>
      </c>
      <c r="Q840" s="16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210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52"/>
        <v>117</v>
      </c>
      <c r="P841" s="14">
        <f t="shared" si="53"/>
        <v>60.74</v>
      </c>
      <c r="Q841" s="16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16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52"/>
        <v>120</v>
      </c>
      <c r="P842" s="14">
        <f t="shared" si="53"/>
        <v>63.38</v>
      </c>
      <c r="Q842" s="16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255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52"/>
        <v>101</v>
      </c>
      <c r="P843" s="14">
        <f t="shared" si="53"/>
        <v>53.89</v>
      </c>
      <c r="Q843" s="16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22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52"/>
        <v>104</v>
      </c>
      <c r="P844" s="14">
        <f t="shared" si="53"/>
        <v>66.87</v>
      </c>
      <c r="Q844" s="16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27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52"/>
        <v>267</v>
      </c>
      <c r="P845" s="14">
        <f t="shared" si="53"/>
        <v>63.1</v>
      </c>
      <c r="Q845" s="16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27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52"/>
        <v>194</v>
      </c>
      <c r="P846" s="14">
        <f t="shared" si="53"/>
        <v>36.630000000000003</v>
      </c>
      <c r="Q846" s="1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22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52"/>
        <v>120</v>
      </c>
      <c r="P847" s="14">
        <f t="shared" si="53"/>
        <v>34.01</v>
      </c>
      <c r="Q847" s="16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180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52"/>
        <v>122</v>
      </c>
      <c r="P848" s="14">
        <f t="shared" si="53"/>
        <v>28.55</v>
      </c>
      <c r="Q848" s="16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105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52"/>
        <v>100</v>
      </c>
      <c r="P849" s="14">
        <f t="shared" si="53"/>
        <v>10</v>
      </c>
      <c r="Q849" s="16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240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52"/>
        <v>100</v>
      </c>
      <c r="P850" s="14">
        <f t="shared" si="53"/>
        <v>18.75</v>
      </c>
      <c r="Q850" s="16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24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52"/>
        <v>120</v>
      </c>
      <c r="P851" s="14">
        <f t="shared" si="53"/>
        <v>41.7</v>
      </c>
      <c r="Q851" s="16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19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52"/>
        <v>155</v>
      </c>
      <c r="P852" s="14">
        <f t="shared" si="53"/>
        <v>46.67</v>
      </c>
      <c r="Q852" s="16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180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52"/>
        <v>130</v>
      </c>
      <c r="P853" s="14">
        <f t="shared" si="53"/>
        <v>37.270000000000003</v>
      </c>
      <c r="Q853" s="16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165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52"/>
        <v>105</v>
      </c>
      <c r="P854" s="14">
        <f t="shared" si="53"/>
        <v>59.26</v>
      </c>
      <c r="Q854" s="16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22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52"/>
        <v>100</v>
      </c>
      <c r="P855" s="14">
        <f t="shared" si="53"/>
        <v>30</v>
      </c>
      <c r="Q855" s="16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19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52"/>
        <v>118</v>
      </c>
      <c r="P856" s="14">
        <f t="shared" si="53"/>
        <v>65.86</v>
      </c>
      <c r="Q856" s="1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180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52"/>
        <v>103</v>
      </c>
      <c r="P857" s="14">
        <f t="shared" si="53"/>
        <v>31.91</v>
      </c>
      <c r="Q857" s="16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24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52"/>
        <v>218</v>
      </c>
      <c r="P858" s="14">
        <f t="shared" si="53"/>
        <v>19.46</v>
      </c>
      <c r="Q858" s="16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16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52"/>
        <v>100</v>
      </c>
      <c r="P859" s="14">
        <f t="shared" si="53"/>
        <v>50</v>
      </c>
      <c r="Q859" s="16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24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52"/>
        <v>144</v>
      </c>
      <c r="P860" s="14">
        <f t="shared" si="53"/>
        <v>22.74</v>
      </c>
      <c r="Q860" s="16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180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52"/>
        <v>105</v>
      </c>
      <c r="P861" s="14">
        <f t="shared" si="53"/>
        <v>42.72</v>
      </c>
      <c r="Q861" s="16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22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52"/>
        <v>18</v>
      </c>
      <c r="P862" s="14">
        <f t="shared" si="53"/>
        <v>52.92</v>
      </c>
      <c r="Q862" s="16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210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52"/>
        <v>2</v>
      </c>
      <c r="P863" s="14">
        <f t="shared" si="53"/>
        <v>50.5</v>
      </c>
      <c r="Q863" s="16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19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52"/>
        <v>0</v>
      </c>
      <c r="P864" s="14">
        <f t="shared" si="53"/>
        <v>42.5</v>
      </c>
      <c r="Q864" s="16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180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52"/>
        <v>5</v>
      </c>
      <c r="P865" s="14">
        <f t="shared" si="53"/>
        <v>18</v>
      </c>
      <c r="Q865" s="16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240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52"/>
        <v>42</v>
      </c>
      <c r="P866" s="14">
        <f t="shared" si="53"/>
        <v>34.18</v>
      </c>
      <c r="Q866" s="1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22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52"/>
        <v>2</v>
      </c>
      <c r="P867" s="14">
        <f t="shared" si="53"/>
        <v>22.5</v>
      </c>
      <c r="Q867" s="16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22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52"/>
        <v>18</v>
      </c>
      <c r="P868" s="14">
        <f t="shared" si="53"/>
        <v>58.18</v>
      </c>
      <c r="Q868" s="16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255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52"/>
        <v>24</v>
      </c>
      <c r="P869" s="14">
        <f t="shared" si="53"/>
        <v>109.18</v>
      </c>
      <c r="Q869" s="16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27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52"/>
        <v>0</v>
      </c>
      <c r="P870" s="14">
        <f t="shared" si="53"/>
        <v>50</v>
      </c>
      <c r="Q870" s="16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24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52"/>
        <v>12</v>
      </c>
      <c r="P871" s="14">
        <f t="shared" si="53"/>
        <v>346.67</v>
      </c>
      <c r="Q871" s="16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24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52"/>
        <v>0</v>
      </c>
      <c r="P872" s="14">
        <f t="shared" si="53"/>
        <v>12.4</v>
      </c>
      <c r="Q872" s="16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24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52"/>
        <v>5</v>
      </c>
      <c r="P873" s="14">
        <f t="shared" si="53"/>
        <v>27.08</v>
      </c>
      <c r="Q873" s="16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210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52"/>
        <v>1</v>
      </c>
      <c r="P874" s="14">
        <f t="shared" si="53"/>
        <v>32.5</v>
      </c>
      <c r="Q874" s="16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16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52"/>
        <v>1</v>
      </c>
      <c r="P875" s="14">
        <f t="shared" si="53"/>
        <v>9</v>
      </c>
      <c r="Q875" s="16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225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52"/>
        <v>24</v>
      </c>
      <c r="P876" s="14">
        <f t="shared" si="53"/>
        <v>34.76</v>
      </c>
      <c r="Q876" s="1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3.25" customHeight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52"/>
        <v>0</v>
      </c>
      <c r="P877" s="14">
        <f t="shared" si="53"/>
        <v>0</v>
      </c>
      <c r="Q877" s="16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105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52"/>
        <v>41</v>
      </c>
      <c r="P878" s="14">
        <f t="shared" si="53"/>
        <v>28.58</v>
      </c>
      <c r="Q878" s="16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27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52"/>
        <v>68</v>
      </c>
      <c r="P879" s="14">
        <f t="shared" si="53"/>
        <v>46.59</v>
      </c>
      <c r="Q879" s="16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24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52"/>
        <v>1</v>
      </c>
      <c r="P880" s="14">
        <f t="shared" si="53"/>
        <v>32.5</v>
      </c>
      <c r="Q880" s="16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24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52"/>
        <v>31</v>
      </c>
      <c r="P881" s="14">
        <f t="shared" si="53"/>
        <v>21.47</v>
      </c>
      <c r="Q881" s="16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24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52"/>
        <v>3</v>
      </c>
      <c r="P882" s="14">
        <f t="shared" si="53"/>
        <v>14.13</v>
      </c>
      <c r="Q882" s="16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210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52"/>
        <v>1</v>
      </c>
      <c r="P883" s="14">
        <f t="shared" si="53"/>
        <v>30</v>
      </c>
      <c r="Q883" s="16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25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52"/>
        <v>20</v>
      </c>
      <c r="P884" s="14">
        <f t="shared" si="53"/>
        <v>21.57</v>
      </c>
      <c r="Q884" s="16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255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52"/>
        <v>40</v>
      </c>
      <c r="P885" s="14">
        <f t="shared" si="53"/>
        <v>83.38</v>
      </c>
      <c r="Q885" s="16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180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52"/>
        <v>1</v>
      </c>
      <c r="P886" s="14">
        <f t="shared" si="53"/>
        <v>10</v>
      </c>
      <c r="Q886" s="1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22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52"/>
        <v>75</v>
      </c>
      <c r="P887" s="14">
        <f t="shared" si="53"/>
        <v>35.71</v>
      </c>
      <c r="Q887" s="16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24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52"/>
        <v>41</v>
      </c>
      <c r="P888" s="14">
        <f t="shared" si="53"/>
        <v>29.29</v>
      </c>
      <c r="Q888" s="16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53.25" customHeight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52"/>
        <v>0</v>
      </c>
      <c r="P889" s="14">
        <f t="shared" si="53"/>
        <v>0</v>
      </c>
      <c r="Q889" s="16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27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52"/>
        <v>7</v>
      </c>
      <c r="P890" s="14">
        <f t="shared" si="53"/>
        <v>18</v>
      </c>
      <c r="Q890" s="16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240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52"/>
        <v>9</v>
      </c>
      <c r="P891" s="14">
        <f t="shared" si="53"/>
        <v>73.760000000000005</v>
      </c>
      <c r="Q891" s="16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27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52"/>
        <v>4</v>
      </c>
      <c r="P892" s="14">
        <f t="shared" si="53"/>
        <v>31.25</v>
      </c>
      <c r="Q892" s="16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24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52"/>
        <v>3</v>
      </c>
      <c r="P893" s="14">
        <f t="shared" si="53"/>
        <v>28.89</v>
      </c>
      <c r="Q893" s="16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25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52"/>
        <v>41</v>
      </c>
      <c r="P894" s="14">
        <f t="shared" si="53"/>
        <v>143.82</v>
      </c>
      <c r="Q894" s="16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25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52"/>
        <v>10</v>
      </c>
      <c r="P895" s="14">
        <f t="shared" si="53"/>
        <v>40</v>
      </c>
      <c r="Q895" s="16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27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52"/>
        <v>39</v>
      </c>
      <c r="P896" s="14">
        <f t="shared" si="53"/>
        <v>147.81</v>
      </c>
      <c r="Q896" s="1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27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52"/>
        <v>2</v>
      </c>
      <c r="P897" s="14">
        <f t="shared" si="53"/>
        <v>27.86</v>
      </c>
      <c r="Q897" s="16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255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ref="O898:O961" si="56">ROUND(E898/D898*100,0)</f>
        <v>40</v>
      </c>
      <c r="P898" s="14">
        <f t="shared" ref="P898:P961" si="57">IFERROR(ROUND(E898/L898,2),0)</f>
        <v>44.44</v>
      </c>
      <c r="Q898" s="16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53.25" customHeight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si="56"/>
        <v>0</v>
      </c>
      <c r="P899" s="14">
        <f t="shared" si="57"/>
        <v>0</v>
      </c>
      <c r="Q899" s="16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225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56"/>
        <v>3</v>
      </c>
      <c r="P900" s="14">
        <f t="shared" si="57"/>
        <v>35</v>
      </c>
      <c r="Q900" s="16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19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56"/>
        <v>37</v>
      </c>
      <c r="P901" s="14">
        <f t="shared" si="57"/>
        <v>35</v>
      </c>
      <c r="Q901" s="16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18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56"/>
        <v>0</v>
      </c>
      <c r="P902" s="14">
        <f t="shared" si="57"/>
        <v>10.5</v>
      </c>
      <c r="Q902" s="16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3.25" customHeight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56"/>
        <v>0</v>
      </c>
      <c r="P903" s="14">
        <f t="shared" si="57"/>
        <v>0</v>
      </c>
      <c r="Q903" s="16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30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56"/>
        <v>0</v>
      </c>
      <c r="P904" s="14">
        <f t="shared" si="57"/>
        <v>30</v>
      </c>
      <c r="Q904" s="16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19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56"/>
        <v>3</v>
      </c>
      <c r="P905" s="14">
        <f t="shared" si="57"/>
        <v>40</v>
      </c>
      <c r="Q905" s="16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240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56"/>
        <v>0</v>
      </c>
      <c r="P906" s="14">
        <f t="shared" si="57"/>
        <v>50.33</v>
      </c>
      <c r="Q906" s="1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180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56"/>
        <v>3</v>
      </c>
      <c r="P907" s="14">
        <f t="shared" si="57"/>
        <v>32.67</v>
      </c>
      <c r="Q907" s="16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53.25" customHeight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56"/>
        <v>0</v>
      </c>
      <c r="P908" s="14">
        <f t="shared" si="57"/>
        <v>0</v>
      </c>
      <c r="Q908" s="16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53.25" customHeight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56"/>
        <v>0</v>
      </c>
      <c r="P909" s="14">
        <f t="shared" si="57"/>
        <v>0</v>
      </c>
      <c r="Q909" s="16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53.25" customHeight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56"/>
        <v>0</v>
      </c>
      <c r="P910" s="14">
        <f t="shared" si="57"/>
        <v>0</v>
      </c>
      <c r="Q910" s="16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21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56"/>
        <v>3</v>
      </c>
      <c r="P911" s="14">
        <f t="shared" si="57"/>
        <v>65</v>
      </c>
      <c r="Q911" s="16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240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56"/>
        <v>22</v>
      </c>
      <c r="P912" s="14">
        <f t="shared" si="57"/>
        <v>24.6</v>
      </c>
      <c r="Q912" s="16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53.25" customHeight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56"/>
        <v>0</v>
      </c>
      <c r="P913" s="14">
        <f t="shared" si="57"/>
        <v>0</v>
      </c>
      <c r="Q913" s="16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19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56"/>
        <v>1</v>
      </c>
      <c r="P914" s="14">
        <f t="shared" si="57"/>
        <v>15</v>
      </c>
      <c r="Q914" s="16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27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56"/>
        <v>7</v>
      </c>
      <c r="P915" s="14">
        <f t="shared" si="57"/>
        <v>82.58</v>
      </c>
      <c r="Q915" s="16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53.25" customHeight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56"/>
        <v>0</v>
      </c>
      <c r="P916" s="14">
        <f t="shared" si="57"/>
        <v>0</v>
      </c>
      <c r="Q916" s="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180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56"/>
        <v>6</v>
      </c>
      <c r="P917" s="14">
        <f t="shared" si="57"/>
        <v>41.67</v>
      </c>
      <c r="Q917" s="16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53.25" customHeight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56"/>
        <v>0</v>
      </c>
      <c r="P918" s="14">
        <f t="shared" si="57"/>
        <v>0</v>
      </c>
      <c r="Q918" s="16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27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56"/>
        <v>1</v>
      </c>
      <c r="P919" s="14">
        <f t="shared" si="57"/>
        <v>30</v>
      </c>
      <c r="Q919" s="16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27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56"/>
        <v>5</v>
      </c>
      <c r="P920" s="14">
        <f t="shared" si="57"/>
        <v>19.600000000000001</v>
      </c>
      <c r="Q920" s="16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t="7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56"/>
        <v>1</v>
      </c>
      <c r="P921" s="14">
        <f t="shared" si="57"/>
        <v>100</v>
      </c>
      <c r="Q921" s="16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53.25" customHeight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56"/>
        <v>0</v>
      </c>
      <c r="P922" s="14">
        <f t="shared" si="57"/>
        <v>0</v>
      </c>
      <c r="Q922" s="16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24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56"/>
        <v>31</v>
      </c>
      <c r="P923" s="14">
        <f t="shared" si="57"/>
        <v>231.75</v>
      </c>
      <c r="Q923" s="16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19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56"/>
        <v>21</v>
      </c>
      <c r="P924" s="14">
        <f t="shared" si="57"/>
        <v>189.33</v>
      </c>
      <c r="Q924" s="16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22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56"/>
        <v>2</v>
      </c>
      <c r="P925" s="14">
        <f t="shared" si="57"/>
        <v>55</v>
      </c>
      <c r="Q925" s="16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255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56"/>
        <v>11</v>
      </c>
      <c r="P926" s="14">
        <f t="shared" si="57"/>
        <v>21.8</v>
      </c>
      <c r="Q926" s="1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22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56"/>
        <v>3</v>
      </c>
      <c r="P927" s="14">
        <f t="shared" si="57"/>
        <v>32</v>
      </c>
      <c r="Q927" s="16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3.25" customHeight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56"/>
        <v>0</v>
      </c>
      <c r="P928" s="14">
        <f t="shared" si="57"/>
        <v>0</v>
      </c>
      <c r="Q928" s="16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53.25" customHeight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56"/>
        <v>0</v>
      </c>
      <c r="P929" s="14">
        <f t="shared" si="57"/>
        <v>0</v>
      </c>
      <c r="Q929" s="16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19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56"/>
        <v>11</v>
      </c>
      <c r="P930" s="14">
        <f t="shared" si="57"/>
        <v>56.25</v>
      </c>
      <c r="Q930" s="16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53.25" customHeight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56"/>
        <v>0</v>
      </c>
      <c r="P931" s="14">
        <f t="shared" si="57"/>
        <v>0</v>
      </c>
      <c r="Q931" s="16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285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56"/>
        <v>38</v>
      </c>
      <c r="P932" s="14">
        <f t="shared" si="57"/>
        <v>69</v>
      </c>
      <c r="Q932" s="16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22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56"/>
        <v>7</v>
      </c>
      <c r="P933" s="14">
        <f t="shared" si="57"/>
        <v>18.71</v>
      </c>
      <c r="Q933" s="16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15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56"/>
        <v>15</v>
      </c>
      <c r="P934" s="14">
        <f t="shared" si="57"/>
        <v>46.03</v>
      </c>
      <c r="Q934" s="16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22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56"/>
        <v>6</v>
      </c>
      <c r="P935" s="14">
        <f t="shared" si="57"/>
        <v>60</v>
      </c>
      <c r="Q935" s="16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24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56"/>
        <v>30</v>
      </c>
      <c r="P936" s="14">
        <f t="shared" si="57"/>
        <v>50.67</v>
      </c>
      <c r="Q936" s="1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255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56"/>
        <v>1</v>
      </c>
      <c r="P937" s="14">
        <f t="shared" si="57"/>
        <v>25</v>
      </c>
      <c r="Q937" s="16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53.25" customHeight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56"/>
        <v>0</v>
      </c>
      <c r="P938" s="14">
        <f t="shared" si="57"/>
        <v>0</v>
      </c>
      <c r="Q938" s="16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22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56"/>
        <v>1</v>
      </c>
      <c r="P939" s="14">
        <f t="shared" si="57"/>
        <v>20</v>
      </c>
      <c r="Q939" s="16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180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56"/>
        <v>0</v>
      </c>
      <c r="P940" s="14">
        <f t="shared" si="57"/>
        <v>25</v>
      </c>
      <c r="Q940" s="16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24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56"/>
        <v>1</v>
      </c>
      <c r="P941" s="14">
        <f t="shared" si="57"/>
        <v>20</v>
      </c>
      <c r="Q941" s="16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210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56"/>
        <v>17</v>
      </c>
      <c r="P942" s="14">
        <f t="shared" si="57"/>
        <v>110.29</v>
      </c>
      <c r="Q942" s="16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24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56"/>
        <v>2</v>
      </c>
      <c r="P943" s="14">
        <f t="shared" si="57"/>
        <v>37.450000000000003</v>
      </c>
      <c r="Q943" s="16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24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56"/>
        <v>9</v>
      </c>
      <c r="P944" s="14">
        <f t="shared" si="57"/>
        <v>41.75</v>
      </c>
      <c r="Q944" s="16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15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56"/>
        <v>10</v>
      </c>
      <c r="P945" s="14">
        <f t="shared" si="57"/>
        <v>24.08</v>
      </c>
      <c r="Q945" s="16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22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56"/>
        <v>13</v>
      </c>
      <c r="P946" s="14">
        <f t="shared" si="57"/>
        <v>69.41</v>
      </c>
      <c r="Q946" s="1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210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56"/>
        <v>2</v>
      </c>
      <c r="P947" s="14">
        <f t="shared" si="57"/>
        <v>155.25</v>
      </c>
      <c r="Q947" s="16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180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56"/>
        <v>2</v>
      </c>
      <c r="P948" s="14">
        <f t="shared" si="57"/>
        <v>57.2</v>
      </c>
      <c r="Q948" s="16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53.25" customHeight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56"/>
        <v>0</v>
      </c>
      <c r="P949" s="14">
        <f t="shared" si="57"/>
        <v>0</v>
      </c>
      <c r="Q949" s="16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225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56"/>
        <v>12</v>
      </c>
      <c r="P950" s="14">
        <f t="shared" si="57"/>
        <v>60</v>
      </c>
      <c r="Q950" s="16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210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56"/>
        <v>1</v>
      </c>
      <c r="P951" s="14">
        <f t="shared" si="57"/>
        <v>39</v>
      </c>
      <c r="Q951" s="16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22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56"/>
        <v>28</v>
      </c>
      <c r="P952" s="14">
        <f t="shared" si="57"/>
        <v>58.42</v>
      </c>
      <c r="Q952" s="16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t="7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56"/>
        <v>38</v>
      </c>
      <c r="P953" s="14">
        <f t="shared" si="57"/>
        <v>158.63999999999999</v>
      </c>
      <c r="Q953" s="16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135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56"/>
        <v>40</v>
      </c>
      <c r="P954" s="14">
        <f t="shared" si="57"/>
        <v>99.86</v>
      </c>
      <c r="Q954" s="16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240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56"/>
        <v>1</v>
      </c>
      <c r="P955" s="14">
        <f t="shared" si="57"/>
        <v>25.2</v>
      </c>
      <c r="Q955" s="16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22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56"/>
        <v>43</v>
      </c>
      <c r="P956" s="14">
        <f t="shared" si="57"/>
        <v>89.19</v>
      </c>
      <c r="Q956" s="1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22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56"/>
        <v>6</v>
      </c>
      <c r="P957" s="14">
        <f t="shared" si="57"/>
        <v>182.62</v>
      </c>
      <c r="Q957" s="16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27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56"/>
        <v>2</v>
      </c>
      <c r="P958" s="14">
        <f t="shared" si="57"/>
        <v>50.65</v>
      </c>
      <c r="Q958" s="16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15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56"/>
        <v>2</v>
      </c>
      <c r="P959" s="14">
        <f t="shared" si="57"/>
        <v>33.29</v>
      </c>
      <c r="Q959" s="16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27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56"/>
        <v>11</v>
      </c>
      <c r="P960" s="14">
        <f t="shared" si="57"/>
        <v>51.82</v>
      </c>
      <c r="Q960" s="16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24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56"/>
        <v>39</v>
      </c>
      <c r="P961" s="14">
        <f t="shared" si="57"/>
        <v>113.63</v>
      </c>
      <c r="Q961" s="16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240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ref="O962:O1025" si="60">ROUND(E962/D962*100,0)</f>
        <v>46</v>
      </c>
      <c r="P962" s="14">
        <f t="shared" ref="P962:P1025" si="61">IFERROR(ROUND(E962/L962,2),0)</f>
        <v>136.46</v>
      </c>
      <c r="Q962" s="16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16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si="60"/>
        <v>42</v>
      </c>
      <c r="P963" s="14">
        <f t="shared" si="61"/>
        <v>364.35</v>
      </c>
      <c r="Q963" s="16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22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60"/>
        <v>28</v>
      </c>
      <c r="P964" s="14">
        <f t="shared" si="61"/>
        <v>19.239999999999998</v>
      </c>
      <c r="Q964" s="16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135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60"/>
        <v>1</v>
      </c>
      <c r="P965" s="14">
        <f t="shared" si="61"/>
        <v>41.89</v>
      </c>
      <c r="Q965" s="16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255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60"/>
        <v>1</v>
      </c>
      <c r="P966" s="14">
        <f t="shared" si="61"/>
        <v>30.31</v>
      </c>
      <c r="Q966" s="1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27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60"/>
        <v>1</v>
      </c>
      <c r="P967" s="14">
        <f t="shared" si="61"/>
        <v>49.67</v>
      </c>
      <c r="Q967" s="16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19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60"/>
        <v>15</v>
      </c>
      <c r="P968" s="14">
        <f t="shared" si="61"/>
        <v>59.2</v>
      </c>
      <c r="Q968" s="16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19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60"/>
        <v>18</v>
      </c>
      <c r="P969" s="14">
        <f t="shared" si="61"/>
        <v>43.98</v>
      </c>
      <c r="Q969" s="16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22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60"/>
        <v>1</v>
      </c>
      <c r="P970" s="14">
        <f t="shared" si="61"/>
        <v>26.5</v>
      </c>
      <c r="Q970" s="16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135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60"/>
        <v>47</v>
      </c>
      <c r="P971" s="14">
        <f t="shared" si="61"/>
        <v>1272.73</v>
      </c>
      <c r="Q971" s="16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24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60"/>
        <v>46</v>
      </c>
      <c r="P972" s="14">
        <f t="shared" si="61"/>
        <v>164</v>
      </c>
      <c r="Q972" s="16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25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60"/>
        <v>0</v>
      </c>
      <c r="P973" s="14">
        <f t="shared" si="61"/>
        <v>45.2</v>
      </c>
      <c r="Q973" s="16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22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60"/>
        <v>35</v>
      </c>
      <c r="P974" s="14">
        <f t="shared" si="61"/>
        <v>153.88999999999999</v>
      </c>
      <c r="Q974" s="16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24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60"/>
        <v>2</v>
      </c>
      <c r="P975" s="14">
        <f t="shared" si="61"/>
        <v>51.38</v>
      </c>
      <c r="Q975" s="16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25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60"/>
        <v>1</v>
      </c>
      <c r="P976" s="14">
        <f t="shared" si="61"/>
        <v>93.33</v>
      </c>
      <c r="Q976" s="1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25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60"/>
        <v>3</v>
      </c>
      <c r="P977" s="14">
        <f t="shared" si="61"/>
        <v>108.63</v>
      </c>
      <c r="Q977" s="16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25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60"/>
        <v>2</v>
      </c>
      <c r="P978" s="14">
        <f t="shared" si="61"/>
        <v>160.5</v>
      </c>
      <c r="Q978" s="16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25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60"/>
        <v>34</v>
      </c>
      <c r="P979" s="14">
        <f t="shared" si="61"/>
        <v>75.75</v>
      </c>
      <c r="Q979" s="16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210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60"/>
        <v>56</v>
      </c>
      <c r="P980" s="14">
        <f t="shared" si="61"/>
        <v>790.84</v>
      </c>
      <c r="Q980" s="16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27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60"/>
        <v>83</v>
      </c>
      <c r="P981" s="14">
        <f t="shared" si="61"/>
        <v>301.94</v>
      </c>
      <c r="Q981" s="16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285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60"/>
        <v>15</v>
      </c>
      <c r="P982" s="14">
        <f t="shared" si="61"/>
        <v>47.94</v>
      </c>
      <c r="Q982" s="16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255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60"/>
        <v>0</v>
      </c>
      <c r="P983" s="14">
        <f t="shared" si="61"/>
        <v>2.75</v>
      </c>
      <c r="Q983" s="16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15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60"/>
        <v>0</v>
      </c>
      <c r="P984" s="14">
        <f t="shared" si="61"/>
        <v>1</v>
      </c>
      <c r="Q984" s="16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225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60"/>
        <v>30</v>
      </c>
      <c r="P985" s="14">
        <f t="shared" si="61"/>
        <v>171.79</v>
      </c>
      <c r="Q985" s="16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27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60"/>
        <v>1</v>
      </c>
      <c r="P986" s="14">
        <f t="shared" si="61"/>
        <v>35.33</v>
      </c>
      <c r="Q986" s="1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22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60"/>
        <v>6</v>
      </c>
      <c r="P987" s="14">
        <f t="shared" si="61"/>
        <v>82.09</v>
      </c>
      <c r="Q987" s="16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255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60"/>
        <v>13</v>
      </c>
      <c r="P988" s="14">
        <f t="shared" si="61"/>
        <v>110.87</v>
      </c>
      <c r="Q988" s="16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25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60"/>
        <v>13</v>
      </c>
      <c r="P989" s="14">
        <f t="shared" si="61"/>
        <v>161.22</v>
      </c>
      <c r="Q989" s="16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3.25" customHeight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60"/>
        <v>0</v>
      </c>
      <c r="P990" s="14">
        <f t="shared" si="61"/>
        <v>0</v>
      </c>
      <c r="Q990" s="16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9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60"/>
        <v>17</v>
      </c>
      <c r="P991" s="14">
        <f t="shared" si="61"/>
        <v>52.41</v>
      </c>
      <c r="Q991" s="16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25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60"/>
        <v>0</v>
      </c>
      <c r="P992" s="14">
        <f t="shared" si="61"/>
        <v>13</v>
      </c>
      <c r="Q992" s="16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28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60"/>
        <v>4</v>
      </c>
      <c r="P993" s="14">
        <f t="shared" si="61"/>
        <v>30.29</v>
      </c>
      <c r="Q993" s="16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19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60"/>
        <v>0</v>
      </c>
      <c r="P994" s="14">
        <f t="shared" si="61"/>
        <v>116.75</v>
      </c>
      <c r="Q994" s="16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210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60"/>
        <v>25</v>
      </c>
      <c r="P995" s="14">
        <f t="shared" si="61"/>
        <v>89.6</v>
      </c>
      <c r="Q995" s="16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27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60"/>
        <v>2</v>
      </c>
      <c r="P996" s="14">
        <f t="shared" si="61"/>
        <v>424.45</v>
      </c>
      <c r="Q996" s="1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225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60"/>
        <v>7</v>
      </c>
      <c r="P997" s="14">
        <f t="shared" si="61"/>
        <v>80.67</v>
      </c>
      <c r="Q997" s="16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16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60"/>
        <v>2</v>
      </c>
      <c r="P998" s="14">
        <f t="shared" si="61"/>
        <v>13</v>
      </c>
      <c r="Q998" s="16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165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60"/>
        <v>1</v>
      </c>
      <c r="P999" s="14">
        <f t="shared" si="61"/>
        <v>8.1300000000000008</v>
      </c>
      <c r="Q999" s="16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19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60"/>
        <v>59</v>
      </c>
      <c r="P1000" s="14">
        <f t="shared" si="61"/>
        <v>153.43</v>
      </c>
      <c r="Q1000" s="16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19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60"/>
        <v>8</v>
      </c>
      <c r="P1001" s="14">
        <f t="shared" si="61"/>
        <v>292.08</v>
      </c>
      <c r="Q1001" s="16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210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60"/>
        <v>2</v>
      </c>
      <c r="P1002" s="14">
        <f t="shared" si="61"/>
        <v>3304</v>
      </c>
      <c r="Q1002" s="16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24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60"/>
        <v>104</v>
      </c>
      <c r="P1003" s="14">
        <f t="shared" si="61"/>
        <v>1300</v>
      </c>
      <c r="Q1003" s="16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255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60"/>
        <v>30</v>
      </c>
      <c r="P1004" s="14">
        <f t="shared" si="61"/>
        <v>134.55000000000001</v>
      </c>
      <c r="Q1004" s="16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180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60"/>
        <v>16</v>
      </c>
      <c r="P1005" s="14">
        <f t="shared" si="61"/>
        <v>214.07</v>
      </c>
      <c r="Q1005" s="16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16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60"/>
        <v>82</v>
      </c>
      <c r="P1006" s="14">
        <f t="shared" si="61"/>
        <v>216.34</v>
      </c>
      <c r="Q1006" s="1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180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60"/>
        <v>75</v>
      </c>
      <c r="P1007" s="14">
        <f t="shared" si="61"/>
        <v>932.31</v>
      </c>
      <c r="Q1007" s="16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22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60"/>
        <v>6</v>
      </c>
      <c r="P1008" s="14">
        <f t="shared" si="61"/>
        <v>29.25</v>
      </c>
      <c r="Q1008" s="16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22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60"/>
        <v>44</v>
      </c>
      <c r="P1009" s="14">
        <f t="shared" si="61"/>
        <v>174.95</v>
      </c>
      <c r="Q1009" s="16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27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60"/>
        <v>0</v>
      </c>
      <c r="P1010" s="14">
        <f t="shared" si="61"/>
        <v>250</v>
      </c>
      <c r="Q1010" s="16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27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60"/>
        <v>13</v>
      </c>
      <c r="P1011" s="14">
        <f t="shared" si="61"/>
        <v>65</v>
      </c>
      <c r="Q1011" s="16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255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60"/>
        <v>0</v>
      </c>
      <c r="P1012" s="14">
        <f t="shared" si="61"/>
        <v>55</v>
      </c>
      <c r="Q1012" s="16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240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60"/>
        <v>0</v>
      </c>
      <c r="P1013" s="14">
        <f t="shared" si="61"/>
        <v>75</v>
      </c>
      <c r="Q1013" s="16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27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60"/>
        <v>21535</v>
      </c>
      <c r="P1014" s="14">
        <f t="shared" si="61"/>
        <v>1389.36</v>
      </c>
      <c r="Q1014" s="16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25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60"/>
        <v>35</v>
      </c>
      <c r="P1015" s="14">
        <f t="shared" si="61"/>
        <v>95.91</v>
      </c>
      <c r="Q1015" s="16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15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60"/>
        <v>31</v>
      </c>
      <c r="P1016" s="14">
        <f t="shared" si="61"/>
        <v>191.25</v>
      </c>
      <c r="Q1016" s="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16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60"/>
        <v>3</v>
      </c>
      <c r="P1017" s="14">
        <f t="shared" si="61"/>
        <v>40</v>
      </c>
      <c r="Q1017" s="16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19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60"/>
        <v>3</v>
      </c>
      <c r="P1018" s="14">
        <f t="shared" si="61"/>
        <v>74.790000000000006</v>
      </c>
      <c r="Q1018" s="16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27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60"/>
        <v>23</v>
      </c>
      <c r="P1019" s="14">
        <f t="shared" si="61"/>
        <v>161.12</v>
      </c>
      <c r="Q1019" s="16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19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60"/>
        <v>3</v>
      </c>
      <c r="P1020" s="14">
        <f t="shared" si="61"/>
        <v>88.71</v>
      </c>
      <c r="Q1020" s="16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150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60"/>
        <v>47</v>
      </c>
      <c r="P1021" s="14">
        <f t="shared" si="61"/>
        <v>53.25</v>
      </c>
      <c r="Q1021" s="16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24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60"/>
        <v>206</v>
      </c>
      <c r="P1022" s="14">
        <f t="shared" si="61"/>
        <v>106.2</v>
      </c>
      <c r="Q1022" s="16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19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60"/>
        <v>352</v>
      </c>
      <c r="P1023" s="14">
        <f t="shared" si="61"/>
        <v>22.08</v>
      </c>
      <c r="Q1023" s="16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135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60"/>
        <v>115</v>
      </c>
      <c r="P1024" s="14">
        <f t="shared" si="61"/>
        <v>31.05</v>
      </c>
      <c r="Q1024" s="16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22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60"/>
        <v>237</v>
      </c>
      <c r="P1025" s="14">
        <f t="shared" si="61"/>
        <v>36.21</v>
      </c>
      <c r="Q1025" s="16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240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ref="O1026:O1089" si="64">ROUND(E1026/D1026*100,0)</f>
        <v>119</v>
      </c>
      <c r="P1026" s="14">
        <f t="shared" ref="P1026:P1089" si="65">IFERROR(ROUND(E1026/L1026,2),0)</f>
        <v>388.98</v>
      </c>
      <c r="Q1026" s="1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180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si="64"/>
        <v>110</v>
      </c>
      <c r="P1027" s="14">
        <f t="shared" si="65"/>
        <v>71.849999999999994</v>
      </c>
      <c r="Q1027" s="16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255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64"/>
        <v>100</v>
      </c>
      <c r="P1028" s="14">
        <f t="shared" si="65"/>
        <v>57.38</v>
      </c>
      <c r="Q1028" s="16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255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64"/>
        <v>103</v>
      </c>
      <c r="P1029" s="14">
        <f t="shared" si="65"/>
        <v>69.67</v>
      </c>
      <c r="Q1029" s="16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240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64"/>
        <v>117</v>
      </c>
      <c r="P1030" s="14">
        <f t="shared" si="65"/>
        <v>45.99</v>
      </c>
      <c r="Q1030" s="16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16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64"/>
        <v>112</v>
      </c>
      <c r="P1031" s="14">
        <f t="shared" si="65"/>
        <v>79.260000000000005</v>
      </c>
      <c r="Q1031" s="16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105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64"/>
        <v>342</v>
      </c>
      <c r="P1032" s="14">
        <f t="shared" si="65"/>
        <v>43.03</v>
      </c>
      <c r="Q1032" s="16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27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64"/>
        <v>107</v>
      </c>
      <c r="P1033" s="14">
        <f t="shared" si="65"/>
        <v>108.48</v>
      </c>
      <c r="Q1033" s="16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10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64"/>
        <v>108</v>
      </c>
      <c r="P1034" s="14">
        <f t="shared" si="65"/>
        <v>61.03</v>
      </c>
      <c r="Q1034" s="16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24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64"/>
        <v>103</v>
      </c>
      <c r="P1035" s="14">
        <f t="shared" si="65"/>
        <v>50.59</v>
      </c>
      <c r="Q1035" s="16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25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64"/>
        <v>130</v>
      </c>
      <c r="P1036" s="14">
        <f t="shared" si="65"/>
        <v>39.159999999999997</v>
      </c>
      <c r="Q1036" s="1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24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64"/>
        <v>108</v>
      </c>
      <c r="P1037" s="14">
        <f t="shared" si="65"/>
        <v>65.16</v>
      </c>
      <c r="Q1037" s="16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180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64"/>
        <v>112</v>
      </c>
      <c r="P1038" s="14">
        <f t="shared" si="65"/>
        <v>23.96</v>
      </c>
      <c r="Q1038" s="16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255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64"/>
        <v>102</v>
      </c>
      <c r="P1039" s="14">
        <f t="shared" si="65"/>
        <v>48.62</v>
      </c>
      <c r="Q1039" s="16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22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64"/>
        <v>145</v>
      </c>
      <c r="P1040" s="14">
        <f t="shared" si="65"/>
        <v>35.74</v>
      </c>
      <c r="Q1040" s="16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255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64"/>
        <v>128</v>
      </c>
      <c r="P1041" s="14">
        <f t="shared" si="65"/>
        <v>21.37</v>
      </c>
      <c r="Q1041" s="16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24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64"/>
        <v>0</v>
      </c>
      <c r="P1042" s="14">
        <f t="shared" si="65"/>
        <v>250</v>
      </c>
      <c r="Q1042" s="16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53.25" hidden="1" customHeight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64"/>
        <v>0</v>
      </c>
      <c r="P1043" s="14">
        <f t="shared" si="65"/>
        <v>0</v>
      </c>
      <c r="Q1043" s="16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25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64"/>
        <v>2</v>
      </c>
      <c r="P1044" s="14">
        <f t="shared" si="65"/>
        <v>10</v>
      </c>
      <c r="Q1044" s="16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19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64"/>
        <v>9</v>
      </c>
      <c r="P1045" s="14">
        <f t="shared" si="65"/>
        <v>29.24</v>
      </c>
      <c r="Q1045" s="16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24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64"/>
        <v>0</v>
      </c>
      <c r="P1046" s="14">
        <f t="shared" si="65"/>
        <v>3</v>
      </c>
      <c r="Q1046" s="1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180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64"/>
        <v>3</v>
      </c>
      <c r="P1047" s="14">
        <f t="shared" si="65"/>
        <v>33.25</v>
      </c>
      <c r="Q1047" s="16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53.25" hidden="1" customHeight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64"/>
        <v>0</v>
      </c>
      <c r="P1048" s="14">
        <f t="shared" si="65"/>
        <v>0</v>
      </c>
      <c r="Q1048" s="16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22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64"/>
        <v>0</v>
      </c>
      <c r="P1049" s="14">
        <f t="shared" si="65"/>
        <v>1</v>
      </c>
      <c r="Q1049" s="16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24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64"/>
        <v>1</v>
      </c>
      <c r="P1050" s="14">
        <f t="shared" si="65"/>
        <v>53</v>
      </c>
      <c r="Q1050" s="16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t="53.25" hidden="1" customHeight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64"/>
        <v>0</v>
      </c>
      <c r="P1051" s="14">
        <f t="shared" si="65"/>
        <v>0</v>
      </c>
      <c r="Q1051" s="16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53.25" hidden="1" customHeight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64"/>
        <v>0</v>
      </c>
      <c r="P1052" s="14">
        <f t="shared" si="65"/>
        <v>0</v>
      </c>
      <c r="Q1052" s="16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53.25" hidden="1" customHeight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64"/>
        <v>0</v>
      </c>
      <c r="P1053" s="14">
        <f t="shared" si="65"/>
        <v>0</v>
      </c>
      <c r="Q1053" s="16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3.25" hidden="1" customHeight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64"/>
        <v>0</v>
      </c>
      <c r="P1054" s="14">
        <f t="shared" si="65"/>
        <v>0</v>
      </c>
      <c r="Q1054" s="16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225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64"/>
        <v>1</v>
      </c>
      <c r="P1055" s="14">
        <f t="shared" si="65"/>
        <v>15</v>
      </c>
      <c r="Q1055" s="16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3.25" hidden="1" customHeight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64"/>
        <v>0</v>
      </c>
      <c r="P1056" s="14">
        <f t="shared" si="65"/>
        <v>0</v>
      </c>
      <c r="Q1056" s="1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53.25" hidden="1" customHeight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64"/>
        <v>0</v>
      </c>
      <c r="P1057" s="14">
        <f t="shared" si="65"/>
        <v>0</v>
      </c>
      <c r="Q1057" s="16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53.25" hidden="1" customHeight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64"/>
        <v>0</v>
      </c>
      <c r="P1058" s="14">
        <f t="shared" si="65"/>
        <v>0</v>
      </c>
      <c r="Q1058" s="16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53.25" hidden="1" customHeight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64"/>
        <v>0</v>
      </c>
      <c r="P1059" s="14">
        <f t="shared" si="65"/>
        <v>0</v>
      </c>
      <c r="Q1059" s="16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53.25" hidden="1" customHeight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64"/>
        <v>0</v>
      </c>
      <c r="P1060" s="14">
        <f t="shared" si="65"/>
        <v>0</v>
      </c>
      <c r="Q1060" s="16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t="53.25" hidden="1" customHeight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64"/>
        <v>0</v>
      </c>
      <c r="P1061" s="14">
        <f t="shared" si="65"/>
        <v>0</v>
      </c>
      <c r="Q1061" s="16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255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64"/>
        <v>1</v>
      </c>
      <c r="P1062" s="14">
        <f t="shared" si="65"/>
        <v>50</v>
      </c>
      <c r="Q1062" s="16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53.25" hidden="1" customHeight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64"/>
        <v>0</v>
      </c>
      <c r="P1063" s="14">
        <f t="shared" si="65"/>
        <v>0</v>
      </c>
      <c r="Q1063" s="16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75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64"/>
        <v>95</v>
      </c>
      <c r="P1064" s="14">
        <f t="shared" si="65"/>
        <v>47.5</v>
      </c>
      <c r="Q1064" s="16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53.25" hidden="1" customHeight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64"/>
        <v>0</v>
      </c>
      <c r="P1065" s="14">
        <f t="shared" si="65"/>
        <v>0</v>
      </c>
      <c r="Q1065" s="16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24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64"/>
        <v>9</v>
      </c>
      <c r="P1066" s="14">
        <f t="shared" si="65"/>
        <v>65.67</v>
      </c>
      <c r="Q1066" s="1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27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64"/>
        <v>3</v>
      </c>
      <c r="P1067" s="14">
        <f t="shared" si="65"/>
        <v>16.2</v>
      </c>
      <c r="Q1067" s="16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210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64"/>
        <v>3</v>
      </c>
      <c r="P1068" s="14">
        <f t="shared" si="65"/>
        <v>34.130000000000003</v>
      </c>
      <c r="Q1068" s="16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22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64"/>
        <v>26</v>
      </c>
      <c r="P1069" s="14">
        <f t="shared" si="65"/>
        <v>13</v>
      </c>
      <c r="Q1069" s="16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255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64"/>
        <v>0</v>
      </c>
      <c r="P1070" s="14">
        <f t="shared" si="65"/>
        <v>11.25</v>
      </c>
      <c r="Q1070" s="16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19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64"/>
        <v>39</v>
      </c>
      <c r="P1071" s="14">
        <f t="shared" si="65"/>
        <v>40.479999999999997</v>
      </c>
      <c r="Q1071" s="16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22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64"/>
        <v>1</v>
      </c>
      <c r="P1072" s="14">
        <f t="shared" si="65"/>
        <v>35</v>
      </c>
      <c r="Q1072" s="16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53.25" customHeight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64"/>
        <v>0</v>
      </c>
      <c r="P1073" s="14">
        <f t="shared" si="65"/>
        <v>0</v>
      </c>
      <c r="Q1073" s="16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24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64"/>
        <v>0</v>
      </c>
      <c r="P1074" s="14">
        <f t="shared" si="65"/>
        <v>12.75</v>
      </c>
      <c r="Q1074" s="16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15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64"/>
        <v>1</v>
      </c>
      <c r="P1075" s="14">
        <f t="shared" si="65"/>
        <v>10</v>
      </c>
      <c r="Q1075" s="16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27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64"/>
        <v>6</v>
      </c>
      <c r="P1076" s="14">
        <f t="shared" si="65"/>
        <v>113.57</v>
      </c>
      <c r="Q1076" s="1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16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64"/>
        <v>5</v>
      </c>
      <c r="P1077" s="14">
        <f t="shared" si="65"/>
        <v>15</v>
      </c>
      <c r="Q1077" s="16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240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64"/>
        <v>63</v>
      </c>
      <c r="P1078" s="14">
        <f t="shared" si="65"/>
        <v>48.28</v>
      </c>
      <c r="Q1078" s="16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22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64"/>
        <v>29</v>
      </c>
      <c r="P1079" s="14">
        <f t="shared" si="65"/>
        <v>43.98</v>
      </c>
      <c r="Q1079" s="16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255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64"/>
        <v>8</v>
      </c>
      <c r="P1080" s="14">
        <f t="shared" si="65"/>
        <v>9</v>
      </c>
      <c r="Q1080" s="16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225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64"/>
        <v>3</v>
      </c>
      <c r="P1081" s="14">
        <f t="shared" si="65"/>
        <v>37.67</v>
      </c>
      <c r="Q1081" s="16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19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64"/>
        <v>9</v>
      </c>
      <c r="P1082" s="14">
        <f t="shared" si="65"/>
        <v>18.579999999999998</v>
      </c>
      <c r="Q1082" s="16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210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64"/>
        <v>0</v>
      </c>
      <c r="P1083" s="14">
        <f t="shared" si="65"/>
        <v>3</v>
      </c>
      <c r="Q1083" s="16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16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64"/>
        <v>1</v>
      </c>
      <c r="P1084" s="14">
        <f t="shared" si="65"/>
        <v>18.670000000000002</v>
      </c>
      <c r="Q1084" s="16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225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64"/>
        <v>1</v>
      </c>
      <c r="P1085" s="14">
        <f t="shared" si="65"/>
        <v>410</v>
      </c>
      <c r="Q1085" s="16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t="53.25" customHeight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64"/>
        <v>0</v>
      </c>
      <c r="P1086" s="14">
        <f t="shared" si="65"/>
        <v>0</v>
      </c>
      <c r="Q1086" s="1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180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64"/>
        <v>3</v>
      </c>
      <c r="P1087" s="14">
        <f t="shared" si="65"/>
        <v>114</v>
      </c>
      <c r="Q1087" s="16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t="6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64"/>
        <v>0</v>
      </c>
      <c r="P1088" s="14">
        <f t="shared" si="65"/>
        <v>7.5</v>
      </c>
      <c r="Q1088" s="16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53.25" customHeight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64"/>
        <v>0</v>
      </c>
      <c r="P1089" s="14">
        <f t="shared" si="65"/>
        <v>0</v>
      </c>
      <c r="Q1089" s="16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16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ref="O1090:O1153" si="68">ROUND(E1090/D1090*100,0)</f>
        <v>14</v>
      </c>
      <c r="P1090" s="14">
        <f t="shared" ref="P1090:P1153" si="69">IFERROR(ROUND(E1090/L1090,2),0)</f>
        <v>43.42</v>
      </c>
      <c r="Q1090" s="16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15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si="68"/>
        <v>8</v>
      </c>
      <c r="P1091" s="14">
        <f t="shared" si="69"/>
        <v>23.96</v>
      </c>
      <c r="Q1091" s="16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25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68"/>
        <v>0</v>
      </c>
      <c r="P1092" s="14">
        <f t="shared" si="69"/>
        <v>5</v>
      </c>
      <c r="Q1092" s="16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22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68"/>
        <v>13</v>
      </c>
      <c r="P1093" s="14">
        <f t="shared" si="69"/>
        <v>12.5</v>
      </c>
      <c r="Q1093" s="16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27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68"/>
        <v>1</v>
      </c>
      <c r="P1094" s="14">
        <f t="shared" si="69"/>
        <v>3</v>
      </c>
      <c r="Q1094" s="16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210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68"/>
        <v>14</v>
      </c>
      <c r="P1095" s="14">
        <f t="shared" si="69"/>
        <v>10.56</v>
      </c>
      <c r="Q1095" s="16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24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68"/>
        <v>18</v>
      </c>
      <c r="P1096" s="14">
        <f t="shared" si="69"/>
        <v>122</v>
      </c>
      <c r="Q1096" s="1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22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68"/>
        <v>5</v>
      </c>
      <c r="P1097" s="14">
        <f t="shared" si="69"/>
        <v>267.81</v>
      </c>
      <c r="Q1097" s="16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24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68"/>
        <v>18</v>
      </c>
      <c r="P1098" s="14">
        <f t="shared" si="69"/>
        <v>74.209999999999994</v>
      </c>
      <c r="Q1098" s="16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210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68"/>
        <v>0</v>
      </c>
      <c r="P1099" s="14">
        <f t="shared" si="69"/>
        <v>6.71</v>
      </c>
      <c r="Q1099" s="16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15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68"/>
        <v>7</v>
      </c>
      <c r="P1100" s="14">
        <f t="shared" si="69"/>
        <v>81.95</v>
      </c>
      <c r="Q1100" s="16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255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68"/>
        <v>1</v>
      </c>
      <c r="P1101" s="14">
        <f t="shared" si="69"/>
        <v>25</v>
      </c>
      <c r="Q1101" s="16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25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68"/>
        <v>3</v>
      </c>
      <c r="P1102" s="14">
        <f t="shared" si="69"/>
        <v>10</v>
      </c>
      <c r="Q1102" s="16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15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68"/>
        <v>0</v>
      </c>
      <c r="P1103" s="14">
        <f t="shared" si="69"/>
        <v>6.83</v>
      </c>
      <c r="Q1103" s="16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27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68"/>
        <v>5</v>
      </c>
      <c r="P1104" s="14">
        <f t="shared" si="69"/>
        <v>17.71</v>
      </c>
      <c r="Q1104" s="16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22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68"/>
        <v>2</v>
      </c>
      <c r="P1105" s="14">
        <f t="shared" si="69"/>
        <v>16.2</v>
      </c>
      <c r="Q1105" s="16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24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68"/>
        <v>5</v>
      </c>
      <c r="P1106" s="14">
        <f t="shared" si="69"/>
        <v>80.3</v>
      </c>
      <c r="Q1106" s="1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24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68"/>
        <v>0</v>
      </c>
      <c r="P1107" s="14">
        <f t="shared" si="69"/>
        <v>71.55</v>
      </c>
      <c r="Q1107" s="16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22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68"/>
        <v>41</v>
      </c>
      <c r="P1108" s="14">
        <f t="shared" si="69"/>
        <v>23.57</v>
      </c>
      <c r="Q1108" s="16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3.25" customHeight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68"/>
        <v>0</v>
      </c>
      <c r="P1109" s="14">
        <f t="shared" si="69"/>
        <v>0</v>
      </c>
      <c r="Q1109" s="16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27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68"/>
        <v>3</v>
      </c>
      <c r="P1110" s="14">
        <f t="shared" si="69"/>
        <v>34.880000000000003</v>
      </c>
      <c r="Q1110" s="16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25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68"/>
        <v>0</v>
      </c>
      <c r="P1111" s="14">
        <f t="shared" si="69"/>
        <v>15</v>
      </c>
      <c r="Q1111" s="16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225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68"/>
        <v>1</v>
      </c>
      <c r="P1112" s="14">
        <f t="shared" si="69"/>
        <v>23.18</v>
      </c>
      <c r="Q1112" s="16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255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68"/>
        <v>0</v>
      </c>
      <c r="P1113" s="14">
        <f t="shared" si="69"/>
        <v>1</v>
      </c>
      <c r="Q1113" s="16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22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68"/>
        <v>36</v>
      </c>
      <c r="P1114" s="14">
        <f t="shared" si="69"/>
        <v>100.23</v>
      </c>
      <c r="Q1114" s="16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24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68"/>
        <v>1</v>
      </c>
      <c r="P1115" s="14">
        <f t="shared" si="69"/>
        <v>5</v>
      </c>
      <c r="Q1115" s="16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27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68"/>
        <v>0</v>
      </c>
      <c r="P1116" s="14">
        <f t="shared" si="69"/>
        <v>3.33</v>
      </c>
      <c r="Q1116" s="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255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68"/>
        <v>0</v>
      </c>
      <c r="P1117" s="14">
        <f t="shared" si="69"/>
        <v>13.25</v>
      </c>
      <c r="Q1117" s="16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180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68"/>
        <v>0</v>
      </c>
      <c r="P1118" s="14">
        <f t="shared" si="69"/>
        <v>17.850000000000001</v>
      </c>
      <c r="Q1118" s="16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210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68"/>
        <v>8</v>
      </c>
      <c r="P1119" s="14">
        <f t="shared" si="69"/>
        <v>10.38</v>
      </c>
      <c r="Q1119" s="16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255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68"/>
        <v>2</v>
      </c>
      <c r="P1120" s="14">
        <f t="shared" si="69"/>
        <v>36.33</v>
      </c>
      <c r="Q1120" s="16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27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68"/>
        <v>0</v>
      </c>
      <c r="P1121" s="14">
        <f t="shared" si="69"/>
        <v>5</v>
      </c>
      <c r="Q1121" s="16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53.25" customHeight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68"/>
        <v>0</v>
      </c>
      <c r="P1122" s="14">
        <f t="shared" si="69"/>
        <v>0</v>
      </c>
      <c r="Q1122" s="16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19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68"/>
        <v>0</v>
      </c>
      <c r="P1123" s="14">
        <f t="shared" si="69"/>
        <v>5.8</v>
      </c>
      <c r="Q1123" s="16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3.25" customHeight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68"/>
        <v>0</v>
      </c>
      <c r="P1124" s="14">
        <f t="shared" si="69"/>
        <v>0</v>
      </c>
      <c r="Q1124" s="16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25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68"/>
        <v>0</v>
      </c>
      <c r="P1125" s="14">
        <f t="shared" si="69"/>
        <v>3.67</v>
      </c>
      <c r="Q1125" s="16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22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68"/>
        <v>0</v>
      </c>
      <c r="P1126" s="14">
        <f t="shared" si="69"/>
        <v>60.71</v>
      </c>
      <c r="Q1126" s="1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53.25" customHeight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68"/>
        <v>0</v>
      </c>
      <c r="P1127" s="14">
        <f t="shared" si="69"/>
        <v>0</v>
      </c>
      <c r="Q1127" s="16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180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68"/>
        <v>1</v>
      </c>
      <c r="P1128" s="14">
        <f t="shared" si="69"/>
        <v>5</v>
      </c>
      <c r="Q1128" s="16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27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68"/>
        <v>2</v>
      </c>
      <c r="P1129" s="14">
        <f t="shared" si="69"/>
        <v>25.43</v>
      </c>
      <c r="Q1129" s="16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t="3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68"/>
        <v>0</v>
      </c>
      <c r="P1130" s="14">
        <f t="shared" si="69"/>
        <v>1</v>
      </c>
      <c r="Q1130" s="16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210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68"/>
        <v>0</v>
      </c>
      <c r="P1131" s="14">
        <f t="shared" si="69"/>
        <v>10.5</v>
      </c>
      <c r="Q1131" s="16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28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68"/>
        <v>0</v>
      </c>
      <c r="P1132" s="14">
        <f t="shared" si="69"/>
        <v>3.67</v>
      </c>
      <c r="Q1132" s="16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53.25" customHeight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68"/>
        <v>0</v>
      </c>
      <c r="P1133" s="14">
        <f t="shared" si="69"/>
        <v>0</v>
      </c>
      <c r="Q1133" s="16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240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68"/>
        <v>14</v>
      </c>
      <c r="P1134" s="14">
        <f t="shared" si="69"/>
        <v>110.62</v>
      </c>
      <c r="Q1134" s="16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24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68"/>
        <v>1</v>
      </c>
      <c r="P1135" s="14">
        <f t="shared" si="69"/>
        <v>20</v>
      </c>
      <c r="Q1135" s="16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210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68"/>
        <v>0</v>
      </c>
      <c r="P1136" s="14">
        <f t="shared" si="69"/>
        <v>1</v>
      </c>
      <c r="Q1136" s="1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24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68"/>
        <v>5</v>
      </c>
      <c r="P1137" s="14">
        <f t="shared" si="69"/>
        <v>50</v>
      </c>
      <c r="Q1137" s="16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240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68"/>
        <v>6</v>
      </c>
      <c r="P1138" s="14">
        <f t="shared" si="69"/>
        <v>45</v>
      </c>
      <c r="Q1138" s="16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27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68"/>
        <v>40</v>
      </c>
      <c r="P1139" s="14">
        <f t="shared" si="69"/>
        <v>253.21</v>
      </c>
      <c r="Q1139" s="16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24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68"/>
        <v>0</v>
      </c>
      <c r="P1140" s="14">
        <f t="shared" si="69"/>
        <v>31.25</v>
      </c>
      <c r="Q1140" s="16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255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68"/>
        <v>0</v>
      </c>
      <c r="P1141" s="14">
        <f t="shared" si="69"/>
        <v>5</v>
      </c>
      <c r="Q1141" s="16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53.25" customHeight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68"/>
        <v>0</v>
      </c>
      <c r="P1142" s="14">
        <f t="shared" si="69"/>
        <v>0</v>
      </c>
      <c r="Q1142" s="16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t="53.25" customHeight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68"/>
        <v>0</v>
      </c>
      <c r="P1143" s="14">
        <f t="shared" si="69"/>
        <v>0</v>
      </c>
      <c r="Q1143" s="16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53.25" customHeight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68"/>
        <v>0</v>
      </c>
      <c r="P1144" s="14">
        <f t="shared" si="69"/>
        <v>0</v>
      </c>
      <c r="Q1144" s="16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255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68"/>
        <v>0</v>
      </c>
      <c r="P1145" s="14">
        <f t="shared" si="69"/>
        <v>23.25</v>
      </c>
      <c r="Q1145" s="16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53.25" customHeight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68"/>
        <v>0</v>
      </c>
      <c r="P1146" s="14">
        <f t="shared" si="69"/>
        <v>0</v>
      </c>
      <c r="Q1146" s="1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16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68"/>
        <v>0</v>
      </c>
      <c r="P1147" s="14">
        <f t="shared" si="69"/>
        <v>100</v>
      </c>
      <c r="Q1147" s="16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19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68"/>
        <v>9</v>
      </c>
      <c r="P1148" s="14">
        <f t="shared" si="69"/>
        <v>44.17</v>
      </c>
      <c r="Q1148" s="16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53.25" customHeight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68"/>
        <v>0</v>
      </c>
      <c r="P1149" s="14">
        <f t="shared" si="69"/>
        <v>0</v>
      </c>
      <c r="Q1149" s="16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135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68"/>
        <v>0</v>
      </c>
      <c r="P1150" s="14">
        <f t="shared" si="69"/>
        <v>24.33</v>
      </c>
      <c r="Q1150" s="16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105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68"/>
        <v>0</v>
      </c>
      <c r="P1151" s="14">
        <f t="shared" si="69"/>
        <v>37.5</v>
      </c>
      <c r="Q1151" s="16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135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68"/>
        <v>10</v>
      </c>
      <c r="P1152" s="14">
        <f t="shared" si="69"/>
        <v>42</v>
      </c>
      <c r="Q1152" s="16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3.25" customHeight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68"/>
        <v>0</v>
      </c>
      <c r="P1153" s="14">
        <f t="shared" si="69"/>
        <v>0</v>
      </c>
      <c r="Q1153" s="16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7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ref="O1154:O1217" si="72">ROUND(E1154/D1154*100,0)</f>
        <v>6</v>
      </c>
      <c r="P1154" s="14">
        <f t="shared" ref="P1154:P1217" si="73">IFERROR(ROUND(E1154/L1154,2),0)</f>
        <v>60.73</v>
      </c>
      <c r="Q1154" s="16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135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si="72"/>
        <v>1</v>
      </c>
      <c r="P1155" s="14">
        <f t="shared" si="73"/>
        <v>50</v>
      </c>
      <c r="Q1155" s="16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210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72"/>
        <v>7</v>
      </c>
      <c r="P1156" s="14">
        <f t="shared" si="73"/>
        <v>108.33</v>
      </c>
      <c r="Q1156" s="1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25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72"/>
        <v>1</v>
      </c>
      <c r="P1157" s="14">
        <f t="shared" si="73"/>
        <v>23.5</v>
      </c>
      <c r="Q1157" s="16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53.25" customHeight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72"/>
        <v>0</v>
      </c>
      <c r="P1158" s="14">
        <f t="shared" si="73"/>
        <v>0</v>
      </c>
      <c r="Q1158" s="16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255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72"/>
        <v>2</v>
      </c>
      <c r="P1159" s="14">
        <f t="shared" si="73"/>
        <v>50.33</v>
      </c>
      <c r="Q1159" s="16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24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72"/>
        <v>0</v>
      </c>
      <c r="P1160" s="14">
        <f t="shared" si="73"/>
        <v>11.67</v>
      </c>
      <c r="Q1160" s="16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53.25" customHeight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72"/>
        <v>0</v>
      </c>
      <c r="P1161" s="14">
        <f t="shared" si="73"/>
        <v>0</v>
      </c>
      <c r="Q1161" s="16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210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72"/>
        <v>4</v>
      </c>
      <c r="P1162" s="14">
        <f t="shared" si="73"/>
        <v>60.79</v>
      </c>
      <c r="Q1162" s="16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53.25" customHeight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72"/>
        <v>0</v>
      </c>
      <c r="P1163" s="14">
        <f t="shared" si="73"/>
        <v>0</v>
      </c>
      <c r="Q1163" s="16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255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72"/>
        <v>0</v>
      </c>
      <c r="P1164" s="14">
        <f t="shared" si="73"/>
        <v>17.5</v>
      </c>
      <c r="Q1164" s="16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53.25" customHeight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72"/>
        <v>0</v>
      </c>
      <c r="P1165" s="14">
        <f t="shared" si="73"/>
        <v>0</v>
      </c>
      <c r="Q1165" s="16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3.25" customHeight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72"/>
        <v>0</v>
      </c>
      <c r="P1166" s="14">
        <f t="shared" si="73"/>
        <v>0</v>
      </c>
      <c r="Q1166" s="1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24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72"/>
        <v>21</v>
      </c>
      <c r="P1167" s="14">
        <f t="shared" si="73"/>
        <v>82.82</v>
      </c>
      <c r="Q1167" s="16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24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72"/>
        <v>19</v>
      </c>
      <c r="P1168" s="14">
        <f t="shared" si="73"/>
        <v>358.88</v>
      </c>
      <c r="Q1168" s="16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19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72"/>
        <v>2</v>
      </c>
      <c r="P1169" s="14">
        <f t="shared" si="73"/>
        <v>61.19</v>
      </c>
      <c r="Q1169" s="16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19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72"/>
        <v>6</v>
      </c>
      <c r="P1170" s="14">
        <f t="shared" si="73"/>
        <v>340</v>
      </c>
      <c r="Q1170" s="16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25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72"/>
        <v>0</v>
      </c>
      <c r="P1171" s="14">
        <f t="shared" si="73"/>
        <v>5.67</v>
      </c>
      <c r="Q1171" s="16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22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72"/>
        <v>0</v>
      </c>
      <c r="P1172" s="14">
        <f t="shared" si="73"/>
        <v>50</v>
      </c>
      <c r="Q1172" s="16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16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72"/>
        <v>0</v>
      </c>
      <c r="P1173" s="14">
        <f t="shared" si="73"/>
        <v>25</v>
      </c>
      <c r="Q1173" s="16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53.25" customHeight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72"/>
        <v>0</v>
      </c>
      <c r="P1174" s="14">
        <f t="shared" si="73"/>
        <v>0</v>
      </c>
      <c r="Q1174" s="16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27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72"/>
        <v>0</v>
      </c>
      <c r="P1175" s="14">
        <f t="shared" si="73"/>
        <v>30</v>
      </c>
      <c r="Q1175" s="16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180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72"/>
        <v>6</v>
      </c>
      <c r="P1176" s="14">
        <f t="shared" si="73"/>
        <v>46.63</v>
      </c>
      <c r="Q1176" s="1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22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72"/>
        <v>3</v>
      </c>
      <c r="P1177" s="14">
        <f t="shared" si="73"/>
        <v>65</v>
      </c>
      <c r="Q1177" s="16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22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72"/>
        <v>0</v>
      </c>
      <c r="P1178" s="14">
        <f t="shared" si="73"/>
        <v>10</v>
      </c>
      <c r="Q1178" s="16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53.25" customHeight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72"/>
        <v>0</v>
      </c>
      <c r="P1179" s="14">
        <f t="shared" si="73"/>
        <v>0</v>
      </c>
      <c r="Q1179" s="16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225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72"/>
        <v>0</v>
      </c>
      <c r="P1180" s="14">
        <f t="shared" si="73"/>
        <v>5</v>
      </c>
      <c r="Q1180" s="16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22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72"/>
        <v>5</v>
      </c>
      <c r="P1181" s="14">
        <f t="shared" si="73"/>
        <v>640</v>
      </c>
      <c r="Q1181" s="16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16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72"/>
        <v>12</v>
      </c>
      <c r="P1182" s="14">
        <f t="shared" si="73"/>
        <v>69.12</v>
      </c>
      <c r="Q1182" s="16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9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72"/>
        <v>0</v>
      </c>
      <c r="P1183" s="14">
        <f t="shared" si="73"/>
        <v>1.33</v>
      </c>
      <c r="Q1183" s="16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27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72"/>
        <v>4</v>
      </c>
      <c r="P1184" s="14">
        <f t="shared" si="73"/>
        <v>10.5</v>
      </c>
      <c r="Q1184" s="16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255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72"/>
        <v>4</v>
      </c>
      <c r="P1185" s="14">
        <f t="shared" si="73"/>
        <v>33.33</v>
      </c>
      <c r="Q1185" s="16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24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72"/>
        <v>105</v>
      </c>
      <c r="P1186" s="14">
        <f t="shared" si="73"/>
        <v>61.56</v>
      </c>
      <c r="Q1186" s="1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255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72"/>
        <v>105</v>
      </c>
      <c r="P1187" s="14">
        <f t="shared" si="73"/>
        <v>118.74</v>
      </c>
      <c r="Q1187" s="16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25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72"/>
        <v>107</v>
      </c>
      <c r="P1188" s="14">
        <f t="shared" si="73"/>
        <v>65.08</v>
      </c>
      <c r="Q1188" s="16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255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72"/>
        <v>104</v>
      </c>
      <c r="P1189" s="14">
        <f t="shared" si="73"/>
        <v>130.16</v>
      </c>
      <c r="Q1189" s="16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19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72"/>
        <v>161</v>
      </c>
      <c r="P1190" s="14">
        <f t="shared" si="73"/>
        <v>37.78</v>
      </c>
      <c r="Q1190" s="16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24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72"/>
        <v>108</v>
      </c>
      <c r="P1191" s="14">
        <f t="shared" si="73"/>
        <v>112.79</v>
      </c>
      <c r="Q1191" s="16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16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72"/>
        <v>135</v>
      </c>
      <c r="P1192" s="14">
        <f t="shared" si="73"/>
        <v>51.92</v>
      </c>
      <c r="Q1192" s="16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21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72"/>
        <v>109</v>
      </c>
      <c r="P1193" s="14">
        <f t="shared" si="73"/>
        <v>89.24</v>
      </c>
      <c r="Q1193" s="16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15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72"/>
        <v>290</v>
      </c>
      <c r="P1194" s="14">
        <f t="shared" si="73"/>
        <v>19.329999999999998</v>
      </c>
      <c r="Q1194" s="16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27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72"/>
        <v>104</v>
      </c>
      <c r="P1195" s="14">
        <f t="shared" si="73"/>
        <v>79.97</v>
      </c>
      <c r="Q1195" s="16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25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72"/>
        <v>322</v>
      </c>
      <c r="P1196" s="14">
        <f t="shared" si="73"/>
        <v>56.41</v>
      </c>
      <c r="Q1196" s="1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25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72"/>
        <v>135</v>
      </c>
      <c r="P1197" s="14">
        <f t="shared" si="73"/>
        <v>79.41</v>
      </c>
      <c r="Q1197" s="16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15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72"/>
        <v>270</v>
      </c>
      <c r="P1198" s="14">
        <f t="shared" si="73"/>
        <v>76.44</v>
      </c>
      <c r="Q1198" s="16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27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72"/>
        <v>253</v>
      </c>
      <c r="P1199" s="14">
        <f t="shared" si="73"/>
        <v>121</v>
      </c>
      <c r="Q1199" s="16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22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72"/>
        <v>261</v>
      </c>
      <c r="P1200" s="14">
        <f t="shared" si="73"/>
        <v>54.62</v>
      </c>
      <c r="Q1200" s="16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24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72"/>
        <v>101</v>
      </c>
      <c r="P1201" s="14">
        <f t="shared" si="73"/>
        <v>299.22000000000003</v>
      </c>
      <c r="Q1201" s="16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24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72"/>
        <v>126</v>
      </c>
      <c r="P1202" s="14">
        <f t="shared" si="73"/>
        <v>58.53</v>
      </c>
      <c r="Q1202" s="16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225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72"/>
        <v>102</v>
      </c>
      <c r="P1203" s="14">
        <f t="shared" si="73"/>
        <v>55.37</v>
      </c>
      <c r="Q1203" s="16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27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72"/>
        <v>199</v>
      </c>
      <c r="P1204" s="14">
        <f t="shared" si="73"/>
        <v>183.8</v>
      </c>
      <c r="Q1204" s="16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210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72"/>
        <v>102</v>
      </c>
      <c r="P1205" s="14">
        <f t="shared" si="73"/>
        <v>165.35</v>
      </c>
      <c r="Q1205" s="16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22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72"/>
        <v>103</v>
      </c>
      <c r="P1206" s="14">
        <f t="shared" si="73"/>
        <v>234.79</v>
      </c>
      <c r="Q1206" s="1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24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72"/>
        <v>101</v>
      </c>
      <c r="P1207" s="14">
        <f t="shared" si="73"/>
        <v>211.48</v>
      </c>
      <c r="Q1207" s="16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24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72"/>
        <v>115</v>
      </c>
      <c r="P1208" s="14">
        <f t="shared" si="73"/>
        <v>32.340000000000003</v>
      </c>
      <c r="Q1208" s="16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135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72"/>
        <v>104</v>
      </c>
      <c r="P1209" s="14">
        <f t="shared" si="73"/>
        <v>123.38</v>
      </c>
      <c r="Q1209" s="16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24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72"/>
        <v>155</v>
      </c>
      <c r="P1210" s="14">
        <f t="shared" si="73"/>
        <v>207.07</v>
      </c>
      <c r="Q1210" s="16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24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72"/>
        <v>106</v>
      </c>
      <c r="P1211" s="14">
        <f t="shared" si="73"/>
        <v>138.26</v>
      </c>
      <c r="Q1211" s="16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12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72"/>
        <v>254</v>
      </c>
      <c r="P1212" s="14">
        <f t="shared" si="73"/>
        <v>493.82</v>
      </c>
      <c r="Q1212" s="16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225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72"/>
        <v>101</v>
      </c>
      <c r="P1213" s="14">
        <f t="shared" si="73"/>
        <v>168.5</v>
      </c>
      <c r="Q1213" s="16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225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72"/>
        <v>129</v>
      </c>
      <c r="P1214" s="14">
        <f t="shared" si="73"/>
        <v>38.869999999999997</v>
      </c>
      <c r="Q1214" s="16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27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72"/>
        <v>102</v>
      </c>
      <c r="P1215" s="14">
        <f t="shared" si="73"/>
        <v>61.53</v>
      </c>
      <c r="Q1215" s="16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24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72"/>
        <v>132</v>
      </c>
      <c r="P1216" s="14">
        <f t="shared" si="73"/>
        <v>105.44</v>
      </c>
      <c r="Q1216" s="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27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72"/>
        <v>786</v>
      </c>
      <c r="P1217" s="14">
        <f t="shared" si="73"/>
        <v>71.59</v>
      </c>
      <c r="Q1217" s="16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105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ref="O1218:O1281" si="76">ROUND(E1218/D1218*100,0)</f>
        <v>146</v>
      </c>
      <c r="P1218" s="14">
        <f t="shared" ref="P1218:P1281" si="77">IFERROR(ROUND(E1218/L1218,2),0)</f>
        <v>91.88</v>
      </c>
      <c r="Q1218" s="16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22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si="76"/>
        <v>103</v>
      </c>
      <c r="P1219" s="14">
        <f t="shared" si="77"/>
        <v>148.57</v>
      </c>
      <c r="Q1219" s="16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255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76"/>
        <v>172</v>
      </c>
      <c r="P1220" s="14">
        <f t="shared" si="77"/>
        <v>174.21</v>
      </c>
      <c r="Q1220" s="16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16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76"/>
        <v>159</v>
      </c>
      <c r="P1221" s="14">
        <f t="shared" si="77"/>
        <v>102.86</v>
      </c>
      <c r="Q1221" s="16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19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76"/>
        <v>104</v>
      </c>
      <c r="P1222" s="14">
        <f t="shared" si="77"/>
        <v>111.18</v>
      </c>
      <c r="Q1222" s="16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255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76"/>
        <v>111</v>
      </c>
      <c r="P1223" s="14">
        <f t="shared" si="77"/>
        <v>23.8</v>
      </c>
      <c r="Q1223" s="16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12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76"/>
        <v>280</v>
      </c>
      <c r="P1224" s="14">
        <f t="shared" si="77"/>
        <v>81.27</v>
      </c>
      <c r="Q1224" s="16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180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76"/>
        <v>112</v>
      </c>
      <c r="P1225" s="14">
        <f t="shared" si="77"/>
        <v>116.21</v>
      </c>
      <c r="Q1225" s="16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165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76"/>
        <v>7</v>
      </c>
      <c r="P1226" s="14">
        <f t="shared" si="77"/>
        <v>58.89</v>
      </c>
      <c r="Q1226" s="1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22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76"/>
        <v>4</v>
      </c>
      <c r="P1227" s="14">
        <f t="shared" si="77"/>
        <v>44</v>
      </c>
      <c r="Q1227" s="16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240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76"/>
        <v>4</v>
      </c>
      <c r="P1228" s="14">
        <f t="shared" si="77"/>
        <v>48.43</v>
      </c>
      <c r="Q1228" s="16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53.25" hidden="1" customHeight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76"/>
        <v>0</v>
      </c>
      <c r="P1229" s="14">
        <f t="shared" si="77"/>
        <v>0</v>
      </c>
      <c r="Q1229" s="16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19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76"/>
        <v>29</v>
      </c>
      <c r="P1230" s="14">
        <f t="shared" si="77"/>
        <v>61.04</v>
      </c>
      <c r="Q1230" s="16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285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76"/>
        <v>1</v>
      </c>
      <c r="P1231" s="14">
        <f t="shared" si="77"/>
        <v>25</v>
      </c>
      <c r="Q1231" s="16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53.25" hidden="1" customHeight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76"/>
        <v>0</v>
      </c>
      <c r="P1232" s="14">
        <f t="shared" si="77"/>
        <v>0</v>
      </c>
      <c r="Q1232" s="16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53.25" hidden="1" customHeight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76"/>
        <v>0</v>
      </c>
      <c r="P1233" s="14">
        <f t="shared" si="77"/>
        <v>0</v>
      </c>
      <c r="Q1233" s="16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27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76"/>
        <v>1</v>
      </c>
      <c r="P1234" s="14">
        <f t="shared" si="77"/>
        <v>40</v>
      </c>
      <c r="Q1234" s="16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255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76"/>
        <v>12</v>
      </c>
      <c r="P1235" s="14">
        <f t="shared" si="77"/>
        <v>19.329999999999998</v>
      </c>
      <c r="Q1235" s="16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53.25" hidden="1" customHeight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76"/>
        <v>0</v>
      </c>
      <c r="P1236" s="14">
        <f t="shared" si="77"/>
        <v>0</v>
      </c>
      <c r="Q1236" s="1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255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76"/>
        <v>3</v>
      </c>
      <c r="P1237" s="14">
        <f t="shared" si="77"/>
        <v>35</v>
      </c>
      <c r="Q1237" s="16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53.25" hidden="1" customHeight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76"/>
        <v>0</v>
      </c>
      <c r="P1238" s="14">
        <f t="shared" si="77"/>
        <v>0</v>
      </c>
      <c r="Q1238" s="16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53.25" hidden="1" customHeight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76"/>
        <v>0</v>
      </c>
      <c r="P1239" s="14">
        <f t="shared" si="77"/>
        <v>0</v>
      </c>
      <c r="Q1239" s="16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285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76"/>
        <v>18</v>
      </c>
      <c r="P1240" s="14">
        <f t="shared" si="77"/>
        <v>59.33</v>
      </c>
      <c r="Q1240" s="16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53.25" hidden="1" customHeight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76"/>
        <v>0</v>
      </c>
      <c r="P1241" s="14">
        <f t="shared" si="77"/>
        <v>0</v>
      </c>
      <c r="Q1241" s="16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16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76"/>
        <v>3</v>
      </c>
      <c r="P1242" s="14">
        <f t="shared" si="77"/>
        <v>30.13</v>
      </c>
      <c r="Q1242" s="16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24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76"/>
        <v>51</v>
      </c>
      <c r="P1243" s="14">
        <f t="shared" si="77"/>
        <v>74.62</v>
      </c>
      <c r="Q1243" s="16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21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76"/>
        <v>1</v>
      </c>
      <c r="P1244" s="14">
        <f t="shared" si="77"/>
        <v>5</v>
      </c>
      <c r="Q1244" s="16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19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76"/>
        <v>14</v>
      </c>
      <c r="P1245" s="14">
        <f t="shared" si="77"/>
        <v>44.5</v>
      </c>
      <c r="Q1245" s="16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180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76"/>
        <v>104</v>
      </c>
      <c r="P1246" s="14">
        <f t="shared" si="77"/>
        <v>46.13</v>
      </c>
      <c r="Q1246" s="1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22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76"/>
        <v>120</v>
      </c>
      <c r="P1247" s="14">
        <f t="shared" si="77"/>
        <v>141.47</v>
      </c>
      <c r="Q1247" s="16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22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76"/>
        <v>117</v>
      </c>
      <c r="P1248" s="14">
        <f t="shared" si="77"/>
        <v>75.48</v>
      </c>
      <c r="Q1248" s="16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15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76"/>
        <v>122</v>
      </c>
      <c r="P1249" s="14">
        <f t="shared" si="77"/>
        <v>85.5</v>
      </c>
      <c r="Q1249" s="16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180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76"/>
        <v>152</v>
      </c>
      <c r="P1250" s="14">
        <f t="shared" si="77"/>
        <v>64.25</v>
      </c>
      <c r="Q1250" s="16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19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76"/>
        <v>104</v>
      </c>
      <c r="P1251" s="14">
        <f t="shared" si="77"/>
        <v>64.47</v>
      </c>
      <c r="Q1251" s="16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255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76"/>
        <v>200</v>
      </c>
      <c r="P1252" s="14">
        <f t="shared" si="77"/>
        <v>118.2</v>
      </c>
      <c r="Q1252" s="16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15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76"/>
        <v>102</v>
      </c>
      <c r="P1253" s="14">
        <f t="shared" si="77"/>
        <v>82.54</v>
      </c>
      <c r="Q1253" s="16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22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76"/>
        <v>138</v>
      </c>
      <c r="P1254" s="14">
        <f t="shared" si="77"/>
        <v>34.17</v>
      </c>
      <c r="Q1254" s="16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24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76"/>
        <v>303833</v>
      </c>
      <c r="P1255" s="14">
        <f t="shared" si="77"/>
        <v>42.73</v>
      </c>
      <c r="Q1255" s="16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27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76"/>
        <v>199</v>
      </c>
      <c r="P1256" s="14">
        <f t="shared" si="77"/>
        <v>94.49</v>
      </c>
      <c r="Q1256" s="1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210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76"/>
        <v>202</v>
      </c>
      <c r="P1257" s="14">
        <f t="shared" si="77"/>
        <v>55.7</v>
      </c>
      <c r="Q1257" s="16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24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76"/>
        <v>118</v>
      </c>
      <c r="P1258" s="14">
        <f t="shared" si="77"/>
        <v>98.03</v>
      </c>
      <c r="Q1258" s="16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24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76"/>
        <v>295</v>
      </c>
      <c r="P1259" s="14">
        <f t="shared" si="77"/>
        <v>92.1</v>
      </c>
      <c r="Q1259" s="16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22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76"/>
        <v>213</v>
      </c>
      <c r="P1260" s="14">
        <f t="shared" si="77"/>
        <v>38.18</v>
      </c>
      <c r="Q1260" s="16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16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76"/>
        <v>104</v>
      </c>
      <c r="P1261" s="14">
        <f t="shared" si="77"/>
        <v>27.15</v>
      </c>
      <c r="Q1261" s="16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210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76"/>
        <v>114</v>
      </c>
      <c r="P1262" s="14">
        <f t="shared" si="77"/>
        <v>50.69</v>
      </c>
      <c r="Q1262" s="16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180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76"/>
        <v>101</v>
      </c>
      <c r="P1263" s="14">
        <f t="shared" si="77"/>
        <v>38.94</v>
      </c>
      <c r="Q1263" s="16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21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76"/>
        <v>125</v>
      </c>
      <c r="P1264" s="14">
        <f t="shared" si="77"/>
        <v>77.64</v>
      </c>
      <c r="Q1264" s="16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15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76"/>
        <v>119</v>
      </c>
      <c r="P1265" s="14">
        <f t="shared" si="77"/>
        <v>43.54</v>
      </c>
      <c r="Q1265" s="16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225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76"/>
        <v>166</v>
      </c>
      <c r="P1266" s="14">
        <f t="shared" si="77"/>
        <v>31.82</v>
      </c>
      <c r="Q1266" s="1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27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76"/>
        <v>119</v>
      </c>
      <c r="P1267" s="14">
        <f t="shared" si="77"/>
        <v>63.18</v>
      </c>
      <c r="Q1267" s="16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16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76"/>
        <v>100</v>
      </c>
      <c r="P1268" s="14">
        <f t="shared" si="77"/>
        <v>190.9</v>
      </c>
      <c r="Q1268" s="16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24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76"/>
        <v>102</v>
      </c>
      <c r="P1269" s="14">
        <f t="shared" si="77"/>
        <v>140.86000000000001</v>
      </c>
      <c r="Q1269" s="16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16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76"/>
        <v>117</v>
      </c>
      <c r="P1270" s="14">
        <f t="shared" si="77"/>
        <v>76.92</v>
      </c>
      <c r="Q1270" s="16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24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76"/>
        <v>109</v>
      </c>
      <c r="P1271" s="14">
        <f t="shared" si="77"/>
        <v>99.16</v>
      </c>
      <c r="Q1271" s="16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180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76"/>
        <v>115</v>
      </c>
      <c r="P1272" s="14">
        <f t="shared" si="77"/>
        <v>67.88</v>
      </c>
      <c r="Q1272" s="16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24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76"/>
        <v>102</v>
      </c>
      <c r="P1273" s="14">
        <f t="shared" si="77"/>
        <v>246.29</v>
      </c>
      <c r="Q1273" s="16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27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76"/>
        <v>106</v>
      </c>
      <c r="P1274" s="14">
        <f t="shared" si="77"/>
        <v>189.29</v>
      </c>
      <c r="Q1274" s="16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180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76"/>
        <v>104</v>
      </c>
      <c r="P1275" s="14">
        <f t="shared" si="77"/>
        <v>76.67</v>
      </c>
      <c r="Q1275" s="16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22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76"/>
        <v>155</v>
      </c>
      <c r="P1276" s="14">
        <f t="shared" si="77"/>
        <v>82.96</v>
      </c>
      <c r="Q1276" s="1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22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76"/>
        <v>162</v>
      </c>
      <c r="P1277" s="14">
        <f t="shared" si="77"/>
        <v>62.52</v>
      </c>
      <c r="Q1277" s="16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165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76"/>
        <v>104</v>
      </c>
      <c r="P1278" s="14">
        <f t="shared" si="77"/>
        <v>46.07</v>
      </c>
      <c r="Q1278" s="16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255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76"/>
        <v>106</v>
      </c>
      <c r="P1279" s="14">
        <f t="shared" si="77"/>
        <v>38.54</v>
      </c>
      <c r="Q1279" s="16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27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76"/>
        <v>155</v>
      </c>
      <c r="P1280" s="14">
        <f t="shared" si="77"/>
        <v>53.01</v>
      </c>
      <c r="Q1280" s="16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225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76"/>
        <v>111</v>
      </c>
      <c r="P1281" s="14">
        <f t="shared" si="77"/>
        <v>73.36</v>
      </c>
      <c r="Q1281" s="16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210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ref="O1282:O1345" si="80">ROUND(E1282/D1282*100,0)</f>
        <v>111</v>
      </c>
      <c r="P1282" s="14">
        <f t="shared" ref="P1282:P1345" si="81">IFERROR(ROUND(E1282/L1282,2),0)</f>
        <v>127.98</v>
      </c>
      <c r="Q1282" s="16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24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si="80"/>
        <v>111</v>
      </c>
      <c r="P1283" s="14">
        <f t="shared" si="81"/>
        <v>104.73</v>
      </c>
      <c r="Q1283" s="16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24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80"/>
        <v>124</v>
      </c>
      <c r="P1284" s="14">
        <f t="shared" si="81"/>
        <v>67.67</v>
      </c>
      <c r="Q1284" s="16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180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80"/>
        <v>211</v>
      </c>
      <c r="P1285" s="14">
        <f t="shared" si="81"/>
        <v>95.93</v>
      </c>
      <c r="Q1285" s="16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25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80"/>
        <v>101</v>
      </c>
      <c r="P1286" s="14">
        <f t="shared" si="81"/>
        <v>65.16</v>
      </c>
      <c r="Q1286" s="1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24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80"/>
        <v>102</v>
      </c>
      <c r="P1287" s="14">
        <f t="shared" si="81"/>
        <v>32.270000000000003</v>
      </c>
      <c r="Q1287" s="16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240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80"/>
        <v>108</v>
      </c>
      <c r="P1288" s="14">
        <f t="shared" si="81"/>
        <v>81.25</v>
      </c>
      <c r="Q1288" s="16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27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80"/>
        <v>242</v>
      </c>
      <c r="P1289" s="14">
        <f t="shared" si="81"/>
        <v>24.2</v>
      </c>
      <c r="Q1289" s="16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27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80"/>
        <v>100</v>
      </c>
      <c r="P1290" s="14">
        <f t="shared" si="81"/>
        <v>65.87</v>
      </c>
      <c r="Q1290" s="16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19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80"/>
        <v>125</v>
      </c>
      <c r="P1291" s="14">
        <f t="shared" si="81"/>
        <v>36.08</v>
      </c>
      <c r="Q1291" s="16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105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80"/>
        <v>109</v>
      </c>
      <c r="P1292" s="14">
        <f t="shared" si="81"/>
        <v>44.19</v>
      </c>
      <c r="Q1292" s="16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255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80"/>
        <v>146</v>
      </c>
      <c r="P1293" s="14">
        <f t="shared" si="81"/>
        <v>104.07</v>
      </c>
      <c r="Q1293" s="16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255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80"/>
        <v>110</v>
      </c>
      <c r="P1294" s="14">
        <f t="shared" si="81"/>
        <v>35.96</v>
      </c>
      <c r="Q1294" s="16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255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80"/>
        <v>102</v>
      </c>
      <c r="P1295" s="14">
        <f t="shared" si="81"/>
        <v>127.79</v>
      </c>
      <c r="Q1295" s="16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225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80"/>
        <v>122</v>
      </c>
      <c r="P1296" s="14">
        <f t="shared" si="81"/>
        <v>27.73</v>
      </c>
      <c r="Q1296" s="1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27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80"/>
        <v>102</v>
      </c>
      <c r="P1297" s="14">
        <f t="shared" si="81"/>
        <v>39.83</v>
      </c>
      <c r="Q1297" s="16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27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80"/>
        <v>141</v>
      </c>
      <c r="P1298" s="14">
        <f t="shared" si="81"/>
        <v>52.17</v>
      </c>
      <c r="Q1298" s="16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27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80"/>
        <v>110</v>
      </c>
      <c r="P1299" s="14">
        <f t="shared" si="81"/>
        <v>92.04</v>
      </c>
      <c r="Q1299" s="16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24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80"/>
        <v>105</v>
      </c>
      <c r="P1300" s="14">
        <f t="shared" si="81"/>
        <v>63.42</v>
      </c>
      <c r="Q1300" s="16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210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80"/>
        <v>124</v>
      </c>
      <c r="P1301" s="14">
        <f t="shared" si="81"/>
        <v>135.63</v>
      </c>
      <c r="Q1301" s="16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27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80"/>
        <v>135</v>
      </c>
      <c r="P1302" s="14">
        <f t="shared" si="81"/>
        <v>168.75</v>
      </c>
      <c r="Q1302" s="16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24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80"/>
        <v>103</v>
      </c>
      <c r="P1303" s="14">
        <f t="shared" si="81"/>
        <v>70.86</v>
      </c>
      <c r="Q1303" s="16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19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80"/>
        <v>100</v>
      </c>
      <c r="P1304" s="14">
        <f t="shared" si="81"/>
        <v>50</v>
      </c>
      <c r="Q1304" s="16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135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80"/>
        <v>130</v>
      </c>
      <c r="P1305" s="14">
        <f t="shared" si="81"/>
        <v>42.21</v>
      </c>
      <c r="Q1305" s="16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22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80"/>
        <v>40</v>
      </c>
      <c r="P1306" s="14">
        <f t="shared" si="81"/>
        <v>152.41</v>
      </c>
      <c r="Q1306" s="1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255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80"/>
        <v>26</v>
      </c>
      <c r="P1307" s="14">
        <f t="shared" si="81"/>
        <v>90.62</v>
      </c>
      <c r="Q1307" s="16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27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80"/>
        <v>65</v>
      </c>
      <c r="P1308" s="14">
        <f t="shared" si="81"/>
        <v>201.6</v>
      </c>
      <c r="Q1308" s="16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135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80"/>
        <v>12</v>
      </c>
      <c r="P1309" s="14">
        <f t="shared" si="81"/>
        <v>127.93</v>
      </c>
      <c r="Q1309" s="16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12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80"/>
        <v>11</v>
      </c>
      <c r="P1310" s="14">
        <f t="shared" si="81"/>
        <v>29.89</v>
      </c>
      <c r="Q1310" s="16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19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80"/>
        <v>112</v>
      </c>
      <c r="P1311" s="14">
        <f t="shared" si="81"/>
        <v>367.97</v>
      </c>
      <c r="Q1311" s="16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19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80"/>
        <v>16</v>
      </c>
      <c r="P1312" s="14">
        <f t="shared" si="81"/>
        <v>129.16999999999999</v>
      </c>
      <c r="Q1312" s="16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27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80"/>
        <v>32</v>
      </c>
      <c r="P1313" s="14">
        <f t="shared" si="81"/>
        <v>800.7</v>
      </c>
      <c r="Q1313" s="16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210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80"/>
        <v>1</v>
      </c>
      <c r="P1314" s="14">
        <f t="shared" si="81"/>
        <v>28</v>
      </c>
      <c r="Q1314" s="16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25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80"/>
        <v>31</v>
      </c>
      <c r="P1315" s="14">
        <f t="shared" si="81"/>
        <v>102.02</v>
      </c>
      <c r="Q1315" s="16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255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80"/>
        <v>1</v>
      </c>
      <c r="P1316" s="14">
        <f t="shared" si="81"/>
        <v>184.36</v>
      </c>
      <c r="Q1316" s="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165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80"/>
        <v>40</v>
      </c>
      <c r="P1317" s="14">
        <f t="shared" si="81"/>
        <v>162.91999999999999</v>
      </c>
      <c r="Q1317" s="16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240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80"/>
        <v>0</v>
      </c>
      <c r="P1318" s="14">
        <f t="shared" si="81"/>
        <v>1</v>
      </c>
      <c r="Q1318" s="16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30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80"/>
        <v>6</v>
      </c>
      <c r="P1319" s="14">
        <f t="shared" si="81"/>
        <v>603.53</v>
      </c>
      <c r="Q1319" s="16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180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80"/>
        <v>15</v>
      </c>
      <c r="P1320" s="14">
        <f t="shared" si="81"/>
        <v>45.41</v>
      </c>
      <c r="Q1320" s="16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255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80"/>
        <v>15</v>
      </c>
      <c r="P1321" s="14">
        <f t="shared" si="81"/>
        <v>97.33</v>
      </c>
      <c r="Q1321" s="16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24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80"/>
        <v>1</v>
      </c>
      <c r="P1322" s="14">
        <f t="shared" si="81"/>
        <v>167.67</v>
      </c>
      <c r="Q1322" s="16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27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80"/>
        <v>1</v>
      </c>
      <c r="P1323" s="14">
        <f t="shared" si="81"/>
        <v>859.86</v>
      </c>
      <c r="Q1323" s="16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225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80"/>
        <v>0</v>
      </c>
      <c r="P1324" s="14">
        <f t="shared" si="81"/>
        <v>26.5</v>
      </c>
      <c r="Q1324" s="16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24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80"/>
        <v>9</v>
      </c>
      <c r="P1325" s="14">
        <f t="shared" si="81"/>
        <v>30.27</v>
      </c>
      <c r="Q1325" s="16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24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80"/>
        <v>10</v>
      </c>
      <c r="P1326" s="14">
        <f t="shared" si="81"/>
        <v>54.67</v>
      </c>
      <c r="Q1326" s="1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255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80"/>
        <v>2</v>
      </c>
      <c r="P1327" s="14">
        <f t="shared" si="81"/>
        <v>60.75</v>
      </c>
      <c r="Q1327" s="16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25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80"/>
        <v>1</v>
      </c>
      <c r="P1328" s="14">
        <f t="shared" si="81"/>
        <v>102.73</v>
      </c>
      <c r="Q1328" s="16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240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80"/>
        <v>4</v>
      </c>
      <c r="P1329" s="14">
        <f t="shared" si="81"/>
        <v>41.59</v>
      </c>
      <c r="Q1329" s="16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24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80"/>
        <v>2</v>
      </c>
      <c r="P1330" s="14">
        <f t="shared" si="81"/>
        <v>116.53</v>
      </c>
      <c r="Q1330" s="16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25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80"/>
        <v>1</v>
      </c>
      <c r="P1331" s="14">
        <f t="shared" si="81"/>
        <v>45.33</v>
      </c>
      <c r="Q1331" s="16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19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80"/>
        <v>22</v>
      </c>
      <c r="P1332" s="14">
        <f t="shared" si="81"/>
        <v>157.46</v>
      </c>
      <c r="Q1332" s="16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210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80"/>
        <v>1</v>
      </c>
      <c r="P1333" s="14">
        <f t="shared" si="81"/>
        <v>100.5</v>
      </c>
      <c r="Q1333" s="16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53.25" hidden="1" customHeight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80"/>
        <v>0</v>
      </c>
      <c r="P1334" s="14">
        <f t="shared" si="81"/>
        <v>0</v>
      </c>
      <c r="Q1334" s="16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53.25" hidden="1" customHeight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80"/>
        <v>0</v>
      </c>
      <c r="P1335" s="14">
        <f t="shared" si="81"/>
        <v>0</v>
      </c>
      <c r="Q1335" s="16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240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80"/>
        <v>11</v>
      </c>
      <c r="P1336" s="14">
        <f t="shared" si="81"/>
        <v>51.82</v>
      </c>
      <c r="Q1336" s="1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255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80"/>
        <v>20</v>
      </c>
      <c r="P1337" s="14">
        <f t="shared" si="81"/>
        <v>308.75</v>
      </c>
      <c r="Q1337" s="16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255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80"/>
        <v>85</v>
      </c>
      <c r="P1338" s="14">
        <f t="shared" si="81"/>
        <v>379.23</v>
      </c>
      <c r="Q1338" s="16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22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80"/>
        <v>49</v>
      </c>
      <c r="P1339" s="14">
        <f t="shared" si="81"/>
        <v>176.36</v>
      </c>
      <c r="Q1339" s="16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27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80"/>
        <v>3</v>
      </c>
      <c r="P1340" s="14">
        <f t="shared" si="81"/>
        <v>66.069999999999993</v>
      </c>
      <c r="Q1340" s="16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105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80"/>
        <v>7</v>
      </c>
      <c r="P1341" s="14">
        <f t="shared" si="81"/>
        <v>89.65</v>
      </c>
      <c r="Q1341" s="16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53.25" hidden="1" customHeight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80"/>
        <v>0</v>
      </c>
      <c r="P1342" s="14">
        <f t="shared" si="81"/>
        <v>0</v>
      </c>
      <c r="Q1342" s="16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24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80"/>
        <v>70</v>
      </c>
      <c r="P1343" s="14">
        <f t="shared" si="81"/>
        <v>382.39</v>
      </c>
      <c r="Q1343" s="16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22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80"/>
        <v>0</v>
      </c>
      <c r="P1344" s="14">
        <f t="shared" si="81"/>
        <v>100</v>
      </c>
      <c r="Q1344" s="16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27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80"/>
        <v>102</v>
      </c>
      <c r="P1345" s="14">
        <f t="shared" si="81"/>
        <v>158.36000000000001</v>
      </c>
      <c r="Q1345" s="16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22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ref="O1346:O1409" si="84">ROUND(E1346/D1346*100,0)</f>
        <v>378</v>
      </c>
      <c r="P1346" s="14">
        <f t="shared" ref="P1346:P1409" si="85">IFERROR(ROUND(E1346/L1346,2),0)</f>
        <v>40.76</v>
      </c>
      <c r="Q1346" s="1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25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si="84"/>
        <v>125</v>
      </c>
      <c r="P1347" s="14">
        <f t="shared" si="85"/>
        <v>53.57</v>
      </c>
      <c r="Q1347" s="16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22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84"/>
        <v>147</v>
      </c>
      <c r="P1348" s="14">
        <f t="shared" si="85"/>
        <v>48.45</v>
      </c>
      <c r="Q1348" s="16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24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84"/>
        <v>102</v>
      </c>
      <c r="P1349" s="14">
        <f t="shared" si="85"/>
        <v>82.42</v>
      </c>
      <c r="Q1349" s="16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24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84"/>
        <v>102</v>
      </c>
      <c r="P1350" s="14">
        <f t="shared" si="85"/>
        <v>230.19</v>
      </c>
      <c r="Q1350" s="16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255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84"/>
        <v>204</v>
      </c>
      <c r="P1351" s="14">
        <f t="shared" si="85"/>
        <v>59.36</v>
      </c>
      <c r="Q1351" s="16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225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84"/>
        <v>104</v>
      </c>
      <c r="P1352" s="14">
        <f t="shared" si="85"/>
        <v>66.7</v>
      </c>
      <c r="Q1352" s="16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16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84"/>
        <v>101</v>
      </c>
      <c r="P1353" s="14">
        <f t="shared" si="85"/>
        <v>168.78</v>
      </c>
      <c r="Q1353" s="16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27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84"/>
        <v>136</v>
      </c>
      <c r="P1354" s="14">
        <f t="shared" si="85"/>
        <v>59.97</v>
      </c>
      <c r="Q1354" s="16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180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84"/>
        <v>134</v>
      </c>
      <c r="P1355" s="14">
        <f t="shared" si="85"/>
        <v>31.81</v>
      </c>
      <c r="Q1355" s="16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22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84"/>
        <v>130</v>
      </c>
      <c r="P1356" s="14">
        <f t="shared" si="85"/>
        <v>24.42</v>
      </c>
      <c r="Q1356" s="1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225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84"/>
        <v>123</v>
      </c>
      <c r="P1357" s="14">
        <f t="shared" si="85"/>
        <v>25.35</v>
      </c>
      <c r="Q1357" s="16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255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84"/>
        <v>183</v>
      </c>
      <c r="P1358" s="14">
        <f t="shared" si="85"/>
        <v>71.44</v>
      </c>
      <c r="Q1358" s="16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240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84"/>
        <v>125</v>
      </c>
      <c r="P1359" s="14">
        <f t="shared" si="85"/>
        <v>38.549999999999997</v>
      </c>
      <c r="Q1359" s="16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210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84"/>
        <v>112</v>
      </c>
      <c r="P1360" s="14">
        <f t="shared" si="85"/>
        <v>68.37</v>
      </c>
      <c r="Q1360" s="16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25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84"/>
        <v>116</v>
      </c>
      <c r="P1361" s="14">
        <f t="shared" si="85"/>
        <v>40.21</v>
      </c>
      <c r="Q1361" s="16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135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84"/>
        <v>173</v>
      </c>
      <c r="P1362" s="14">
        <f t="shared" si="85"/>
        <v>32.07</v>
      </c>
      <c r="Q1362" s="16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240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84"/>
        <v>126</v>
      </c>
      <c r="P1363" s="14">
        <f t="shared" si="85"/>
        <v>28.63</v>
      </c>
      <c r="Q1363" s="16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180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84"/>
        <v>109</v>
      </c>
      <c r="P1364" s="14">
        <f t="shared" si="85"/>
        <v>43.64</v>
      </c>
      <c r="Q1364" s="16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255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84"/>
        <v>100</v>
      </c>
      <c r="P1365" s="14">
        <f t="shared" si="85"/>
        <v>40</v>
      </c>
      <c r="Q1365" s="16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30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84"/>
        <v>119</v>
      </c>
      <c r="P1366" s="14">
        <f t="shared" si="85"/>
        <v>346.04</v>
      </c>
      <c r="Q1366" s="1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27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84"/>
        <v>100</v>
      </c>
      <c r="P1367" s="14">
        <f t="shared" si="85"/>
        <v>81.739999999999995</v>
      </c>
      <c r="Q1367" s="16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84"/>
        <v>126</v>
      </c>
      <c r="P1368" s="14">
        <f t="shared" si="85"/>
        <v>64.540000000000006</v>
      </c>
      <c r="Q1368" s="16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210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84"/>
        <v>114</v>
      </c>
      <c r="P1369" s="14">
        <f t="shared" si="85"/>
        <v>63.48</v>
      </c>
      <c r="Q1369" s="16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210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84"/>
        <v>111</v>
      </c>
      <c r="P1370" s="14">
        <f t="shared" si="85"/>
        <v>63.62</v>
      </c>
      <c r="Q1370" s="16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24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84"/>
        <v>105</v>
      </c>
      <c r="P1371" s="14">
        <f t="shared" si="85"/>
        <v>83.97</v>
      </c>
      <c r="Q1371" s="16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135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84"/>
        <v>104</v>
      </c>
      <c r="P1372" s="14">
        <f t="shared" si="85"/>
        <v>77.75</v>
      </c>
      <c r="Q1372" s="16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255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84"/>
        <v>107</v>
      </c>
      <c r="P1373" s="14">
        <f t="shared" si="85"/>
        <v>107.07</v>
      </c>
      <c r="Q1373" s="16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9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84"/>
        <v>124</v>
      </c>
      <c r="P1374" s="14">
        <f t="shared" si="85"/>
        <v>38.75</v>
      </c>
      <c r="Q1374" s="16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16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84"/>
        <v>105</v>
      </c>
      <c r="P1375" s="14">
        <f t="shared" si="85"/>
        <v>201.94</v>
      </c>
      <c r="Q1375" s="16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22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84"/>
        <v>189</v>
      </c>
      <c r="P1376" s="14">
        <f t="shared" si="85"/>
        <v>43.06</v>
      </c>
      <c r="Q1376" s="1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27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84"/>
        <v>171</v>
      </c>
      <c r="P1377" s="14">
        <f t="shared" si="85"/>
        <v>62.87</v>
      </c>
      <c r="Q1377" s="16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165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84"/>
        <v>252</v>
      </c>
      <c r="P1378" s="14">
        <f t="shared" si="85"/>
        <v>55.61</v>
      </c>
      <c r="Q1378" s="16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24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84"/>
        <v>116</v>
      </c>
      <c r="P1379" s="14">
        <f t="shared" si="85"/>
        <v>48.71</v>
      </c>
      <c r="Q1379" s="16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t="9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84"/>
        <v>203</v>
      </c>
      <c r="P1380" s="14">
        <f t="shared" si="85"/>
        <v>30.58</v>
      </c>
      <c r="Q1380" s="16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135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84"/>
        <v>112</v>
      </c>
      <c r="P1381" s="14">
        <f t="shared" si="85"/>
        <v>73.91</v>
      </c>
      <c r="Q1381" s="16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19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84"/>
        <v>424</v>
      </c>
      <c r="P1382" s="14">
        <f t="shared" si="85"/>
        <v>21.2</v>
      </c>
      <c r="Q1382" s="16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255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84"/>
        <v>107</v>
      </c>
      <c r="P1383" s="14">
        <f t="shared" si="85"/>
        <v>73.36</v>
      </c>
      <c r="Q1383" s="16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22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84"/>
        <v>104</v>
      </c>
      <c r="P1384" s="14">
        <f t="shared" si="85"/>
        <v>56.41</v>
      </c>
      <c r="Q1384" s="16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24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84"/>
        <v>212</v>
      </c>
      <c r="P1385" s="14">
        <f t="shared" si="85"/>
        <v>50.25</v>
      </c>
      <c r="Q1385" s="16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210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84"/>
        <v>124</v>
      </c>
      <c r="P1386" s="14">
        <f t="shared" si="85"/>
        <v>68.94</v>
      </c>
      <c r="Q1386" s="1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210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84"/>
        <v>110</v>
      </c>
      <c r="P1387" s="14">
        <f t="shared" si="85"/>
        <v>65.91</v>
      </c>
      <c r="Q1387" s="16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135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84"/>
        <v>219</v>
      </c>
      <c r="P1388" s="14">
        <f t="shared" si="85"/>
        <v>62.5</v>
      </c>
      <c r="Q1388" s="16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24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84"/>
        <v>137</v>
      </c>
      <c r="P1389" s="14">
        <f t="shared" si="85"/>
        <v>70.06</v>
      </c>
      <c r="Q1389" s="16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225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84"/>
        <v>135</v>
      </c>
      <c r="P1390" s="14">
        <f t="shared" si="85"/>
        <v>60.18</v>
      </c>
      <c r="Q1390" s="16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18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84"/>
        <v>145</v>
      </c>
      <c r="P1391" s="14">
        <f t="shared" si="85"/>
        <v>21.38</v>
      </c>
      <c r="Q1391" s="16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19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84"/>
        <v>109</v>
      </c>
      <c r="P1392" s="14">
        <f t="shared" si="85"/>
        <v>160.79</v>
      </c>
      <c r="Q1392" s="16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19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84"/>
        <v>110</v>
      </c>
      <c r="P1393" s="14">
        <f t="shared" si="85"/>
        <v>42.38</v>
      </c>
      <c r="Q1393" s="16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19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84"/>
        <v>114</v>
      </c>
      <c r="P1394" s="14">
        <f t="shared" si="85"/>
        <v>27.32</v>
      </c>
      <c r="Q1394" s="16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12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84"/>
        <v>102</v>
      </c>
      <c r="P1395" s="14">
        <f t="shared" si="85"/>
        <v>196.83</v>
      </c>
      <c r="Q1395" s="16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22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84"/>
        <v>122</v>
      </c>
      <c r="P1396" s="14">
        <f t="shared" si="85"/>
        <v>53.88</v>
      </c>
      <c r="Q1396" s="1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105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84"/>
        <v>112</v>
      </c>
      <c r="P1397" s="14">
        <f t="shared" si="85"/>
        <v>47.76</v>
      </c>
      <c r="Q1397" s="16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225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84"/>
        <v>107</v>
      </c>
      <c r="P1398" s="14">
        <f t="shared" si="85"/>
        <v>88.19</v>
      </c>
      <c r="Q1398" s="16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270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84"/>
        <v>114</v>
      </c>
      <c r="P1399" s="14">
        <f t="shared" si="85"/>
        <v>72.06</v>
      </c>
      <c r="Q1399" s="16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22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84"/>
        <v>110</v>
      </c>
      <c r="P1400" s="14">
        <f t="shared" si="85"/>
        <v>74.25</v>
      </c>
      <c r="Q1400" s="16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240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84"/>
        <v>126</v>
      </c>
      <c r="P1401" s="14">
        <f t="shared" si="85"/>
        <v>61.7</v>
      </c>
      <c r="Q1401" s="16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210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84"/>
        <v>167</v>
      </c>
      <c r="P1402" s="14">
        <f t="shared" si="85"/>
        <v>17.239999999999998</v>
      </c>
      <c r="Q1402" s="16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285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84"/>
        <v>497</v>
      </c>
      <c r="P1403" s="14">
        <f t="shared" si="85"/>
        <v>51.72</v>
      </c>
      <c r="Q1403" s="16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24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84"/>
        <v>109</v>
      </c>
      <c r="P1404" s="14">
        <f t="shared" si="85"/>
        <v>24.15</v>
      </c>
      <c r="Q1404" s="16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255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84"/>
        <v>103</v>
      </c>
      <c r="P1405" s="14">
        <f t="shared" si="85"/>
        <v>62.17</v>
      </c>
      <c r="Q1405" s="16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24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84"/>
        <v>2</v>
      </c>
      <c r="P1406" s="14">
        <f t="shared" si="85"/>
        <v>48.2</v>
      </c>
      <c r="Q1406" s="1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135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84"/>
        <v>0</v>
      </c>
      <c r="P1407" s="14">
        <f t="shared" si="85"/>
        <v>6.18</v>
      </c>
      <c r="Q1407" s="16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75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84"/>
        <v>0</v>
      </c>
      <c r="P1408" s="14">
        <f t="shared" si="85"/>
        <v>5</v>
      </c>
      <c r="Q1408" s="16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240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84"/>
        <v>1</v>
      </c>
      <c r="P1409" s="14">
        <f t="shared" si="85"/>
        <v>7.5</v>
      </c>
      <c r="Q1409" s="16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24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ref="O1410:O1473" si="88">ROUND(E1410/D1410*100,0)</f>
        <v>7</v>
      </c>
      <c r="P1410" s="14">
        <f t="shared" ref="P1410:P1473" si="89">IFERROR(ROUND(E1410/L1410,2),0)</f>
        <v>12</v>
      </c>
      <c r="Q1410" s="16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53.25" customHeight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si="88"/>
        <v>0</v>
      </c>
      <c r="P1411" s="14">
        <f t="shared" si="89"/>
        <v>0</v>
      </c>
      <c r="Q1411" s="16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27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88"/>
        <v>0</v>
      </c>
      <c r="P1412" s="14">
        <f t="shared" si="89"/>
        <v>1</v>
      </c>
      <c r="Q1412" s="16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27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88"/>
        <v>0</v>
      </c>
      <c r="P1413" s="14">
        <f t="shared" si="89"/>
        <v>2.33</v>
      </c>
      <c r="Q1413" s="16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15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88"/>
        <v>5</v>
      </c>
      <c r="P1414" s="14">
        <f t="shared" si="89"/>
        <v>24.62</v>
      </c>
      <c r="Q1414" s="16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255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88"/>
        <v>5</v>
      </c>
      <c r="P1415" s="14">
        <f t="shared" si="89"/>
        <v>100</v>
      </c>
      <c r="Q1415" s="16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255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88"/>
        <v>0</v>
      </c>
      <c r="P1416" s="14">
        <f t="shared" si="89"/>
        <v>1</v>
      </c>
      <c r="Q1416" s="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210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88"/>
        <v>18</v>
      </c>
      <c r="P1417" s="14">
        <f t="shared" si="89"/>
        <v>88.89</v>
      </c>
      <c r="Q1417" s="16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53.25" customHeight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88"/>
        <v>0</v>
      </c>
      <c r="P1418" s="14">
        <f t="shared" si="89"/>
        <v>0</v>
      </c>
      <c r="Q1418" s="16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22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88"/>
        <v>1</v>
      </c>
      <c r="P1419" s="14">
        <f t="shared" si="89"/>
        <v>27.5</v>
      </c>
      <c r="Q1419" s="16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225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88"/>
        <v>0</v>
      </c>
      <c r="P1420" s="14">
        <f t="shared" si="89"/>
        <v>6</v>
      </c>
      <c r="Q1420" s="16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255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88"/>
        <v>7</v>
      </c>
      <c r="P1421" s="14">
        <f t="shared" si="89"/>
        <v>44.5</v>
      </c>
      <c r="Q1421" s="16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12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88"/>
        <v>3</v>
      </c>
      <c r="P1422" s="14">
        <f t="shared" si="89"/>
        <v>1</v>
      </c>
      <c r="Q1422" s="16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255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88"/>
        <v>0</v>
      </c>
      <c r="P1423" s="14">
        <f t="shared" si="89"/>
        <v>100</v>
      </c>
      <c r="Q1423" s="16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27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88"/>
        <v>0</v>
      </c>
      <c r="P1424" s="14">
        <f t="shared" si="89"/>
        <v>13</v>
      </c>
      <c r="Q1424" s="16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255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88"/>
        <v>0</v>
      </c>
      <c r="P1425" s="14">
        <f t="shared" si="89"/>
        <v>100</v>
      </c>
      <c r="Q1425" s="16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22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88"/>
        <v>20</v>
      </c>
      <c r="P1426" s="14">
        <f t="shared" si="89"/>
        <v>109.07</v>
      </c>
      <c r="Q1426" s="1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53.25" customHeight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88"/>
        <v>0</v>
      </c>
      <c r="P1427" s="14">
        <f t="shared" si="89"/>
        <v>0</v>
      </c>
      <c r="Q1427" s="16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53.25" customHeight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88"/>
        <v>0</v>
      </c>
      <c r="P1428" s="14">
        <f t="shared" si="89"/>
        <v>0</v>
      </c>
      <c r="Q1428" s="16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225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88"/>
        <v>8</v>
      </c>
      <c r="P1429" s="14">
        <f t="shared" si="89"/>
        <v>104.75</v>
      </c>
      <c r="Q1429" s="16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24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88"/>
        <v>5</v>
      </c>
      <c r="P1430" s="14">
        <f t="shared" si="89"/>
        <v>15</v>
      </c>
      <c r="Q1430" s="16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53.25" customHeight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88"/>
        <v>0</v>
      </c>
      <c r="P1431" s="14">
        <f t="shared" si="89"/>
        <v>0</v>
      </c>
      <c r="Q1431" s="16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210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88"/>
        <v>8</v>
      </c>
      <c r="P1432" s="14">
        <f t="shared" si="89"/>
        <v>80.599999999999994</v>
      </c>
      <c r="Q1432" s="16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255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88"/>
        <v>32</v>
      </c>
      <c r="P1433" s="14">
        <f t="shared" si="89"/>
        <v>115.55</v>
      </c>
      <c r="Q1433" s="16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53.25" customHeight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88"/>
        <v>0</v>
      </c>
      <c r="P1434" s="14">
        <f t="shared" si="89"/>
        <v>0</v>
      </c>
      <c r="Q1434" s="16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25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88"/>
        <v>7</v>
      </c>
      <c r="P1435" s="14">
        <f t="shared" si="89"/>
        <v>80.5</v>
      </c>
      <c r="Q1435" s="16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22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88"/>
        <v>10</v>
      </c>
      <c r="P1436" s="14">
        <f t="shared" si="89"/>
        <v>744.55</v>
      </c>
      <c r="Q1436" s="1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16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88"/>
        <v>0</v>
      </c>
      <c r="P1437" s="14">
        <f t="shared" si="89"/>
        <v>7.5</v>
      </c>
      <c r="Q1437" s="16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255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88"/>
        <v>1</v>
      </c>
      <c r="P1438" s="14">
        <f t="shared" si="89"/>
        <v>38.5</v>
      </c>
      <c r="Q1438" s="16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27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88"/>
        <v>27</v>
      </c>
      <c r="P1439" s="14">
        <f t="shared" si="89"/>
        <v>36.68</v>
      </c>
      <c r="Q1439" s="16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225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88"/>
        <v>3</v>
      </c>
      <c r="P1440" s="14">
        <f t="shared" si="89"/>
        <v>75</v>
      </c>
      <c r="Q1440" s="16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240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88"/>
        <v>7</v>
      </c>
      <c r="P1441" s="14">
        <f t="shared" si="89"/>
        <v>30</v>
      </c>
      <c r="Q1441" s="16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22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88"/>
        <v>0</v>
      </c>
      <c r="P1442" s="14">
        <f t="shared" si="89"/>
        <v>1</v>
      </c>
      <c r="Q1442" s="16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285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88"/>
        <v>1</v>
      </c>
      <c r="P1443" s="14">
        <f t="shared" si="89"/>
        <v>673.33</v>
      </c>
      <c r="Q1443" s="16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53.25" customHeight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88"/>
        <v>0</v>
      </c>
      <c r="P1444" s="14">
        <f t="shared" si="89"/>
        <v>0</v>
      </c>
      <c r="Q1444" s="16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53.25" customHeight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88"/>
        <v>0</v>
      </c>
      <c r="P1445" s="14">
        <f t="shared" si="89"/>
        <v>0</v>
      </c>
      <c r="Q1445" s="16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53.25" customHeight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88"/>
        <v>0</v>
      </c>
      <c r="P1446" s="14">
        <f t="shared" si="89"/>
        <v>0</v>
      </c>
      <c r="Q1446" s="1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53.25" customHeight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88"/>
        <v>0</v>
      </c>
      <c r="P1447" s="14">
        <f t="shared" si="89"/>
        <v>0</v>
      </c>
      <c r="Q1447" s="16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53.25" customHeight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88"/>
        <v>0</v>
      </c>
      <c r="P1448" s="14">
        <f t="shared" si="89"/>
        <v>0</v>
      </c>
      <c r="Q1448" s="16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12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88"/>
        <v>0</v>
      </c>
      <c r="P1449" s="14">
        <f t="shared" si="89"/>
        <v>25</v>
      </c>
      <c r="Q1449" s="16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3.25" customHeight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88"/>
        <v>0</v>
      </c>
      <c r="P1450" s="14">
        <f t="shared" si="89"/>
        <v>0</v>
      </c>
      <c r="Q1450" s="16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53.25" customHeight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88"/>
        <v>0</v>
      </c>
      <c r="P1451" s="14">
        <f t="shared" si="89"/>
        <v>0</v>
      </c>
      <c r="Q1451" s="16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27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88"/>
        <v>0</v>
      </c>
      <c r="P1452" s="14">
        <f t="shared" si="89"/>
        <v>1</v>
      </c>
      <c r="Q1452" s="16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180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88"/>
        <v>0</v>
      </c>
      <c r="P1453" s="14">
        <f t="shared" si="89"/>
        <v>1</v>
      </c>
      <c r="Q1453" s="16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53.25" hidden="1" customHeight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88"/>
        <v>0</v>
      </c>
      <c r="P1454" s="14">
        <f t="shared" si="89"/>
        <v>0</v>
      </c>
      <c r="Q1454" s="16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53.25" hidden="1" customHeight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88"/>
        <v>0</v>
      </c>
      <c r="P1455" s="14">
        <f t="shared" si="89"/>
        <v>0</v>
      </c>
      <c r="Q1455" s="16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255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88"/>
        <v>1</v>
      </c>
      <c r="P1456" s="14">
        <f t="shared" si="89"/>
        <v>15</v>
      </c>
      <c r="Q1456" s="1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255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88"/>
        <v>11</v>
      </c>
      <c r="P1457" s="14">
        <f t="shared" si="89"/>
        <v>225</v>
      </c>
      <c r="Q1457" s="16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135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88"/>
        <v>3</v>
      </c>
      <c r="P1458" s="14">
        <f t="shared" si="89"/>
        <v>48.33</v>
      </c>
      <c r="Q1458" s="16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53.25" hidden="1" customHeight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88"/>
        <v>0</v>
      </c>
      <c r="P1459" s="14">
        <f t="shared" si="89"/>
        <v>0</v>
      </c>
      <c r="Q1459" s="16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3.25" hidden="1" customHeight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88"/>
        <v>0</v>
      </c>
      <c r="P1460" s="14">
        <f t="shared" si="89"/>
        <v>0</v>
      </c>
      <c r="Q1460" s="16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53.25" hidden="1" customHeight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88"/>
        <v>0</v>
      </c>
      <c r="P1461" s="14">
        <f t="shared" si="89"/>
        <v>0</v>
      </c>
      <c r="Q1461" s="16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53.25" hidden="1" customHeight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88"/>
        <v>0</v>
      </c>
      <c r="P1462" s="14">
        <f t="shared" si="89"/>
        <v>0</v>
      </c>
      <c r="Q1462" s="16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135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88"/>
        <v>101</v>
      </c>
      <c r="P1463" s="14">
        <f t="shared" si="89"/>
        <v>44.67</v>
      </c>
      <c r="Q1463" s="16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165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88"/>
        <v>109</v>
      </c>
      <c r="P1464" s="14">
        <f t="shared" si="89"/>
        <v>28.94</v>
      </c>
      <c r="Q1464" s="16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24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88"/>
        <v>148</v>
      </c>
      <c r="P1465" s="14">
        <f t="shared" si="89"/>
        <v>35.44</v>
      </c>
      <c r="Q1465" s="16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t="6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88"/>
        <v>163</v>
      </c>
      <c r="P1466" s="14">
        <f t="shared" si="89"/>
        <v>34.869999999999997</v>
      </c>
      <c r="Q1466" s="1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27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88"/>
        <v>456</v>
      </c>
      <c r="P1467" s="14">
        <f t="shared" si="89"/>
        <v>52.62</v>
      </c>
      <c r="Q1467" s="16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225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88"/>
        <v>108</v>
      </c>
      <c r="P1468" s="14">
        <f t="shared" si="89"/>
        <v>69.599999999999994</v>
      </c>
      <c r="Q1468" s="16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15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88"/>
        <v>115</v>
      </c>
      <c r="P1469" s="14">
        <f t="shared" si="89"/>
        <v>76.72</v>
      </c>
      <c r="Q1469" s="16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24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88"/>
        <v>102</v>
      </c>
      <c r="P1470" s="14">
        <f t="shared" si="89"/>
        <v>33.19</v>
      </c>
      <c r="Q1470" s="16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19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88"/>
        <v>108</v>
      </c>
      <c r="P1471" s="14">
        <f t="shared" si="89"/>
        <v>149.46</v>
      </c>
      <c r="Q1471" s="16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255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88"/>
        <v>125</v>
      </c>
      <c r="P1472" s="14">
        <f t="shared" si="89"/>
        <v>23.17</v>
      </c>
      <c r="Q1472" s="16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24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88"/>
        <v>104</v>
      </c>
      <c r="P1473" s="14">
        <f t="shared" si="89"/>
        <v>96.88</v>
      </c>
      <c r="Q1473" s="16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255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ref="O1474:O1537" si="92">ROUND(E1474/D1474*100,0)</f>
        <v>139</v>
      </c>
      <c r="P1474" s="14">
        <f t="shared" ref="P1474:P1537" si="93">IFERROR(ROUND(E1474/L1474,2),0)</f>
        <v>103.2</v>
      </c>
      <c r="Q1474" s="16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t="6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si="92"/>
        <v>121</v>
      </c>
      <c r="P1475" s="14">
        <f t="shared" si="93"/>
        <v>38.46</v>
      </c>
      <c r="Q1475" s="16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255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92"/>
        <v>112</v>
      </c>
      <c r="P1476" s="14">
        <f t="shared" si="93"/>
        <v>44.32</v>
      </c>
      <c r="Q1476" s="1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240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92"/>
        <v>189</v>
      </c>
      <c r="P1477" s="14">
        <f t="shared" si="93"/>
        <v>64.17</v>
      </c>
      <c r="Q1477" s="16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18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92"/>
        <v>662</v>
      </c>
      <c r="P1478" s="14">
        <f t="shared" si="93"/>
        <v>43.33</v>
      </c>
      <c r="Q1478" s="16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225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92"/>
        <v>111</v>
      </c>
      <c r="P1479" s="14">
        <f t="shared" si="93"/>
        <v>90.5</v>
      </c>
      <c r="Q1479" s="16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24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92"/>
        <v>1182</v>
      </c>
      <c r="P1480" s="14">
        <f t="shared" si="93"/>
        <v>29.19</v>
      </c>
      <c r="Q1480" s="16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27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92"/>
        <v>137</v>
      </c>
      <c r="P1481" s="14">
        <f t="shared" si="93"/>
        <v>30.96</v>
      </c>
      <c r="Q1481" s="16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225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92"/>
        <v>117</v>
      </c>
      <c r="P1482" s="14">
        <f t="shared" si="93"/>
        <v>92.16</v>
      </c>
      <c r="Q1482" s="16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24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92"/>
        <v>2</v>
      </c>
      <c r="P1483" s="14">
        <f t="shared" si="93"/>
        <v>17.5</v>
      </c>
      <c r="Q1483" s="16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210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92"/>
        <v>0</v>
      </c>
      <c r="P1484" s="14">
        <f t="shared" si="93"/>
        <v>5</v>
      </c>
      <c r="Q1484" s="16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25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92"/>
        <v>1</v>
      </c>
      <c r="P1485" s="14">
        <f t="shared" si="93"/>
        <v>25</v>
      </c>
      <c r="Q1485" s="16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t="53.25" customHeight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92"/>
        <v>0</v>
      </c>
      <c r="P1486" s="14">
        <f t="shared" si="93"/>
        <v>0</v>
      </c>
      <c r="Q1486" s="1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24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92"/>
        <v>2</v>
      </c>
      <c r="P1487" s="14">
        <f t="shared" si="93"/>
        <v>50</v>
      </c>
      <c r="Q1487" s="16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27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92"/>
        <v>0</v>
      </c>
      <c r="P1488" s="14">
        <f t="shared" si="93"/>
        <v>16</v>
      </c>
      <c r="Q1488" s="16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53.25" customHeight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92"/>
        <v>0</v>
      </c>
      <c r="P1489" s="14">
        <f t="shared" si="93"/>
        <v>0</v>
      </c>
      <c r="Q1489" s="16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210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92"/>
        <v>2</v>
      </c>
      <c r="P1490" s="14">
        <f t="shared" si="93"/>
        <v>60</v>
      </c>
      <c r="Q1490" s="16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53.25" customHeight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92"/>
        <v>0</v>
      </c>
      <c r="P1491" s="14">
        <f t="shared" si="93"/>
        <v>0</v>
      </c>
      <c r="Q1491" s="16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22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92"/>
        <v>31</v>
      </c>
      <c r="P1492" s="14">
        <f t="shared" si="93"/>
        <v>47.11</v>
      </c>
      <c r="Q1492" s="16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19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92"/>
        <v>8</v>
      </c>
      <c r="P1493" s="14">
        <f t="shared" si="93"/>
        <v>100</v>
      </c>
      <c r="Q1493" s="16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255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92"/>
        <v>1</v>
      </c>
      <c r="P1494" s="14">
        <f t="shared" si="93"/>
        <v>15</v>
      </c>
      <c r="Q1494" s="16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53.25" customHeight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92"/>
        <v>0</v>
      </c>
      <c r="P1495" s="14">
        <f t="shared" si="93"/>
        <v>0</v>
      </c>
      <c r="Q1495" s="16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27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92"/>
        <v>9</v>
      </c>
      <c r="P1496" s="14">
        <f t="shared" si="93"/>
        <v>40.450000000000003</v>
      </c>
      <c r="Q1496" s="1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53.25" customHeight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92"/>
        <v>0</v>
      </c>
      <c r="P1497" s="14">
        <f t="shared" si="93"/>
        <v>0</v>
      </c>
      <c r="Q1497" s="16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53.25" customHeight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92"/>
        <v>0</v>
      </c>
      <c r="P1498" s="14">
        <f t="shared" si="93"/>
        <v>0</v>
      </c>
      <c r="Q1498" s="16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24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92"/>
        <v>0</v>
      </c>
      <c r="P1499" s="14">
        <f t="shared" si="93"/>
        <v>1</v>
      </c>
      <c r="Q1499" s="16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24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92"/>
        <v>2</v>
      </c>
      <c r="P1500" s="14">
        <f t="shared" si="93"/>
        <v>19</v>
      </c>
      <c r="Q1500" s="16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27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92"/>
        <v>0</v>
      </c>
      <c r="P1501" s="14">
        <f t="shared" si="93"/>
        <v>5</v>
      </c>
      <c r="Q1501" s="16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255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92"/>
        <v>25</v>
      </c>
      <c r="P1502" s="14">
        <f t="shared" si="93"/>
        <v>46.73</v>
      </c>
      <c r="Q1502" s="16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18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92"/>
        <v>166</v>
      </c>
      <c r="P1503" s="14">
        <f t="shared" si="93"/>
        <v>97.73</v>
      </c>
      <c r="Q1503" s="16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24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92"/>
        <v>101</v>
      </c>
      <c r="P1504" s="14">
        <f t="shared" si="93"/>
        <v>67.84</v>
      </c>
      <c r="Q1504" s="16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255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92"/>
        <v>108</v>
      </c>
      <c r="P1505" s="14">
        <f t="shared" si="93"/>
        <v>56.98</v>
      </c>
      <c r="Q1505" s="16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180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92"/>
        <v>278</v>
      </c>
      <c r="P1506" s="14">
        <f t="shared" si="93"/>
        <v>67.16</v>
      </c>
      <c r="Q1506" s="1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30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92"/>
        <v>104</v>
      </c>
      <c r="P1507" s="14">
        <f t="shared" si="93"/>
        <v>48.04</v>
      </c>
      <c r="Q1507" s="16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210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92"/>
        <v>111</v>
      </c>
      <c r="P1508" s="14">
        <f t="shared" si="93"/>
        <v>38.86</v>
      </c>
      <c r="Q1508" s="16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255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92"/>
        <v>215</v>
      </c>
      <c r="P1509" s="14">
        <f t="shared" si="93"/>
        <v>78.180000000000007</v>
      </c>
      <c r="Q1509" s="16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22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92"/>
        <v>111</v>
      </c>
      <c r="P1510" s="14">
        <f t="shared" si="93"/>
        <v>97.11</v>
      </c>
      <c r="Q1510" s="16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27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92"/>
        <v>124</v>
      </c>
      <c r="P1511" s="14">
        <f t="shared" si="93"/>
        <v>110.39</v>
      </c>
      <c r="Q1511" s="16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24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92"/>
        <v>101</v>
      </c>
      <c r="P1512" s="14">
        <f t="shared" si="93"/>
        <v>39.92</v>
      </c>
      <c r="Q1512" s="16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27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92"/>
        <v>112</v>
      </c>
      <c r="P1513" s="14">
        <f t="shared" si="93"/>
        <v>75.98</v>
      </c>
      <c r="Q1513" s="16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24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92"/>
        <v>559</v>
      </c>
      <c r="P1514" s="14">
        <f t="shared" si="93"/>
        <v>58.38</v>
      </c>
      <c r="Q1514" s="16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210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92"/>
        <v>150</v>
      </c>
      <c r="P1515" s="14">
        <f t="shared" si="93"/>
        <v>55.82</v>
      </c>
      <c r="Q1515" s="16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22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92"/>
        <v>106</v>
      </c>
      <c r="P1516" s="14">
        <f t="shared" si="93"/>
        <v>151.24</v>
      </c>
      <c r="Q1516" s="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255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92"/>
        <v>157</v>
      </c>
      <c r="P1517" s="14">
        <f t="shared" si="93"/>
        <v>849.67</v>
      </c>
      <c r="Q1517" s="16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22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92"/>
        <v>109</v>
      </c>
      <c r="P1518" s="14">
        <f t="shared" si="93"/>
        <v>159.24</v>
      </c>
      <c r="Q1518" s="16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24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92"/>
        <v>162</v>
      </c>
      <c r="P1519" s="14">
        <f t="shared" si="93"/>
        <v>39.51</v>
      </c>
      <c r="Q1519" s="16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135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92"/>
        <v>205</v>
      </c>
      <c r="P1520" s="14">
        <f t="shared" si="93"/>
        <v>130.53</v>
      </c>
      <c r="Q1520" s="16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28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92"/>
        <v>103</v>
      </c>
      <c r="P1521" s="14">
        <f t="shared" si="93"/>
        <v>64.16</v>
      </c>
      <c r="Q1521" s="16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180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92"/>
        <v>103</v>
      </c>
      <c r="P1522" s="14">
        <f t="shared" si="93"/>
        <v>111.53</v>
      </c>
      <c r="Q1522" s="16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210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92"/>
        <v>107</v>
      </c>
      <c r="P1523" s="14">
        <f t="shared" si="93"/>
        <v>170.45</v>
      </c>
      <c r="Q1523" s="16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285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92"/>
        <v>139</v>
      </c>
      <c r="P1524" s="14">
        <f t="shared" si="93"/>
        <v>133.74</v>
      </c>
      <c r="Q1524" s="16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255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92"/>
        <v>125</v>
      </c>
      <c r="P1525" s="14">
        <f t="shared" si="93"/>
        <v>95.83</v>
      </c>
      <c r="Q1525" s="16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180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92"/>
        <v>207</v>
      </c>
      <c r="P1526" s="14">
        <f t="shared" si="93"/>
        <v>221.79</v>
      </c>
      <c r="Q1526" s="1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27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92"/>
        <v>174</v>
      </c>
      <c r="P1527" s="14">
        <f t="shared" si="93"/>
        <v>32.32</v>
      </c>
      <c r="Q1527" s="16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255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92"/>
        <v>120</v>
      </c>
      <c r="P1528" s="14">
        <f t="shared" si="93"/>
        <v>98.84</v>
      </c>
      <c r="Q1528" s="16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210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92"/>
        <v>110</v>
      </c>
      <c r="P1529" s="14">
        <f t="shared" si="93"/>
        <v>55.22</v>
      </c>
      <c r="Q1529" s="16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165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92"/>
        <v>282</v>
      </c>
      <c r="P1530" s="14">
        <f t="shared" si="93"/>
        <v>52.79</v>
      </c>
      <c r="Q1530" s="16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16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92"/>
        <v>101</v>
      </c>
      <c r="P1531" s="14">
        <f t="shared" si="93"/>
        <v>135.66999999999999</v>
      </c>
      <c r="Q1531" s="16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24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92"/>
        <v>135</v>
      </c>
      <c r="P1532" s="14">
        <f t="shared" si="93"/>
        <v>53.99</v>
      </c>
      <c r="Q1532" s="16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255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92"/>
        <v>176</v>
      </c>
      <c r="P1533" s="14">
        <f t="shared" si="93"/>
        <v>56.64</v>
      </c>
      <c r="Q1533" s="16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24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92"/>
        <v>484</v>
      </c>
      <c r="P1534" s="14">
        <f t="shared" si="93"/>
        <v>82.32</v>
      </c>
      <c r="Q1534" s="16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180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92"/>
        <v>145</v>
      </c>
      <c r="P1535" s="14">
        <f t="shared" si="93"/>
        <v>88.26</v>
      </c>
      <c r="Q1535" s="16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24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92"/>
        <v>418</v>
      </c>
      <c r="P1536" s="14">
        <f t="shared" si="93"/>
        <v>84.91</v>
      </c>
      <c r="Q1536" s="1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24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92"/>
        <v>132</v>
      </c>
      <c r="P1537" s="14">
        <f t="shared" si="93"/>
        <v>48.15</v>
      </c>
      <c r="Q1537" s="16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255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ref="O1538:O1601" si="96">ROUND(E1538/D1538*100,0)</f>
        <v>250</v>
      </c>
      <c r="P1538" s="14">
        <f t="shared" ref="P1538:P1601" si="97">IFERROR(ROUND(E1538/L1538,2),0)</f>
        <v>66.02</v>
      </c>
      <c r="Q1538" s="16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180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si="96"/>
        <v>180</v>
      </c>
      <c r="P1539" s="14">
        <f t="shared" si="97"/>
        <v>96.38</v>
      </c>
      <c r="Q1539" s="16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25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96"/>
        <v>103</v>
      </c>
      <c r="P1540" s="14">
        <f t="shared" si="97"/>
        <v>156.16999999999999</v>
      </c>
      <c r="Q1540" s="16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24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96"/>
        <v>136</v>
      </c>
      <c r="P1541" s="14">
        <f t="shared" si="97"/>
        <v>95.76</v>
      </c>
      <c r="Q1541" s="16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24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96"/>
        <v>118</v>
      </c>
      <c r="P1542" s="14">
        <f t="shared" si="97"/>
        <v>180.41</v>
      </c>
      <c r="Q1542" s="16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210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96"/>
        <v>0</v>
      </c>
      <c r="P1543" s="14">
        <f t="shared" si="97"/>
        <v>3</v>
      </c>
      <c r="Q1543" s="16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255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96"/>
        <v>4</v>
      </c>
      <c r="P1544" s="14">
        <f t="shared" si="97"/>
        <v>20</v>
      </c>
      <c r="Q1544" s="16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240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96"/>
        <v>0</v>
      </c>
      <c r="P1545" s="14">
        <f t="shared" si="97"/>
        <v>10</v>
      </c>
      <c r="Q1545" s="16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53.25" customHeight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96"/>
        <v>0</v>
      </c>
      <c r="P1546" s="14">
        <f t="shared" si="97"/>
        <v>0</v>
      </c>
      <c r="Q1546" s="1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16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96"/>
        <v>0</v>
      </c>
      <c r="P1547" s="14">
        <f t="shared" si="97"/>
        <v>1</v>
      </c>
      <c r="Q1547" s="16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255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96"/>
        <v>29</v>
      </c>
      <c r="P1548" s="14">
        <f t="shared" si="97"/>
        <v>26.27</v>
      </c>
      <c r="Q1548" s="16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53.25" customHeight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96"/>
        <v>0</v>
      </c>
      <c r="P1549" s="14">
        <f t="shared" si="97"/>
        <v>0</v>
      </c>
      <c r="Q1549" s="16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15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96"/>
        <v>9</v>
      </c>
      <c r="P1550" s="14">
        <f t="shared" si="97"/>
        <v>60</v>
      </c>
      <c r="Q1550" s="16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210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96"/>
        <v>34</v>
      </c>
      <c r="P1551" s="14">
        <f t="shared" si="97"/>
        <v>28.33</v>
      </c>
      <c r="Q1551" s="16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27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96"/>
        <v>13</v>
      </c>
      <c r="P1552" s="14">
        <f t="shared" si="97"/>
        <v>14.43</v>
      </c>
      <c r="Q1552" s="16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53.25" customHeight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96"/>
        <v>0</v>
      </c>
      <c r="P1553" s="14">
        <f t="shared" si="97"/>
        <v>0</v>
      </c>
      <c r="Q1553" s="16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24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96"/>
        <v>49</v>
      </c>
      <c r="P1554" s="14">
        <f t="shared" si="97"/>
        <v>132.19</v>
      </c>
      <c r="Q1554" s="16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53.25" customHeight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96"/>
        <v>0</v>
      </c>
      <c r="P1555" s="14">
        <f t="shared" si="97"/>
        <v>0</v>
      </c>
      <c r="Q1555" s="16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3.25" customHeight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96"/>
        <v>0</v>
      </c>
      <c r="P1556" s="14">
        <f t="shared" si="97"/>
        <v>0</v>
      </c>
      <c r="Q1556" s="1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53.25" customHeight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96"/>
        <v>0</v>
      </c>
      <c r="P1557" s="14">
        <f t="shared" si="97"/>
        <v>0</v>
      </c>
      <c r="Q1557" s="16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210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96"/>
        <v>45</v>
      </c>
      <c r="P1558" s="14">
        <f t="shared" si="97"/>
        <v>56.42</v>
      </c>
      <c r="Q1558" s="16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22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96"/>
        <v>4</v>
      </c>
      <c r="P1559" s="14">
        <f t="shared" si="97"/>
        <v>100</v>
      </c>
      <c r="Q1559" s="16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16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96"/>
        <v>5</v>
      </c>
      <c r="P1560" s="14">
        <f t="shared" si="97"/>
        <v>11.67</v>
      </c>
      <c r="Q1560" s="16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15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96"/>
        <v>0</v>
      </c>
      <c r="P1561" s="14">
        <f t="shared" si="97"/>
        <v>50</v>
      </c>
      <c r="Q1561" s="16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19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96"/>
        <v>4</v>
      </c>
      <c r="P1562" s="14">
        <f t="shared" si="97"/>
        <v>23.5</v>
      </c>
      <c r="Q1562" s="16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24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96"/>
        <v>1</v>
      </c>
      <c r="P1563" s="14">
        <f t="shared" si="97"/>
        <v>67</v>
      </c>
      <c r="Q1563" s="16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3.25" hidden="1" customHeight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96"/>
        <v>0</v>
      </c>
      <c r="P1564" s="14">
        <f t="shared" si="97"/>
        <v>0</v>
      </c>
      <c r="Q1564" s="16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240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96"/>
        <v>1</v>
      </c>
      <c r="P1565" s="14">
        <f t="shared" si="97"/>
        <v>42.5</v>
      </c>
      <c r="Q1565" s="16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22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96"/>
        <v>0</v>
      </c>
      <c r="P1566" s="14">
        <f t="shared" si="97"/>
        <v>10</v>
      </c>
      <c r="Q1566" s="1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24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96"/>
        <v>3</v>
      </c>
      <c r="P1567" s="14">
        <f t="shared" si="97"/>
        <v>100</v>
      </c>
      <c r="Q1567" s="16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19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96"/>
        <v>21</v>
      </c>
      <c r="P1568" s="14">
        <f t="shared" si="97"/>
        <v>108.05</v>
      </c>
      <c r="Q1568" s="16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24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96"/>
        <v>4</v>
      </c>
      <c r="P1569" s="14">
        <f t="shared" si="97"/>
        <v>26.92</v>
      </c>
      <c r="Q1569" s="16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240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96"/>
        <v>14</v>
      </c>
      <c r="P1570" s="14">
        <f t="shared" si="97"/>
        <v>155</v>
      </c>
      <c r="Q1570" s="16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t="53.25" hidden="1" customHeight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96"/>
        <v>0</v>
      </c>
      <c r="P1571" s="14">
        <f t="shared" si="97"/>
        <v>0</v>
      </c>
      <c r="Q1571" s="16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15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96"/>
        <v>41</v>
      </c>
      <c r="P1572" s="14">
        <f t="shared" si="97"/>
        <v>47.77</v>
      </c>
      <c r="Q1572" s="16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255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96"/>
        <v>1</v>
      </c>
      <c r="P1573" s="14">
        <f t="shared" si="97"/>
        <v>20</v>
      </c>
      <c r="Q1573" s="16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22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96"/>
        <v>5</v>
      </c>
      <c r="P1574" s="14">
        <f t="shared" si="97"/>
        <v>41.67</v>
      </c>
      <c r="Q1574" s="16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25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96"/>
        <v>2</v>
      </c>
      <c r="P1575" s="14">
        <f t="shared" si="97"/>
        <v>74.33</v>
      </c>
      <c r="Q1575" s="16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24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96"/>
        <v>5</v>
      </c>
      <c r="P1576" s="14">
        <f t="shared" si="97"/>
        <v>84.33</v>
      </c>
      <c r="Q1576" s="1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24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96"/>
        <v>23</v>
      </c>
      <c r="P1577" s="14">
        <f t="shared" si="97"/>
        <v>65.459999999999994</v>
      </c>
      <c r="Q1577" s="16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16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96"/>
        <v>13</v>
      </c>
      <c r="P1578" s="14">
        <f t="shared" si="97"/>
        <v>65</v>
      </c>
      <c r="Q1578" s="16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21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96"/>
        <v>1</v>
      </c>
      <c r="P1579" s="14">
        <f t="shared" si="97"/>
        <v>27.5</v>
      </c>
      <c r="Q1579" s="16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27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96"/>
        <v>11</v>
      </c>
      <c r="P1580" s="14">
        <f t="shared" si="97"/>
        <v>51.25</v>
      </c>
      <c r="Q1580" s="16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180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96"/>
        <v>1</v>
      </c>
      <c r="P1581" s="14">
        <f t="shared" si="97"/>
        <v>14</v>
      </c>
      <c r="Q1581" s="16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53.25" hidden="1" customHeight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96"/>
        <v>0</v>
      </c>
      <c r="P1582" s="14">
        <f t="shared" si="97"/>
        <v>0</v>
      </c>
      <c r="Q1582" s="16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225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96"/>
        <v>1</v>
      </c>
      <c r="P1583" s="14">
        <f t="shared" si="97"/>
        <v>5</v>
      </c>
      <c r="Q1583" s="16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135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96"/>
        <v>9</v>
      </c>
      <c r="P1584" s="14">
        <f t="shared" si="97"/>
        <v>31</v>
      </c>
      <c r="Q1584" s="16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24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96"/>
        <v>0</v>
      </c>
      <c r="P1585" s="14">
        <f t="shared" si="97"/>
        <v>15</v>
      </c>
      <c r="Q1585" s="16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53.25" customHeight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96"/>
        <v>0</v>
      </c>
      <c r="P1586" s="14">
        <f t="shared" si="97"/>
        <v>0</v>
      </c>
      <c r="Q1586" s="1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24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96"/>
        <v>79</v>
      </c>
      <c r="P1587" s="14">
        <f t="shared" si="97"/>
        <v>131.66999999999999</v>
      </c>
      <c r="Q1587" s="16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53.25" customHeight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96"/>
        <v>0</v>
      </c>
      <c r="P1588" s="14">
        <f t="shared" si="97"/>
        <v>0</v>
      </c>
      <c r="Q1588" s="16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255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96"/>
        <v>0</v>
      </c>
      <c r="P1589" s="14">
        <f t="shared" si="97"/>
        <v>1</v>
      </c>
      <c r="Q1589" s="16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53.25" customHeight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96"/>
        <v>0</v>
      </c>
      <c r="P1590" s="14">
        <f t="shared" si="97"/>
        <v>0</v>
      </c>
      <c r="Q1590" s="16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53.25" customHeight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96"/>
        <v>0</v>
      </c>
      <c r="P1591" s="14">
        <f t="shared" si="97"/>
        <v>0</v>
      </c>
      <c r="Q1591" s="16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t="7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96"/>
        <v>2</v>
      </c>
      <c r="P1592" s="14">
        <f t="shared" si="97"/>
        <v>510</v>
      </c>
      <c r="Q1592" s="16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255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96"/>
        <v>29</v>
      </c>
      <c r="P1593" s="14">
        <f t="shared" si="97"/>
        <v>44.48</v>
      </c>
      <c r="Q1593" s="16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53.25" customHeight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96"/>
        <v>0</v>
      </c>
      <c r="P1594" s="14">
        <f t="shared" si="97"/>
        <v>0</v>
      </c>
      <c r="Q1594" s="16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16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96"/>
        <v>0</v>
      </c>
      <c r="P1595" s="14">
        <f t="shared" si="97"/>
        <v>1</v>
      </c>
      <c r="Q1595" s="16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16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96"/>
        <v>21</v>
      </c>
      <c r="P1596" s="14">
        <f t="shared" si="97"/>
        <v>20.5</v>
      </c>
      <c r="Q1596" s="1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240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96"/>
        <v>0</v>
      </c>
      <c r="P1597" s="14">
        <f t="shared" si="97"/>
        <v>40</v>
      </c>
      <c r="Q1597" s="16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180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96"/>
        <v>2</v>
      </c>
      <c r="P1598" s="14">
        <f t="shared" si="97"/>
        <v>25</v>
      </c>
      <c r="Q1598" s="16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53.25" customHeight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96"/>
        <v>0</v>
      </c>
      <c r="P1599" s="14">
        <f t="shared" si="97"/>
        <v>0</v>
      </c>
      <c r="Q1599" s="16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255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96"/>
        <v>0</v>
      </c>
      <c r="P1600" s="14">
        <f t="shared" si="97"/>
        <v>1</v>
      </c>
      <c r="Q1600" s="16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53.25" customHeight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96"/>
        <v>0</v>
      </c>
      <c r="P1601" s="14">
        <f t="shared" si="97"/>
        <v>0</v>
      </c>
      <c r="Q1601" s="16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24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ref="O1602:O1665" si="100">ROUND(E1602/D1602*100,0)</f>
        <v>7</v>
      </c>
      <c r="P1602" s="14">
        <f t="shared" ref="P1602:P1665" si="101">IFERROR(ROUND(E1602/L1602,2),0)</f>
        <v>40.78</v>
      </c>
      <c r="Q1602" s="16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19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si="100"/>
        <v>108</v>
      </c>
      <c r="P1603" s="14">
        <f t="shared" si="101"/>
        <v>48.33</v>
      </c>
      <c r="Q1603" s="16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16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00"/>
        <v>100</v>
      </c>
      <c r="P1604" s="14">
        <f t="shared" si="101"/>
        <v>46.95</v>
      </c>
      <c r="Q1604" s="16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18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00"/>
        <v>100</v>
      </c>
      <c r="P1605" s="14">
        <f t="shared" si="101"/>
        <v>66.69</v>
      </c>
      <c r="Q1605" s="16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24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00"/>
        <v>122</v>
      </c>
      <c r="P1606" s="14">
        <f t="shared" si="101"/>
        <v>48.84</v>
      </c>
      <c r="Q1606" s="1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255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00"/>
        <v>101</v>
      </c>
      <c r="P1607" s="14">
        <f t="shared" si="101"/>
        <v>137.31</v>
      </c>
      <c r="Q1607" s="16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27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00"/>
        <v>101</v>
      </c>
      <c r="P1608" s="14">
        <f t="shared" si="101"/>
        <v>87.83</v>
      </c>
      <c r="Q1608" s="16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22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00"/>
        <v>145</v>
      </c>
      <c r="P1609" s="14">
        <f t="shared" si="101"/>
        <v>70.790000000000006</v>
      </c>
      <c r="Q1609" s="16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15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00"/>
        <v>101</v>
      </c>
      <c r="P1610" s="14">
        <f t="shared" si="101"/>
        <v>52.83</v>
      </c>
      <c r="Q1610" s="16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210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00"/>
        <v>118</v>
      </c>
      <c r="P1611" s="14">
        <f t="shared" si="101"/>
        <v>443.75</v>
      </c>
      <c r="Q1611" s="16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135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00"/>
        <v>272</v>
      </c>
      <c r="P1612" s="14">
        <f t="shared" si="101"/>
        <v>48.54</v>
      </c>
      <c r="Q1612" s="16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t="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00"/>
        <v>125</v>
      </c>
      <c r="P1613" s="14">
        <f t="shared" si="101"/>
        <v>37.07</v>
      </c>
      <c r="Q1613" s="16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19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00"/>
        <v>110</v>
      </c>
      <c r="P1614" s="14">
        <f t="shared" si="101"/>
        <v>50</v>
      </c>
      <c r="Q1614" s="16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22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00"/>
        <v>102</v>
      </c>
      <c r="P1615" s="14">
        <f t="shared" si="101"/>
        <v>39.04</v>
      </c>
      <c r="Q1615" s="16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255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00"/>
        <v>103</v>
      </c>
      <c r="P1616" s="14">
        <f t="shared" si="101"/>
        <v>66.69</v>
      </c>
      <c r="Q1616" s="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180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00"/>
        <v>114</v>
      </c>
      <c r="P1617" s="14">
        <f t="shared" si="101"/>
        <v>67.13</v>
      </c>
      <c r="Q1617" s="16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210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00"/>
        <v>104</v>
      </c>
      <c r="P1618" s="14">
        <f t="shared" si="101"/>
        <v>66.37</v>
      </c>
      <c r="Q1618" s="16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15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00"/>
        <v>146</v>
      </c>
      <c r="P1619" s="14">
        <f t="shared" si="101"/>
        <v>64.62</v>
      </c>
      <c r="Q1619" s="16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180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00"/>
        <v>105</v>
      </c>
      <c r="P1620" s="14">
        <f t="shared" si="101"/>
        <v>58.37</v>
      </c>
      <c r="Q1620" s="16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24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00"/>
        <v>133</v>
      </c>
      <c r="P1621" s="14">
        <f t="shared" si="101"/>
        <v>86.96</v>
      </c>
      <c r="Q1621" s="16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135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00"/>
        <v>113</v>
      </c>
      <c r="P1622" s="14">
        <f t="shared" si="101"/>
        <v>66.47</v>
      </c>
      <c r="Q1622" s="16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210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00"/>
        <v>121</v>
      </c>
      <c r="P1623" s="14">
        <f t="shared" si="101"/>
        <v>163.78</v>
      </c>
      <c r="Q1623" s="16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22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00"/>
        <v>102</v>
      </c>
      <c r="P1624" s="14">
        <f t="shared" si="101"/>
        <v>107.98</v>
      </c>
      <c r="Q1624" s="16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255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00"/>
        <v>101</v>
      </c>
      <c r="P1625" s="14">
        <f t="shared" si="101"/>
        <v>42.11</v>
      </c>
      <c r="Q1625" s="16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19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00"/>
        <v>118</v>
      </c>
      <c r="P1626" s="14">
        <f t="shared" si="101"/>
        <v>47.2</v>
      </c>
      <c r="Q1626" s="1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24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00"/>
        <v>155</v>
      </c>
      <c r="P1627" s="14">
        <f t="shared" si="101"/>
        <v>112.02</v>
      </c>
      <c r="Q1627" s="16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22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00"/>
        <v>101</v>
      </c>
      <c r="P1628" s="14">
        <f t="shared" si="101"/>
        <v>74.95</v>
      </c>
      <c r="Q1628" s="16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255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00"/>
        <v>117</v>
      </c>
      <c r="P1629" s="14">
        <f t="shared" si="101"/>
        <v>61.58</v>
      </c>
      <c r="Q1629" s="16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12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00"/>
        <v>101</v>
      </c>
      <c r="P1630" s="14">
        <f t="shared" si="101"/>
        <v>45.88</v>
      </c>
      <c r="Q1630" s="16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15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00"/>
        <v>104</v>
      </c>
      <c r="P1631" s="14">
        <f t="shared" si="101"/>
        <v>75.849999999999994</v>
      </c>
      <c r="Q1631" s="16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255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00"/>
        <v>265</v>
      </c>
      <c r="P1632" s="14">
        <f t="shared" si="101"/>
        <v>84.21</v>
      </c>
      <c r="Q1632" s="16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24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00"/>
        <v>156</v>
      </c>
      <c r="P1633" s="14">
        <f t="shared" si="101"/>
        <v>117.23</v>
      </c>
      <c r="Q1633" s="16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24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00"/>
        <v>102</v>
      </c>
      <c r="P1634" s="14">
        <f t="shared" si="101"/>
        <v>86.49</v>
      </c>
      <c r="Q1634" s="16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255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00"/>
        <v>100</v>
      </c>
      <c r="P1635" s="14">
        <f t="shared" si="101"/>
        <v>172.41</v>
      </c>
      <c r="Q1635" s="16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16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00"/>
        <v>101</v>
      </c>
      <c r="P1636" s="14">
        <f t="shared" si="101"/>
        <v>62.81</v>
      </c>
      <c r="Q1636" s="1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24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00"/>
        <v>125</v>
      </c>
      <c r="P1637" s="14">
        <f t="shared" si="101"/>
        <v>67.73</v>
      </c>
      <c r="Q1637" s="16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22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00"/>
        <v>104</v>
      </c>
      <c r="P1638" s="14">
        <f t="shared" si="101"/>
        <v>53.56</v>
      </c>
      <c r="Q1638" s="16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210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00"/>
        <v>104</v>
      </c>
      <c r="P1639" s="14">
        <f t="shared" si="101"/>
        <v>34.6</v>
      </c>
      <c r="Q1639" s="16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135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00"/>
        <v>105</v>
      </c>
      <c r="P1640" s="14">
        <f t="shared" si="101"/>
        <v>38.89</v>
      </c>
      <c r="Q1640" s="16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24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00"/>
        <v>100</v>
      </c>
      <c r="P1641" s="14">
        <f t="shared" si="101"/>
        <v>94.74</v>
      </c>
      <c r="Q1641" s="16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24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00"/>
        <v>170</v>
      </c>
      <c r="P1642" s="14">
        <f t="shared" si="101"/>
        <v>39.97</v>
      </c>
      <c r="Q1642" s="16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12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00"/>
        <v>101</v>
      </c>
      <c r="P1643" s="14">
        <f t="shared" si="101"/>
        <v>97.5</v>
      </c>
      <c r="Q1643" s="16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22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00"/>
        <v>100</v>
      </c>
      <c r="P1644" s="14">
        <f t="shared" si="101"/>
        <v>42.86</v>
      </c>
      <c r="Q1644" s="16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18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00"/>
        <v>125</v>
      </c>
      <c r="P1645" s="14">
        <f t="shared" si="101"/>
        <v>168.51</v>
      </c>
      <c r="Q1645" s="16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22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00"/>
        <v>110</v>
      </c>
      <c r="P1646" s="14">
        <f t="shared" si="101"/>
        <v>85.55</v>
      </c>
      <c r="Q1646" s="1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22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00"/>
        <v>111</v>
      </c>
      <c r="P1647" s="14">
        <f t="shared" si="101"/>
        <v>554</v>
      </c>
      <c r="Q1647" s="16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27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00"/>
        <v>110</v>
      </c>
      <c r="P1648" s="14">
        <f t="shared" si="101"/>
        <v>26.55</v>
      </c>
      <c r="Q1648" s="16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210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00"/>
        <v>105</v>
      </c>
      <c r="P1649" s="14">
        <f t="shared" si="101"/>
        <v>113.83</v>
      </c>
      <c r="Q1649" s="16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22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00"/>
        <v>125</v>
      </c>
      <c r="P1650" s="14">
        <f t="shared" si="101"/>
        <v>32.01</v>
      </c>
      <c r="Q1650" s="16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24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00"/>
        <v>101</v>
      </c>
      <c r="P1651" s="14">
        <f t="shared" si="101"/>
        <v>47.19</v>
      </c>
      <c r="Q1651" s="16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180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00"/>
        <v>142</v>
      </c>
      <c r="P1652" s="14">
        <f t="shared" si="101"/>
        <v>88.47</v>
      </c>
      <c r="Q1652" s="16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24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00"/>
        <v>101</v>
      </c>
      <c r="P1653" s="14">
        <f t="shared" si="101"/>
        <v>100.75</v>
      </c>
      <c r="Q1653" s="16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285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00"/>
        <v>101</v>
      </c>
      <c r="P1654" s="14">
        <f t="shared" si="101"/>
        <v>64.709999999999994</v>
      </c>
      <c r="Q1654" s="16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210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00"/>
        <v>174</v>
      </c>
      <c r="P1655" s="14">
        <f t="shared" si="101"/>
        <v>51.85</v>
      </c>
      <c r="Q1655" s="16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24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00"/>
        <v>120</v>
      </c>
      <c r="P1656" s="14">
        <f t="shared" si="101"/>
        <v>38.79</v>
      </c>
      <c r="Q1656" s="1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18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00"/>
        <v>143</v>
      </c>
      <c r="P1657" s="14">
        <f t="shared" si="101"/>
        <v>44.65</v>
      </c>
      <c r="Q1657" s="16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24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00"/>
        <v>100</v>
      </c>
      <c r="P1658" s="14">
        <f t="shared" si="101"/>
        <v>156.77000000000001</v>
      </c>
      <c r="Q1658" s="16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255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00"/>
        <v>105</v>
      </c>
      <c r="P1659" s="14">
        <f t="shared" si="101"/>
        <v>118.7</v>
      </c>
      <c r="Q1659" s="16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255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00"/>
        <v>132</v>
      </c>
      <c r="P1660" s="14">
        <f t="shared" si="101"/>
        <v>74.150000000000006</v>
      </c>
      <c r="Q1660" s="16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225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00"/>
        <v>113</v>
      </c>
      <c r="P1661" s="14">
        <f t="shared" si="101"/>
        <v>12.53</v>
      </c>
      <c r="Q1661" s="16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225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00"/>
        <v>1254</v>
      </c>
      <c r="P1662" s="14">
        <f t="shared" si="101"/>
        <v>27.86</v>
      </c>
      <c r="Q1662" s="16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270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00"/>
        <v>103</v>
      </c>
      <c r="P1663" s="14">
        <f t="shared" si="101"/>
        <v>80.180000000000007</v>
      </c>
      <c r="Q1663" s="16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255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00"/>
        <v>103</v>
      </c>
      <c r="P1664" s="14">
        <f t="shared" si="101"/>
        <v>132.44</v>
      </c>
      <c r="Q1664" s="16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180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00"/>
        <v>108</v>
      </c>
      <c r="P1665" s="14">
        <f t="shared" si="101"/>
        <v>33.75</v>
      </c>
      <c r="Q1665" s="16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210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ref="O1666:O1729" si="104">ROUND(E1666/D1666*100,0)</f>
        <v>122</v>
      </c>
      <c r="P1666" s="14">
        <f t="shared" ref="P1666:P1729" si="105">IFERROR(ROUND(E1666/L1666,2),0)</f>
        <v>34.380000000000003</v>
      </c>
      <c r="Q1666" s="1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24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si="104"/>
        <v>119</v>
      </c>
      <c r="P1667" s="14">
        <f t="shared" si="105"/>
        <v>44.96</v>
      </c>
      <c r="Q1667" s="16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19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04"/>
        <v>161</v>
      </c>
      <c r="P1668" s="14">
        <f t="shared" si="105"/>
        <v>41.04</v>
      </c>
      <c r="Q1668" s="16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22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04"/>
        <v>127</v>
      </c>
      <c r="P1669" s="14">
        <f t="shared" si="105"/>
        <v>52.6</v>
      </c>
      <c r="Q1669" s="16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225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04"/>
        <v>103</v>
      </c>
      <c r="P1670" s="14">
        <f t="shared" si="105"/>
        <v>70.78</v>
      </c>
      <c r="Q1670" s="16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225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04"/>
        <v>140</v>
      </c>
      <c r="P1671" s="14">
        <f t="shared" si="105"/>
        <v>53.75</v>
      </c>
      <c r="Q1671" s="16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28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04"/>
        <v>103</v>
      </c>
      <c r="P1672" s="14">
        <f t="shared" si="105"/>
        <v>44.61</v>
      </c>
      <c r="Q1672" s="16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135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04"/>
        <v>101</v>
      </c>
      <c r="P1673" s="14">
        <f t="shared" si="105"/>
        <v>26.15</v>
      </c>
      <c r="Q1673" s="16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180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04"/>
        <v>113</v>
      </c>
      <c r="P1674" s="14">
        <f t="shared" si="105"/>
        <v>39.18</v>
      </c>
      <c r="Q1674" s="16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22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04"/>
        <v>128</v>
      </c>
      <c r="P1675" s="14">
        <f t="shared" si="105"/>
        <v>45.59</v>
      </c>
      <c r="Q1675" s="16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24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04"/>
        <v>202</v>
      </c>
      <c r="P1676" s="14">
        <f t="shared" si="105"/>
        <v>89.25</v>
      </c>
      <c r="Q1676" s="1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165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04"/>
        <v>137</v>
      </c>
      <c r="P1677" s="14">
        <f t="shared" si="105"/>
        <v>40.42</v>
      </c>
      <c r="Q1677" s="16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16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04"/>
        <v>115</v>
      </c>
      <c r="P1678" s="14">
        <f t="shared" si="105"/>
        <v>82.38</v>
      </c>
      <c r="Q1678" s="16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210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04"/>
        <v>112</v>
      </c>
      <c r="P1679" s="14">
        <f t="shared" si="105"/>
        <v>159.52000000000001</v>
      </c>
      <c r="Q1679" s="16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180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04"/>
        <v>118</v>
      </c>
      <c r="P1680" s="14">
        <f t="shared" si="105"/>
        <v>36.24</v>
      </c>
      <c r="Q1680" s="16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27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04"/>
        <v>175</v>
      </c>
      <c r="P1681" s="14">
        <f t="shared" si="105"/>
        <v>62.5</v>
      </c>
      <c r="Q1681" s="16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15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04"/>
        <v>118</v>
      </c>
      <c r="P1682" s="14">
        <f t="shared" si="105"/>
        <v>47</v>
      </c>
      <c r="Q1682" s="16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24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04"/>
        <v>101</v>
      </c>
      <c r="P1683" s="14">
        <f t="shared" si="105"/>
        <v>74.58</v>
      </c>
      <c r="Q1683" s="16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53.25" hidden="1" customHeight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04"/>
        <v>0</v>
      </c>
      <c r="P1684" s="14">
        <f t="shared" si="105"/>
        <v>0</v>
      </c>
      <c r="Q1684" s="16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19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04"/>
        <v>22</v>
      </c>
      <c r="P1685" s="14">
        <f t="shared" si="105"/>
        <v>76</v>
      </c>
      <c r="Q1685" s="16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15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04"/>
        <v>109</v>
      </c>
      <c r="P1686" s="14">
        <f t="shared" si="105"/>
        <v>86.44</v>
      </c>
      <c r="Q1686" s="1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24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04"/>
        <v>103</v>
      </c>
      <c r="P1687" s="14">
        <f t="shared" si="105"/>
        <v>24</v>
      </c>
      <c r="Q1687" s="16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27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04"/>
        <v>0</v>
      </c>
      <c r="P1688" s="14">
        <f t="shared" si="105"/>
        <v>18</v>
      </c>
      <c r="Q1688" s="16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27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04"/>
        <v>31</v>
      </c>
      <c r="P1689" s="14">
        <f t="shared" si="105"/>
        <v>80.13</v>
      </c>
      <c r="Q1689" s="16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27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04"/>
        <v>44</v>
      </c>
      <c r="P1690" s="14">
        <f t="shared" si="105"/>
        <v>253.14</v>
      </c>
      <c r="Q1690" s="16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9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04"/>
        <v>100</v>
      </c>
      <c r="P1691" s="14">
        <f t="shared" si="105"/>
        <v>171.43</v>
      </c>
      <c r="Q1691" s="16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22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04"/>
        <v>25</v>
      </c>
      <c r="P1692" s="14">
        <f t="shared" si="105"/>
        <v>57.73</v>
      </c>
      <c r="Q1692" s="16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28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04"/>
        <v>33</v>
      </c>
      <c r="P1693" s="14">
        <f t="shared" si="105"/>
        <v>264.26</v>
      </c>
      <c r="Q1693" s="16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19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04"/>
        <v>48</v>
      </c>
      <c r="P1694" s="14">
        <f t="shared" si="105"/>
        <v>159.33000000000001</v>
      </c>
      <c r="Q1694" s="16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255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04"/>
        <v>9</v>
      </c>
      <c r="P1695" s="14">
        <f t="shared" si="105"/>
        <v>35</v>
      </c>
      <c r="Q1695" s="16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21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04"/>
        <v>0</v>
      </c>
      <c r="P1696" s="14">
        <f t="shared" si="105"/>
        <v>5</v>
      </c>
      <c r="Q1696" s="1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27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04"/>
        <v>12</v>
      </c>
      <c r="P1697" s="14">
        <f t="shared" si="105"/>
        <v>61.09</v>
      </c>
      <c r="Q1697" s="16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53.25" hidden="1" customHeight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04"/>
        <v>0</v>
      </c>
      <c r="P1698" s="14">
        <f t="shared" si="105"/>
        <v>0</v>
      </c>
      <c r="Q1698" s="16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22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04"/>
        <v>20</v>
      </c>
      <c r="P1699" s="14">
        <f t="shared" si="105"/>
        <v>114.82</v>
      </c>
      <c r="Q1699" s="16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53.25" hidden="1" customHeight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04"/>
        <v>0</v>
      </c>
      <c r="P1700" s="14">
        <f t="shared" si="105"/>
        <v>0</v>
      </c>
      <c r="Q1700" s="16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255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04"/>
        <v>4</v>
      </c>
      <c r="P1701" s="14">
        <f t="shared" si="105"/>
        <v>54</v>
      </c>
      <c r="Q1701" s="16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28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04"/>
        <v>26</v>
      </c>
      <c r="P1702" s="14">
        <f t="shared" si="105"/>
        <v>65.97</v>
      </c>
      <c r="Q1702" s="16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255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04"/>
        <v>0</v>
      </c>
      <c r="P1703" s="14">
        <f t="shared" si="105"/>
        <v>5</v>
      </c>
      <c r="Q1703" s="16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12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04"/>
        <v>0</v>
      </c>
      <c r="P1704" s="14">
        <f t="shared" si="105"/>
        <v>1</v>
      </c>
      <c r="Q1704" s="16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225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04"/>
        <v>1</v>
      </c>
      <c r="P1705" s="14">
        <f t="shared" si="105"/>
        <v>25.5</v>
      </c>
      <c r="Q1705" s="16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16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04"/>
        <v>65</v>
      </c>
      <c r="P1706" s="14">
        <f t="shared" si="105"/>
        <v>118.36</v>
      </c>
      <c r="Q1706" s="1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53.25" customHeight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04"/>
        <v>0</v>
      </c>
      <c r="P1707" s="14">
        <f t="shared" si="105"/>
        <v>0</v>
      </c>
      <c r="Q1707" s="16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53.25" customHeight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04"/>
        <v>0</v>
      </c>
      <c r="P1708" s="14">
        <f t="shared" si="105"/>
        <v>0</v>
      </c>
      <c r="Q1708" s="16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255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04"/>
        <v>10</v>
      </c>
      <c r="P1709" s="14">
        <f t="shared" si="105"/>
        <v>54.11</v>
      </c>
      <c r="Q1709" s="16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3.25" customHeight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04"/>
        <v>0</v>
      </c>
      <c r="P1710" s="14">
        <f t="shared" si="105"/>
        <v>0</v>
      </c>
      <c r="Q1710" s="16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19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04"/>
        <v>5</v>
      </c>
      <c r="P1711" s="14">
        <f t="shared" si="105"/>
        <v>21.25</v>
      </c>
      <c r="Q1711" s="16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15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04"/>
        <v>1</v>
      </c>
      <c r="P1712" s="14">
        <f t="shared" si="105"/>
        <v>34</v>
      </c>
      <c r="Q1712" s="16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24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04"/>
        <v>11</v>
      </c>
      <c r="P1713" s="14">
        <f t="shared" si="105"/>
        <v>525</v>
      </c>
      <c r="Q1713" s="16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3.25" customHeight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04"/>
        <v>0</v>
      </c>
      <c r="P1714" s="14">
        <f t="shared" si="105"/>
        <v>0</v>
      </c>
      <c r="Q1714" s="16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255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04"/>
        <v>2</v>
      </c>
      <c r="P1715" s="14">
        <f t="shared" si="105"/>
        <v>50</v>
      </c>
      <c r="Q1715" s="16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24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04"/>
        <v>8</v>
      </c>
      <c r="P1716" s="14">
        <f t="shared" si="105"/>
        <v>115.71</v>
      </c>
      <c r="Q1716" s="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25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04"/>
        <v>0</v>
      </c>
      <c r="P1717" s="14">
        <f t="shared" si="105"/>
        <v>5.5</v>
      </c>
      <c r="Q1717" s="16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255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04"/>
        <v>8</v>
      </c>
      <c r="P1718" s="14">
        <f t="shared" si="105"/>
        <v>50</v>
      </c>
      <c r="Q1718" s="16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19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04"/>
        <v>43</v>
      </c>
      <c r="P1719" s="14">
        <f t="shared" si="105"/>
        <v>34.020000000000003</v>
      </c>
      <c r="Q1719" s="16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t="4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04"/>
        <v>0</v>
      </c>
      <c r="P1720" s="14">
        <f t="shared" si="105"/>
        <v>37.5</v>
      </c>
      <c r="Q1720" s="16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255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04"/>
        <v>1</v>
      </c>
      <c r="P1721" s="14">
        <f t="shared" si="105"/>
        <v>11.67</v>
      </c>
      <c r="Q1721" s="16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22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04"/>
        <v>6</v>
      </c>
      <c r="P1722" s="14">
        <f t="shared" si="105"/>
        <v>28.13</v>
      </c>
      <c r="Q1722" s="16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53.25" customHeight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04"/>
        <v>0</v>
      </c>
      <c r="P1723" s="14">
        <f t="shared" si="105"/>
        <v>0</v>
      </c>
      <c r="Q1723" s="16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210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04"/>
        <v>0</v>
      </c>
      <c r="P1724" s="14">
        <f t="shared" si="105"/>
        <v>1</v>
      </c>
      <c r="Q1724" s="16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255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04"/>
        <v>7</v>
      </c>
      <c r="P1725" s="14">
        <f t="shared" si="105"/>
        <v>216.67</v>
      </c>
      <c r="Q1725" s="16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225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04"/>
        <v>1</v>
      </c>
      <c r="P1726" s="14">
        <f t="shared" si="105"/>
        <v>8.75</v>
      </c>
      <c r="Q1726" s="1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255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04"/>
        <v>10</v>
      </c>
      <c r="P1727" s="14">
        <f t="shared" si="105"/>
        <v>62.22</v>
      </c>
      <c r="Q1727" s="16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135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04"/>
        <v>34</v>
      </c>
      <c r="P1728" s="14">
        <f t="shared" si="105"/>
        <v>137.25</v>
      </c>
      <c r="Q1728" s="16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24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04"/>
        <v>0</v>
      </c>
      <c r="P1729" s="14">
        <f t="shared" si="105"/>
        <v>1</v>
      </c>
      <c r="Q1729" s="16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22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ref="O1730:O1793" si="108">ROUND(E1730/D1730*100,0)</f>
        <v>68</v>
      </c>
      <c r="P1730" s="14">
        <f t="shared" ref="P1730:P1793" si="109">IFERROR(ROUND(E1730/L1730,2),0)</f>
        <v>122.14</v>
      </c>
      <c r="Q1730" s="16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53.25" customHeight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si="108"/>
        <v>0</v>
      </c>
      <c r="P1731" s="14">
        <f t="shared" si="109"/>
        <v>0</v>
      </c>
      <c r="Q1731" s="16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53.25" customHeight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08"/>
        <v>0</v>
      </c>
      <c r="P1732" s="14">
        <f t="shared" si="109"/>
        <v>0</v>
      </c>
      <c r="Q1732" s="16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53.25" customHeight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08"/>
        <v>0</v>
      </c>
      <c r="P1733" s="14">
        <f t="shared" si="109"/>
        <v>0</v>
      </c>
      <c r="Q1733" s="16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53.25" customHeight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08"/>
        <v>0</v>
      </c>
      <c r="P1734" s="14">
        <f t="shared" si="109"/>
        <v>0</v>
      </c>
      <c r="Q1734" s="16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53.25" customHeight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08"/>
        <v>0</v>
      </c>
      <c r="P1735" s="14">
        <f t="shared" si="109"/>
        <v>0</v>
      </c>
      <c r="Q1735" s="16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22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08"/>
        <v>0</v>
      </c>
      <c r="P1736" s="14">
        <f t="shared" si="109"/>
        <v>1</v>
      </c>
      <c r="Q1736" s="1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210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08"/>
        <v>11</v>
      </c>
      <c r="P1737" s="14">
        <f t="shared" si="109"/>
        <v>55</v>
      </c>
      <c r="Q1737" s="16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15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08"/>
        <v>1</v>
      </c>
      <c r="P1738" s="14">
        <f t="shared" si="109"/>
        <v>22</v>
      </c>
      <c r="Q1738" s="16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24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08"/>
        <v>21</v>
      </c>
      <c r="P1739" s="14">
        <f t="shared" si="109"/>
        <v>56.67</v>
      </c>
      <c r="Q1739" s="16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150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08"/>
        <v>0</v>
      </c>
      <c r="P1740" s="14">
        <f t="shared" si="109"/>
        <v>20</v>
      </c>
      <c r="Q1740" s="16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22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08"/>
        <v>0</v>
      </c>
      <c r="P1741" s="14">
        <f t="shared" si="109"/>
        <v>1</v>
      </c>
      <c r="Q1741" s="16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53.25" customHeight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08"/>
        <v>0</v>
      </c>
      <c r="P1742" s="14">
        <f t="shared" si="109"/>
        <v>0</v>
      </c>
      <c r="Q1742" s="16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15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08"/>
        <v>111</v>
      </c>
      <c r="P1743" s="14">
        <f t="shared" si="109"/>
        <v>25.58</v>
      </c>
      <c r="Q1743" s="16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255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08"/>
        <v>109</v>
      </c>
      <c r="P1744" s="14">
        <f t="shared" si="109"/>
        <v>63.97</v>
      </c>
      <c r="Q1744" s="16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210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08"/>
        <v>100</v>
      </c>
      <c r="P1745" s="14">
        <f t="shared" si="109"/>
        <v>89.93</v>
      </c>
      <c r="Q1745" s="16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27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08"/>
        <v>118</v>
      </c>
      <c r="P1746" s="14">
        <f t="shared" si="109"/>
        <v>93.07</v>
      </c>
      <c r="Q1746" s="1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27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08"/>
        <v>114</v>
      </c>
      <c r="P1747" s="14">
        <f t="shared" si="109"/>
        <v>89.67</v>
      </c>
      <c r="Q1747" s="16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24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08"/>
        <v>148</v>
      </c>
      <c r="P1748" s="14">
        <f t="shared" si="109"/>
        <v>207.62</v>
      </c>
      <c r="Q1748" s="16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22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08"/>
        <v>105</v>
      </c>
      <c r="P1749" s="14">
        <f t="shared" si="109"/>
        <v>59.41</v>
      </c>
      <c r="Q1749" s="16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150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08"/>
        <v>130</v>
      </c>
      <c r="P1750" s="14">
        <f t="shared" si="109"/>
        <v>358.97</v>
      </c>
      <c r="Q1750" s="16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16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08"/>
        <v>123</v>
      </c>
      <c r="P1751" s="14">
        <f t="shared" si="109"/>
        <v>94.74</v>
      </c>
      <c r="Q1751" s="16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27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08"/>
        <v>202</v>
      </c>
      <c r="P1752" s="14">
        <f t="shared" si="109"/>
        <v>80.650000000000006</v>
      </c>
      <c r="Q1752" s="16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15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08"/>
        <v>103</v>
      </c>
      <c r="P1753" s="14">
        <f t="shared" si="109"/>
        <v>168.69</v>
      </c>
      <c r="Q1753" s="16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16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08"/>
        <v>260</v>
      </c>
      <c r="P1754" s="14">
        <f t="shared" si="109"/>
        <v>34.69</v>
      </c>
      <c r="Q1754" s="16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22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08"/>
        <v>108</v>
      </c>
      <c r="P1755" s="14">
        <f t="shared" si="109"/>
        <v>462.86</v>
      </c>
      <c r="Q1755" s="16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27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08"/>
        <v>111</v>
      </c>
      <c r="P1756" s="14">
        <f t="shared" si="109"/>
        <v>104.39</v>
      </c>
      <c r="Q1756" s="1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225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08"/>
        <v>120</v>
      </c>
      <c r="P1757" s="14">
        <f t="shared" si="109"/>
        <v>7.5</v>
      </c>
      <c r="Q1757" s="16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22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08"/>
        <v>103</v>
      </c>
      <c r="P1758" s="14">
        <f t="shared" si="109"/>
        <v>47.13</v>
      </c>
      <c r="Q1758" s="16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180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08"/>
        <v>116</v>
      </c>
      <c r="P1759" s="14">
        <f t="shared" si="109"/>
        <v>414.29</v>
      </c>
      <c r="Q1759" s="16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255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08"/>
        <v>115</v>
      </c>
      <c r="P1760" s="14">
        <f t="shared" si="109"/>
        <v>42.48</v>
      </c>
      <c r="Q1760" s="16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105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08"/>
        <v>107</v>
      </c>
      <c r="P1761" s="14">
        <f t="shared" si="109"/>
        <v>108.78</v>
      </c>
      <c r="Q1761" s="16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27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08"/>
        <v>165</v>
      </c>
      <c r="P1762" s="14">
        <f t="shared" si="109"/>
        <v>81.099999999999994</v>
      </c>
      <c r="Q1762" s="16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15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08"/>
        <v>155</v>
      </c>
      <c r="P1763" s="14">
        <f t="shared" si="109"/>
        <v>51.67</v>
      </c>
      <c r="Q1763" s="16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9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08"/>
        <v>885</v>
      </c>
      <c r="P1764" s="14">
        <f t="shared" si="109"/>
        <v>35.4</v>
      </c>
      <c r="Q1764" s="16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27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08"/>
        <v>102</v>
      </c>
      <c r="P1765" s="14">
        <f t="shared" si="109"/>
        <v>103.64</v>
      </c>
      <c r="Q1765" s="16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25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08"/>
        <v>20</v>
      </c>
      <c r="P1766" s="14">
        <f t="shared" si="109"/>
        <v>55.28</v>
      </c>
      <c r="Q1766" s="1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255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08"/>
        <v>59</v>
      </c>
      <c r="P1767" s="14">
        <f t="shared" si="109"/>
        <v>72.17</v>
      </c>
      <c r="Q1767" s="16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53.25" customHeight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08"/>
        <v>0</v>
      </c>
      <c r="P1768" s="14">
        <f t="shared" si="109"/>
        <v>0</v>
      </c>
      <c r="Q1768" s="16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18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08"/>
        <v>46</v>
      </c>
      <c r="P1769" s="14">
        <f t="shared" si="109"/>
        <v>58.62</v>
      </c>
      <c r="Q1769" s="16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240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08"/>
        <v>4</v>
      </c>
      <c r="P1770" s="14">
        <f t="shared" si="109"/>
        <v>12.47</v>
      </c>
      <c r="Q1770" s="16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210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08"/>
        <v>3</v>
      </c>
      <c r="P1771" s="14">
        <f t="shared" si="109"/>
        <v>49.14</v>
      </c>
      <c r="Q1771" s="16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24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08"/>
        <v>57</v>
      </c>
      <c r="P1772" s="14">
        <f t="shared" si="109"/>
        <v>150.5</v>
      </c>
      <c r="Q1772" s="16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27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08"/>
        <v>21</v>
      </c>
      <c r="P1773" s="14">
        <f t="shared" si="109"/>
        <v>35.799999999999997</v>
      </c>
      <c r="Q1773" s="16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19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08"/>
        <v>16</v>
      </c>
      <c r="P1774" s="14">
        <f t="shared" si="109"/>
        <v>45.16</v>
      </c>
      <c r="Q1774" s="16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24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08"/>
        <v>6</v>
      </c>
      <c r="P1775" s="14">
        <f t="shared" si="109"/>
        <v>98.79</v>
      </c>
      <c r="Q1775" s="16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25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08"/>
        <v>46</v>
      </c>
      <c r="P1776" s="14">
        <f t="shared" si="109"/>
        <v>88.31</v>
      </c>
      <c r="Q1776" s="1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240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08"/>
        <v>65</v>
      </c>
      <c r="P1777" s="14">
        <f t="shared" si="109"/>
        <v>170.63</v>
      </c>
      <c r="Q1777" s="16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270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08"/>
        <v>7</v>
      </c>
      <c r="P1778" s="14">
        <f t="shared" si="109"/>
        <v>83.75</v>
      </c>
      <c r="Q1778" s="16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24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08"/>
        <v>14</v>
      </c>
      <c r="P1779" s="14">
        <f t="shared" si="109"/>
        <v>65.099999999999994</v>
      </c>
      <c r="Q1779" s="16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240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08"/>
        <v>2</v>
      </c>
      <c r="P1780" s="14">
        <f t="shared" si="109"/>
        <v>66.33</v>
      </c>
      <c r="Q1780" s="16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27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08"/>
        <v>36</v>
      </c>
      <c r="P1781" s="14">
        <f t="shared" si="109"/>
        <v>104.89</v>
      </c>
      <c r="Q1781" s="16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24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08"/>
        <v>40</v>
      </c>
      <c r="P1782" s="14">
        <f t="shared" si="109"/>
        <v>78.44</v>
      </c>
      <c r="Q1782" s="16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27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08"/>
        <v>26</v>
      </c>
      <c r="P1783" s="14">
        <f t="shared" si="109"/>
        <v>59.04</v>
      </c>
      <c r="Q1783" s="16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27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08"/>
        <v>15</v>
      </c>
      <c r="P1784" s="14">
        <f t="shared" si="109"/>
        <v>71.34</v>
      </c>
      <c r="Q1784" s="16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22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08"/>
        <v>24</v>
      </c>
      <c r="P1785" s="14">
        <f t="shared" si="109"/>
        <v>51.23</v>
      </c>
      <c r="Q1785" s="16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24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08"/>
        <v>40</v>
      </c>
      <c r="P1786" s="14">
        <f t="shared" si="109"/>
        <v>60.24</v>
      </c>
      <c r="Q1786" s="1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22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08"/>
        <v>20</v>
      </c>
      <c r="P1787" s="14">
        <f t="shared" si="109"/>
        <v>44.94</v>
      </c>
      <c r="Q1787" s="16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24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08"/>
        <v>48</v>
      </c>
      <c r="P1788" s="14">
        <f t="shared" si="109"/>
        <v>31.21</v>
      </c>
      <c r="Q1788" s="16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180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08"/>
        <v>15</v>
      </c>
      <c r="P1789" s="14">
        <f t="shared" si="109"/>
        <v>63.88</v>
      </c>
      <c r="Q1789" s="16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16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08"/>
        <v>1</v>
      </c>
      <c r="P1790" s="14">
        <f t="shared" si="109"/>
        <v>19</v>
      </c>
      <c r="Q1790" s="16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22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08"/>
        <v>1</v>
      </c>
      <c r="P1791" s="14">
        <f t="shared" si="109"/>
        <v>10</v>
      </c>
      <c r="Q1791" s="16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210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08"/>
        <v>5</v>
      </c>
      <c r="P1792" s="14">
        <f t="shared" si="109"/>
        <v>109.07</v>
      </c>
      <c r="Q1792" s="16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18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08"/>
        <v>4</v>
      </c>
      <c r="P1793" s="14">
        <f t="shared" si="109"/>
        <v>26.75</v>
      </c>
      <c r="Q1793" s="16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16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ref="O1794:O1857" si="112">ROUND(E1794/D1794*100,0)</f>
        <v>61</v>
      </c>
      <c r="P1794" s="14">
        <f t="shared" ref="P1794:P1857" si="113">IFERROR(ROUND(E1794/L1794,2),0)</f>
        <v>109.94</v>
      </c>
      <c r="Q1794" s="16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22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si="112"/>
        <v>1</v>
      </c>
      <c r="P1795" s="14">
        <f t="shared" si="113"/>
        <v>20</v>
      </c>
      <c r="Q1795" s="16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24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12"/>
        <v>11</v>
      </c>
      <c r="P1796" s="14">
        <f t="shared" si="113"/>
        <v>55.39</v>
      </c>
      <c r="Q1796" s="1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19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12"/>
        <v>39</v>
      </c>
      <c r="P1797" s="14">
        <f t="shared" si="113"/>
        <v>133.9</v>
      </c>
      <c r="Q1797" s="16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225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12"/>
        <v>22</v>
      </c>
      <c r="P1798" s="14">
        <f t="shared" si="113"/>
        <v>48.72</v>
      </c>
      <c r="Q1798" s="16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240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12"/>
        <v>68</v>
      </c>
      <c r="P1799" s="14">
        <f t="shared" si="113"/>
        <v>48.25</v>
      </c>
      <c r="Q1799" s="16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25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12"/>
        <v>14</v>
      </c>
      <c r="P1800" s="14">
        <f t="shared" si="113"/>
        <v>58.97</v>
      </c>
      <c r="Q1800" s="16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165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12"/>
        <v>2</v>
      </c>
      <c r="P1801" s="14">
        <f t="shared" si="113"/>
        <v>11.64</v>
      </c>
      <c r="Q1801" s="16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24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12"/>
        <v>20</v>
      </c>
      <c r="P1802" s="14">
        <f t="shared" si="113"/>
        <v>83.72</v>
      </c>
      <c r="Q1802" s="16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255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12"/>
        <v>14</v>
      </c>
      <c r="P1803" s="14">
        <f t="shared" si="113"/>
        <v>63.65</v>
      </c>
      <c r="Q1803" s="16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180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12"/>
        <v>48</v>
      </c>
      <c r="P1804" s="14">
        <f t="shared" si="113"/>
        <v>94.28</v>
      </c>
      <c r="Q1804" s="16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210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12"/>
        <v>31</v>
      </c>
      <c r="P1805" s="14">
        <f t="shared" si="113"/>
        <v>71.87</v>
      </c>
      <c r="Q1805" s="16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240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12"/>
        <v>35</v>
      </c>
      <c r="P1806" s="14">
        <f t="shared" si="113"/>
        <v>104.85</v>
      </c>
      <c r="Q1806" s="1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255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12"/>
        <v>36</v>
      </c>
      <c r="P1807" s="14">
        <f t="shared" si="113"/>
        <v>67.14</v>
      </c>
      <c r="Q1807" s="16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225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12"/>
        <v>3</v>
      </c>
      <c r="P1808" s="14">
        <f t="shared" si="113"/>
        <v>73.88</v>
      </c>
      <c r="Q1808" s="16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12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12"/>
        <v>11</v>
      </c>
      <c r="P1809" s="14">
        <f t="shared" si="113"/>
        <v>69.13</v>
      </c>
      <c r="Q1809" s="16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255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12"/>
        <v>41</v>
      </c>
      <c r="P1810" s="14">
        <f t="shared" si="113"/>
        <v>120.77</v>
      </c>
      <c r="Q1810" s="16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22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12"/>
        <v>11</v>
      </c>
      <c r="P1811" s="14">
        <f t="shared" si="113"/>
        <v>42.22</v>
      </c>
      <c r="Q1811" s="16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19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12"/>
        <v>3</v>
      </c>
      <c r="P1812" s="14">
        <f t="shared" si="113"/>
        <v>7.5</v>
      </c>
      <c r="Q1812" s="16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210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12"/>
        <v>0</v>
      </c>
      <c r="P1813" s="14">
        <f t="shared" si="113"/>
        <v>1.54</v>
      </c>
      <c r="Q1813" s="16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285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12"/>
        <v>13</v>
      </c>
      <c r="P1814" s="14">
        <f t="shared" si="113"/>
        <v>37.61</v>
      </c>
      <c r="Q1814" s="16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53.25" customHeight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12"/>
        <v>0</v>
      </c>
      <c r="P1815" s="14">
        <f t="shared" si="113"/>
        <v>0</v>
      </c>
      <c r="Q1815" s="16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240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12"/>
        <v>49</v>
      </c>
      <c r="P1816" s="14">
        <f t="shared" si="113"/>
        <v>42.16</v>
      </c>
      <c r="Q1816" s="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3.25" customHeight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12"/>
        <v>0</v>
      </c>
      <c r="P1817" s="14">
        <f t="shared" si="113"/>
        <v>0</v>
      </c>
      <c r="Q1817" s="16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210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12"/>
        <v>2</v>
      </c>
      <c r="P1818" s="14">
        <f t="shared" si="113"/>
        <v>84.83</v>
      </c>
      <c r="Q1818" s="16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180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12"/>
        <v>52</v>
      </c>
      <c r="P1819" s="14">
        <f t="shared" si="113"/>
        <v>94.19</v>
      </c>
      <c r="Q1819" s="16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53.25" customHeight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12"/>
        <v>0</v>
      </c>
      <c r="P1820" s="14">
        <f t="shared" si="113"/>
        <v>0</v>
      </c>
      <c r="Q1820" s="16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255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12"/>
        <v>2</v>
      </c>
      <c r="P1821" s="14">
        <f t="shared" si="113"/>
        <v>6.25</v>
      </c>
      <c r="Q1821" s="16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27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12"/>
        <v>7</v>
      </c>
      <c r="P1822" s="14">
        <f t="shared" si="113"/>
        <v>213.38</v>
      </c>
      <c r="Q1822" s="16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22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12"/>
        <v>135</v>
      </c>
      <c r="P1823" s="14">
        <f t="shared" si="113"/>
        <v>59.16</v>
      </c>
      <c r="Q1823" s="16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165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12"/>
        <v>100</v>
      </c>
      <c r="P1824" s="14">
        <f t="shared" si="113"/>
        <v>27.27</v>
      </c>
      <c r="Q1824" s="16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24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12"/>
        <v>116</v>
      </c>
      <c r="P1825" s="14">
        <f t="shared" si="113"/>
        <v>24.58</v>
      </c>
      <c r="Q1825" s="16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t="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12"/>
        <v>100</v>
      </c>
      <c r="P1826" s="14">
        <f t="shared" si="113"/>
        <v>75.05</v>
      </c>
      <c r="Q1826" s="1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27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12"/>
        <v>105</v>
      </c>
      <c r="P1827" s="14">
        <f t="shared" si="113"/>
        <v>42.02</v>
      </c>
      <c r="Q1827" s="16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9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12"/>
        <v>101</v>
      </c>
      <c r="P1828" s="14">
        <f t="shared" si="113"/>
        <v>53.16</v>
      </c>
      <c r="Q1828" s="16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24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12"/>
        <v>101</v>
      </c>
      <c r="P1829" s="14">
        <f t="shared" si="113"/>
        <v>83.89</v>
      </c>
      <c r="Q1829" s="16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27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12"/>
        <v>100</v>
      </c>
      <c r="P1830" s="14">
        <f t="shared" si="113"/>
        <v>417.33</v>
      </c>
      <c r="Q1830" s="16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19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12"/>
        <v>167</v>
      </c>
      <c r="P1831" s="14">
        <f t="shared" si="113"/>
        <v>75.77</v>
      </c>
      <c r="Q1831" s="16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22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12"/>
        <v>102</v>
      </c>
      <c r="P1832" s="14">
        <f t="shared" si="113"/>
        <v>67.39</v>
      </c>
      <c r="Q1832" s="16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210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12"/>
        <v>103</v>
      </c>
      <c r="P1833" s="14">
        <f t="shared" si="113"/>
        <v>73.569999999999993</v>
      </c>
      <c r="Q1833" s="16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22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12"/>
        <v>143</v>
      </c>
      <c r="P1834" s="14">
        <f t="shared" si="113"/>
        <v>25</v>
      </c>
      <c r="Q1834" s="16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24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12"/>
        <v>263</v>
      </c>
      <c r="P1835" s="14">
        <f t="shared" si="113"/>
        <v>42</v>
      </c>
      <c r="Q1835" s="16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105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12"/>
        <v>118</v>
      </c>
      <c r="P1836" s="14">
        <f t="shared" si="113"/>
        <v>131.16999999999999</v>
      </c>
      <c r="Q1836" s="1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210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12"/>
        <v>104</v>
      </c>
      <c r="P1837" s="14">
        <f t="shared" si="113"/>
        <v>47.27</v>
      </c>
      <c r="Q1837" s="16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9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12"/>
        <v>200</v>
      </c>
      <c r="P1838" s="14">
        <f t="shared" si="113"/>
        <v>182.13</v>
      </c>
      <c r="Q1838" s="16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27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12"/>
        <v>307</v>
      </c>
      <c r="P1839" s="14">
        <f t="shared" si="113"/>
        <v>61.37</v>
      </c>
      <c r="Q1839" s="16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255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12"/>
        <v>100</v>
      </c>
      <c r="P1840" s="14">
        <f t="shared" si="113"/>
        <v>35.770000000000003</v>
      </c>
      <c r="Q1840" s="16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19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12"/>
        <v>205</v>
      </c>
      <c r="P1841" s="14">
        <f t="shared" si="113"/>
        <v>45.62</v>
      </c>
      <c r="Q1841" s="16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255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12"/>
        <v>109</v>
      </c>
      <c r="P1842" s="14">
        <f t="shared" si="113"/>
        <v>75.38</v>
      </c>
      <c r="Q1842" s="16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165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12"/>
        <v>102</v>
      </c>
      <c r="P1843" s="14">
        <f t="shared" si="113"/>
        <v>50.88</v>
      </c>
      <c r="Q1843" s="16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240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12"/>
        <v>125</v>
      </c>
      <c r="P1844" s="14">
        <f t="shared" si="113"/>
        <v>119.29</v>
      </c>
      <c r="Q1844" s="16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285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12"/>
        <v>124</v>
      </c>
      <c r="P1845" s="14">
        <f t="shared" si="113"/>
        <v>92.54</v>
      </c>
      <c r="Q1845" s="16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27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12"/>
        <v>101</v>
      </c>
      <c r="P1846" s="14">
        <f t="shared" si="113"/>
        <v>76.05</v>
      </c>
      <c r="Q1846" s="1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30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12"/>
        <v>100</v>
      </c>
      <c r="P1847" s="14">
        <f t="shared" si="113"/>
        <v>52.63</v>
      </c>
      <c r="Q1847" s="16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27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12"/>
        <v>138</v>
      </c>
      <c r="P1848" s="14">
        <f t="shared" si="113"/>
        <v>98.99</v>
      </c>
      <c r="Q1848" s="16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285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12"/>
        <v>121</v>
      </c>
      <c r="P1849" s="14">
        <f t="shared" si="113"/>
        <v>79.53</v>
      </c>
      <c r="Q1849" s="16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210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12"/>
        <v>107</v>
      </c>
      <c r="P1850" s="14">
        <f t="shared" si="113"/>
        <v>134.21</v>
      </c>
      <c r="Q1850" s="16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16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12"/>
        <v>100</v>
      </c>
      <c r="P1851" s="14">
        <f t="shared" si="113"/>
        <v>37.630000000000003</v>
      </c>
      <c r="Q1851" s="16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24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12"/>
        <v>102</v>
      </c>
      <c r="P1852" s="14">
        <f t="shared" si="113"/>
        <v>51.04</v>
      </c>
      <c r="Q1852" s="16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24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12"/>
        <v>100</v>
      </c>
      <c r="P1853" s="14">
        <f t="shared" si="113"/>
        <v>50.04</v>
      </c>
      <c r="Q1853" s="16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24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12"/>
        <v>117</v>
      </c>
      <c r="P1854" s="14">
        <f t="shared" si="113"/>
        <v>133.93</v>
      </c>
      <c r="Q1854" s="16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24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12"/>
        <v>102</v>
      </c>
      <c r="P1855" s="14">
        <f t="shared" si="113"/>
        <v>58.21</v>
      </c>
      <c r="Q1855" s="16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22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12"/>
        <v>102</v>
      </c>
      <c r="P1856" s="14">
        <f t="shared" si="113"/>
        <v>88.04</v>
      </c>
      <c r="Q1856" s="1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210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12"/>
        <v>154</v>
      </c>
      <c r="P1857" s="14">
        <f t="shared" si="113"/>
        <v>70.58</v>
      </c>
      <c r="Q1857" s="16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255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ref="O1858:O1921" si="116">ROUND(E1858/D1858*100,0)</f>
        <v>101</v>
      </c>
      <c r="P1858" s="14">
        <f t="shared" ref="P1858:P1921" si="117">IFERROR(ROUND(E1858/L1858,2),0)</f>
        <v>53.29</v>
      </c>
      <c r="Q1858" s="16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210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si="116"/>
        <v>100</v>
      </c>
      <c r="P1859" s="14">
        <f t="shared" si="117"/>
        <v>136.36000000000001</v>
      </c>
      <c r="Q1859" s="16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27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16"/>
        <v>109</v>
      </c>
      <c r="P1860" s="14">
        <f t="shared" si="117"/>
        <v>40.549999999999997</v>
      </c>
      <c r="Q1860" s="16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9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16"/>
        <v>132</v>
      </c>
      <c r="P1861" s="14">
        <f t="shared" si="117"/>
        <v>70.63</v>
      </c>
      <c r="Q1861" s="16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180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16"/>
        <v>133</v>
      </c>
      <c r="P1862" s="14">
        <f t="shared" si="117"/>
        <v>52.68</v>
      </c>
      <c r="Q1862" s="16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53.25" customHeight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16"/>
        <v>0</v>
      </c>
      <c r="P1863" s="14">
        <f t="shared" si="117"/>
        <v>0</v>
      </c>
      <c r="Q1863" s="16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22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16"/>
        <v>8</v>
      </c>
      <c r="P1864" s="14">
        <f t="shared" si="117"/>
        <v>90.94</v>
      </c>
      <c r="Q1864" s="16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210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16"/>
        <v>0</v>
      </c>
      <c r="P1865" s="14">
        <f t="shared" si="117"/>
        <v>5</v>
      </c>
      <c r="Q1865" s="16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255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16"/>
        <v>43</v>
      </c>
      <c r="P1866" s="14">
        <f t="shared" si="117"/>
        <v>58.08</v>
      </c>
      <c r="Q1866" s="1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24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16"/>
        <v>0</v>
      </c>
      <c r="P1867" s="14">
        <f t="shared" si="117"/>
        <v>2</v>
      </c>
      <c r="Q1867" s="16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255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16"/>
        <v>1</v>
      </c>
      <c r="P1868" s="14">
        <f t="shared" si="117"/>
        <v>62.5</v>
      </c>
      <c r="Q1868" s="16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24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16"/>
        <v>0</v>
      </c>
      <c r="P1869" s="14">
        <f t="shared" si="117"/>
        <v>10</v>
      </c>
      <c r="Q1869" s="16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24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16"/>
        <v>5</v>
      </c>
      <c r="P1870" s="14">
        <f t="shared" si="117"/>
        <v>71.59</v>
      </c>
      <c r="Q1870" s="16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53.25" customHeight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16"/>
        <v>0</v>
      </c>
      <c r="P1871" s="14">
        <f t="shared" si="117"/>
        <v>0</v>
      </c>
      <c r="Q1871" s="16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210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16"/>
        <v>10</v>
      </c>
      <c r="P1872" s="14">
        <f t="shared" si="117"/>
        <v>32.82</v>
      </c>
      <c r="Q1872" s="16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255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16"/>
        <v>72</v>
      </c>
      <c r="P1873" s="14">
        <f t="shared" si="117"/>
        <v>49.12</v>
      </c>
      <c r="Q1873" s="16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255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16"/>
        <v>1</v>
      </c>
      <c r="P1874" s="14">
        <f t="shared" si="117"/>
        <v>16.309999999999999</v>
      </c>
      <c r="Q1874" s="16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24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16"/>
        <v>0</v>
      </c>
      <c r="P1875" s="14">
        <f t="shared" si="117"/>
        <v>18</v>
      </c>
      <c r="Q1875" s="16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255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16"/>
        <v>0</v>
      </c>
      <c r="P1876" s="14">
        <f t="shared" si="117"/>
        <v>13</v>
      </c>
      <c r="Q1876" s="1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180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16"/>
        <v>1</v>
      </c>
      <c r="P1877" s="14">
        <f t="shared" si="117"/>
        <v>17</v>
      </c>
      <c r="Q1877" s="16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53.25" customHeight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16"/>
        <v>0</v>
      </c>
      <c r="P1878" s="14">
        <f t="shared" si="117"/>
        <v>0</v>
      </c>
      <c r="Q1878" s="16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53.25" customHeight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16"/>
        <v>0</v>
      </c>
      <c r="P1879" s="14">
        <f t="shared" si="117"/>
        <v>0</v>
      </c>
      <c r="Q1879" s="16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3.25" customHeight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16"/>
        <v>0</v>
      </c>
      <c r="P1880" s="14">
        <f t="shared" si="117"/>
        <v>0</v>
      </c>
      <c r="Q1880" s="16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255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16"/>
        <v>0</v>
      </c>
      <c r="P1881" s="14">
        <f t="shared" si="117"/>
        <v>3</v>
      </c>
      <c r="Q1881" s="16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135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16"/>
        <v>20</v>
      </c>
      <c r="P1882" s="14">
        <f t="shared" si="117"/>
        <v>41.83</v>
      </c>
      <c r="Q1882" s="16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22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16"/>
        <v>173</v>
      </c>
      <c r="P1883" s="14">
        <f t="shared" si="117"/>
        <v>49.34</v>
      </c>
      <c r="Q1883" s="16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27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16"/>
        <v>101</v>
      </c>
      <c r="P1884" s="14">
        <f t="shared" si="117"/>
        <v>41.73</v>
      </c>
      <c r="Q1884" s="16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22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16"/>
        <v>105</v>
      </c>
      <c r="P1885" s="14">
        <f t="shared" si="117"/>
        <v>32.72</v>
      </c>
      <c r="Q1885" s="16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27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16"/>
        <v>135</v>
      </c>
      <c r="P1886" s="14">
        <f t="shared" si="117"/>
        <v>51.96</v>
      </c>
      <c r="Q1886" s="1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240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16"/>
        <v>116</v>
      </c>
      <c r="P1887" s="14">
        <f t="shared" si="117"/>
        <v>50.69</v>
      </c>
      <c r="Q1887" s="16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22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16"/>
        <v>102</v>
      </c>
      <c r="P1888" s="14">
        <f t="shared" si="117"/>
        <v>42.24</v>
      </c>
      <c r="Q1888" s="16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255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16"/>
        <v>111</v>
      </c>
      <c r="P1889" s="14">
        <f t="shared" si="117"/>
        <v>416.88</v>
      </c>
      <c r="Q1889" s="16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255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16"/>
        <v>166</v>
      </c>
      <c r="P1890" s="14">
        <f t="shared" si="117"/>
        <v>46.65</v>
      </c>
      <c r="Q1890" s="16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24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16"/>
        <v>107</v>
      </c>
      <c r="P1891" s="14">
        <f t="shared" si="117"/>
        <v>48.45</v>
      </c>
      <c r="Q1891" s="16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210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16"/>
        <v>145</v>
      </c>
      <c r="P1892" s="14">
        <f t="shared" si="117"/>
        <v>70.53</v>
      </c>
      <c r="Q1892" s="16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27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16"/>
        <v>106</v>
      </c>
      <c r="P1893" s="14">
        <f t="shared" si="117"/>
        <v>87.96</v>
      </c>
      <c r="Q1893" s="16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210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16"/>
        <v>137</v>
      </c>
      <c r="P1894" s="14">
        <f t="shared" si="117"/>
        <v>26.27</v>
      </c>
      <c r="Q1894" s="16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22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16"/>
        <v>104</v>
      </c>
      <c r="P1895" s="14">
        <f t="shared" si="117"/>
        <v>57.78</v>
      </c>
      <c r="Q1895" s="16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9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16"/>
        <v>115</v>
      </c>
      <c r="P1896" s="14">
        <f t="shared" si="117"/>
        <v>57.25</v>
      </c>
      <c r="Q1896" s="1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24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16"/>
        <v>102</v>
      </c>
      <c r="P1897" s="14">
        <f t="shared" si="117"/>
        <v>196.34</v>
      </c>
      <c r="Q1897" s="16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22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16"/>
        <v>124</v>
      </c>
      <c r="P1898" s="14">
        <f t="shared" si="117"/>
        <v>43</v>
      </c>
      <c r="Q1898" s="16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255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16"/>
        <v>102</v>
      </c>
      <c r="P1899" s="14">
        <f t="shared" si="117"/>
        <v>35.549999999999997</v>
      </c>
      <c r="Q1899" s="16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240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16"/>
        <v>145</v>
      </c>
      <c r="P1900" s="14">
        <f t="shared" si="117"/>
        <v>68.81</v>
      </c>
      <c r="Q1900" s="16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255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16"/>
        <v>133</v>
      </c>
      <c r="P1901" s="14">
        <f t="shared" si="117"/>
        <v>28.57</v>
      </c>
      <c r="Q1901" s="16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255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16"/>
        <v>109</v>
      </c>
      <c r="P1902" s="14">
        <f t="shared" si="117"/>
        <v>50.63</v>
      </c>
      <c r="Q1902" s="16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22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16"/>
        <v>3</v>
      </c>
      <c r="P1903" s="14">
        <f t="shared" si="117"/>
        <v>106.8</v>
      </c>
      <c r="Q1903" s="16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255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16"/>
        <v>1</v>
      </c>
      <c r="P1904" s="14">
        <f t="shared" si="117"/>
        <v>4</v>
      </c>
      <c r="Q1904" s="16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255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16"/>
        <v>47</v>
      </c>
      <c r="P1905" s="14">
        <f t="shared" si="117"/>
        <v>34.1</v>
      </c>
      <c r="Q1905" s="16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22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16"/>
        <v>0</v>
      </c>
      <c r="P1906" s="14">
        <f t="shared" si="117"/>
        <v>25</v>
      </c>
      <c r="Q1906" s="1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27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16"/>
        <v>0</v>
      </c>
      <c r="P1907" s="14">
        <f t="shared" si="117"/>
        <v>10.5</v>
      </c>
      <c r="Q1907" s="16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210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16"/>
        <v>43</v>
      </c>
      <c r="P1908" s="14">
        <f t="shared" si="117"/>
        <v>215.96</v>
      </c>
      <c r="Q1908" s="16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22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16"/>
        <v>0</v>
      </c>
      <c r="P1909" s="14">
        <f t="shared" si="117"/>
        <v>21.25</v>
      </c>
      <c r="Q1909" s="16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27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16"/>
        <v>2</v>
      </c>
      <c r="P1910" s="14">
        <f t="shared" si="117"/>
        <v>108.25</v>
      </c>
      <c r="Q1910" s="16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24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16"/>
        <v>14</v>
      </c>
      <c r="P1911" s="14">
        <f t="shared" si="117"/>
        <v>129.97</v>
      </c>
      <c r="Q1911" s="16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19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16"/>
        <v>39</v>
      </c>
      <c r="P1912" s="14">
        <f t="shared" si="117"/>
        <v>117.49</v>
      </c>
      <c r="Q1912" s="16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255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16"/>
        <v>0</v>
      </c>
      <c r="P1913" s="14">
        <f t="shared" si="117"/>
        <v>10</v>
      </c>
      <c r="Q1913" s="16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22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16"/>
        <v>59</v>
      </c>
      <c r="P1914" s="14">
        <f t="shared" si="117"/>
        <v>70.599999999999994</v>
      </c>
      <c r="Q1914" s="16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12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16"/>
        <v>1</v>
      </c>
      <c r="P1915" s="14">
        <f t="shared" si="117"/>
        <v>24.5</v>
      </c>
      <c r="Q1915" s="16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255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16"/>
        <v>9</v>
      </c>
      <c r="P1916" s="14">
        <f t="shared" si="117"/>
        <v>30</v>
      </c>
      <c r="Q1916" s="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25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16"/>
        <v>2</v>
      </c>
      <c r="P1917" s="14">
        <f t="shared" si="117"/>
        <v>2</v>
      </c>
      <c r="Q1917" s="16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135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16"/>
        <v>1</v>
      </c>
      <c r="P1918" s="14">
        <f t="shared" si="117"/>
        <v>17</v>
      </c>
      <c r="Q1918" s="16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165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16"/>
        <v>53</v>
      </c>
      <c r="P1919" s="14">
        <f t="shared" si="117"/>
        <v>2928.93</v>
      </c>
      <c r="Q1919" s="16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240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16"/>
        <v>1</v>
      </c>
      <c r="P1920" s="14">
        <f t="shared" si="117"/>
        <v>28.89</v>
      </c>
      <c r="Q1920" s="16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255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16"/>
        <v>47</v>
      </c>
      <c r="P1921" s="14">
        <f t="shared" si="117"/>
        <v>29.63</v>
      </c>
      <c r="Q1921" s="16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19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ref="O1922:O1985" si="120">ROUND(E1922/D1922*100,0)</f>
        <v>43</v>
      </c>
      <c r="P1922" s="14">
        <f t="shared" ref="P1922:P1985" si="121">IFERROR(ROUND(E1922/L1922,2),0)</f>
        <v>40.98</v>
      </c>
      <c r="Q1922" s="16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105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si="120"/>
        <v>137</v>
      </c>
      <c r="P1923" s="14">
        <f t="shared" si="121"/>
        <v>54</v>
      </c>
      <c r="Q1923" s="16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180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20"/>
        <v>116</v>
      </c>
      <c r="P1924" s="14">
        <f t="shared" si="121"/>
        <v>36.11</v>
      </c>
      <c r="Q1924" s="16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16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20"/>
        <v>241</v>
      </c>
      <c r="P1925" s="14">
        <f t="shared" si="121"/>
        <v>23.15</v>
      </c>
      <c r="Q1925" s="16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210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20"/>
        <v>114</v>
      </c>
      <c r="P1926" s="14">
        <f t="shared" si="121"/>
        <v>104</v>
      </c>
      <c r="Q1926" s="1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19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20"/>
        <v>110</v>
      </c>
      <c r="P1927" s="14">
        <f t="shared" si="121"/>
        <v>31.83</v>
      </c>
      <c r="Q1927" s="16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31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20"/>
        <v>195</v>
      </c>
      <c r="P1928" s="14">
        <f t="shared" si="121"/>
        <v>27.39</v>
      </c>
      <c r="Q1928" s="16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t="9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20"/>
        <v>103</v>
      </c>
      <c r="P1929" s="14">
        <f t="shared" si="121"/>
        <v>56.36</v>
      </c>
      <c r="Q1929" s="16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15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20"/>
        <v>103</v>
      </c>
      <c r="P1930" s="14">
        <f t="shared" si="121"/>
        <v>77.349999999999994</v>
      </c>
      <c r="Q1930" s="16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210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20"/>
        <v>100</v>
      </c>
      <c r="P1931" s="14">
        <f t="shared" si="121"/>
        <v>42.8</v>
      </c>
      <c r="Q1931" s="16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165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20"/>
        <v>127</v>
      </c>
      <c r="P1932" s="14">
        <f t="shared" si="121"/>
        <v>48.85</v>
      </c>
      <c r="Q1932" s="16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16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20"/>
        <v>121</v>
      </c>
      <c r="P1933" s="14">
        <f t="shared" si="121"/>
        <v>48.24</v>
      </c>
      <c r="Q1933" s="16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24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20"/>
        <v>107</v>
      </c>
      <c r="P1934" s="14">
        <f t="shared" si="121"/>
        <v>70.209999999999994</v>
      </c>
      <c r="Q1934" s="16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24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20"/>
        <v>172</v>
      </c>
      <c r="P1935" s="14">
        <f t="shared" si="121"/>
        <v>94.05</v>
      </c>
      <c r="Q1935" s="16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255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20"/>
        <v>124</v>
      </c>
      <c r="P1936" s="14">
        <f t="shared" si="121"/>
        <v>80.27</v>
      </c>
      <c r="Q1936" s="1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24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20"/>
        <v>108</v>
      </c>
      <c r="P1937" s="14">
        <f t="shared" si="121"/>
        <v>54.2</v>
      </c>
      <c r="Q1937" s="16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225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20"/>
        <v>117</v>
      </c>
      <c r="P1938" s="14">
        <f t="shared" si="121"/>
        <v>60.27</v>
      </c>
      <c r="Q1938" s="16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210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20"/>
        <v>187</v>
      </c>
      <c r="P1939" s="14">
        <f t="shared" si="121"/>
        <v>38.74</v>
      </c>
      <c r="Q1939" s="16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24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20"/>
        <v>116</v>
      </c>
      <c r="P1940" s="14">
        <f t="shared" si="121"/>
        <v>152.54</v>
      </c>
      <c r="Q1940" s="16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255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20"/>
        <v>111</v>
      </c>
      <c r="P1941" s="14">
        <f t="shared" si="121"/>
        <v>115.31</v>
      </c>
      <c r="Q1941" s="16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210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20"/>
        <v>171</v>
      </c>
      <c r="P1942" s="14">
        <f t="shared" si="121"/>
        <v>35.840000000000003</v>
      </c>
      <c r="Q1942" s="16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255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20"/>
        <v>126</v>
      </c>
      <c r="P1943" s="14">
        <f t="shared" si="121"/>
        <v>64.569999999999993</v>
      </c>
      <c r="Q1943" s="16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225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20"/>
        <v>138</v>
      </c>
      <c r="P1944" s="14">
        <f t="shared" si="121"/>
        <v>87.44</v>
      </c>
      <c r="Q1944" s="16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22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20"/>
        <v>1705</v>
      </c>
      <c r="P1945" s="14">
        <f t="shared" si="121"/>
        <v>68.819999999999993</v>
      </c>
      <c r="Q1945" s="16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255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20"/>
        <v>788</v>
      </c>
      <c r="P1946" s="14">
        <f t="shared" si="121"/>
        <v>176.2</v>
      </c>
      <c r="Q1946" s="1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22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20"/>
        <v>348</v>
      </c>
      <c r="P1947" s="14">
        <f t="shared" si="121"/>
        <v>511.79</v>
      </c>
      <c r="Q1947" s="16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255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20"/>
        <v>150</v>
      </c>
      <c r="P1948" s="14">
        <f t="shared" si="121"/>
        <v>160.44</v>
      </c>
      <c r="Q1948" s="16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27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20"/>
        <v>101</v>
      </c>
      <c r="P1949" s="14">
        <f t="shared" si="121"/>
        <v>35</v>
      </c>
      <c r="Q1949" s="16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135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20"/>
        <v>800</v>
      </c>
      <c r="P1950" s="14">
        <f t="shared" si="121"/>
        <v>188.51</v>
      </c>
      <c r="Q1950" s="16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180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20"/>
        <v>106</v>
      </c>
      <c r="P1951" s="14">
        <f t="shared" si="121"/>
        <v>56.2</v>
      </c>
      <c r="Q1951" s="16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210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20"/>
        <v>201</v>
      </c>
      <c r="P1952" s="14">
        <f t="shared" si="121"/>
        <v>51.31</v>
      </c>
      <c r="Q1952" s="16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285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20"/>
        <v>212</v>
      </c>
      <c r="P1953" s="14">
        <f t="shared" si="121"/>
        <v>127.36</v>
      </c>
      <c r="Q1953" s="16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255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20"/>
        <v>198</v>
      </c>
      <c r="P1954" s="14">
        <f t="shared" si="121"/>
        <v>101.86</v>
      </c>
      <c r="Q1954" s="16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210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20"/>
        <v>226</v>
      </c>
      <c r="P1955" s="14">
        <f t="shared" si="121"/>
        <v>230.56</v>
      </c>
      <c r="Q1955" s="16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12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20"/>
        <v>699</v>
      </c>
      <c r="P1956" s="14">
        <f t="shared" si="121"/>
        <v>842.11</v>
      </c>
      <c r="Q1956" s="1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225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20"/>
        <v>399</v>
      </c>
      <c r="P1957" s="14">
        <f t="shared" si="121"/>
        <v>577.28</v>
      </c>
      <c r="Q1957" s="16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24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20"/>
        <v>294</v>
      </c>
      <c r="P1958" s="14">
        <f t="shared" si="121"/>
        <v>483.34</v>
      </c>
      <c r="Q1958" s="16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12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20"/>
        <v>168</v>
      </c>
      <c r="P1959" s="14">
        <f t="shared" si="121"/>
        <v>76.14</v>
      </c>
      <c r="Q1959" s="16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225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20"/>
        <v>1436</v>
      </c>
      <c r="P1960" s="14">
        <f t="shared" si="121"/>
        <v>74.11</v>
      </c>
      <c r="Q1960" s="16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255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20"/>
        <v>157</v>
      </c>
      <c r="P1961" s="14">
        <f t="shared" si="121"/>
        <v>36.97</v>
      </c>
      <c r="Q1961" s="16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225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20"/>
        <v>118</v>
      </c>
      <c r="P1962" s="14">
        <f t="shared" si="121"/>
        <v>2500.9699999999998</v>
      </c>
      <c r="Q1962" s="16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22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20"/>
        <v>1105</v>
      </c>
      <c r="P1963" s="14">
        <f t="shared" si="121"/>
        <v>67.69</v>
      </c>
      <c r="Q1963" s="16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255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20"/>
        <v>193</v>
      </c>
      <c r="P1964" s="14">
        <f t="shared" si="121"/>
        <v>63.05</v>
      </c>
      <c r="Q1964" s="16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255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20"/>
        <v>127</v>
      </c>
      <c r="P1965" s="14">
        <f t="shared" si="121"/>
        <v>117.6</v>
      </c>
      <c r="Q1965" s="16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210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20"/>
        <v>260</v>
      </c>
      <c r="P1966" s="14">
        <f t="shared" si="121"/>
        <v>180.75</v>
      </c>
      <c r="Q1966" s="1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240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20"/>
        <v>262</v>
      </c>
      <c r="P1967" s="14">
        <f t="shared" si="121"/>
        <v>127.32</v>
      </c>
      <c r="Q1967" s="16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24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20"/>
        <v>207</v>
      </c>
      <c r="P1968" s="14">
        <f t="shared" si="121"/>
        <v>136.63999999999999</v>
      </c>
      <c r="Q1968" s="16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24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20"/>
        <v>370</v>
      </c>
      <c r="P1969" s="14">
        <f t="shared" si="121"/>
        <v>182.78</v>
      </c>
      <c r="Q1969" s="16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165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20"/>
        <v>285</v>
      </c>
      <c r="P1970" s="14">
        <f t="shared" si="121"/>
        <v>279.38</v>
      </c>
      <c r="Q1970" s="16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24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20"/>
        <v>579</v>
      </c>
      <c r="P1971" s="14">
        <f t="shared" si="121"/>
        <v>61.38</v>
      </c>
      <c r="Q1971" s="16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19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20"/>
        <v>1132</v>
      </c>
      <c r="P1972" s="14">
        <f t="shared" si="121"/>
        <v>80.73</v>
      </c>
      <c r="Q1972" s="16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27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20"/>
        <v>263</v>
      </c>
      <c r="P1973" s="14">
        <f t="shared" si="121"/>
        <v>272.36</v>
      </c>
      <c r="Q1973" s="16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225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20"/>
        <v>674</v>
      </c>
      <c r="P1974" s="14">
        <f t="shared" si="121"/>
        <v>70.849999999999994</v>
      </c>
      <c r="Q1974" s="16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255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20"/>
        <v>257</v>
      </c>
      <c r="P1975" s="14">
        <f t="shared" si="121"/>
        <v>247.94</v>
      </c>
      <c r="Q1975" s="16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24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20"/>
        <v>375</v>
      </c>
      <c r="P1976" s="14">
        <f t="shared" si="121"/>
        <v>186.81</v>
      </c>
      <c r="Q1976" s="1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15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20"/>
        <v>209</v>
      </c>
      <c r="P1977" s="14">
        <f t="shared" si="121"/>
        <v>131.99</v>
      </c>
      <c r="Q1977" s="16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135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20"/>
        <v>347</v>
      </c>
      <c r="P1978" s="14">
        <f t="shared" si="121"/>
        <v>29.31</v>
      </c>
      <c r="Q1978" s="16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180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20"/>
        <v>402</v>
      </c>
      <c r="P1979" s="14">
        <f t="shared" si="121"/>
        <v>245.02</v>
      </c>
      <c r="Q1979" s="16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27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20"/>
        <v>1027</v>
      </c>
      <c r="P1980" s="14">
        <f t="shared" si="121"/>
        <v>1323.25</v>
      </c>
      <c r="Q1980" s="16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19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20"/>
        <v>115</v>
      </c>
      <c r="P1981" s="14">
        <f t="shared" si="121"/>
        <v>282.66000000000003</v>
      </c>
      <c r="Q1981" s="16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135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20"/>
        <v>355</v>
      </c>
      <c r="P1982" s="14">
        <f t="shared" si="121"/>
        <v>91.21</v>
      </c>
      <c r="Q1982" s="16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22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20"/>
        <v>5</v>
      </c>
      <c r="P1983" s="14">
        <f t="shared" si="121"/>
        <v>31.75</v>
      </c>
      <c r="Q1983" s="16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53.25" customHeight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20"/>
        <v>0</v>
      </c>
      <c r="P1984" s="14">
        <f t="shared" si="121"/>
        <v>0</v>
      </c>
      <c r="Q1984" s="16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225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20"/>
        <v>4</v>
      </c>
      <c r="P1985" s="14">
        <f t="shared" si="121"/>
        <v>88.69</v>
      </c>
      <c r="Q1985" s="16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25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ref="O1986:O2049" si="124">ROUND(E1986/D1986*100,0)</f>
        <v>21</v>
      </c>
      <c r="P1986" s="14">
        <f t="shared" ref="P1986:P2049" si="125">IFERROR(ROUND(E1986/L1986,2),0)</f>
        <v>453.14</v>
      </c>
      <c r="Q1986" s="1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24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si="124"/>
        <v>3</v>
      </c>
      <c r="P1987" s="14">
        <f t="shared" si="125"/>
        <v>12.75</v>
      </c>
      <c r="Q1987" s="16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24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24"/>
        <v>0</v>
      </c>
      <c r="P1988" s="14">
        <f t="shared" si="125"/>
        <v>1</v>
      </c>
      <c r="Q1988" s="16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165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24"/>
        <v>42</v>
      </c>
      <c r="P1989" s="14">
        <f t="shared" si="125"/>
        <v>83.43</v>
      </c>
      <c r="Q1989" s="16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t="6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24"/>
        <v>0</v>
      </c>
      <c r="P1990" s="14">
        <f t="shared" si="125"/>
        <v>25</v>
      </c>
      <c r="Q1990" s="16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210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24"/>
        <v>1</v>
      </c>
      <c r="P1991" s="14">
        <f t="shared" si="125"/>
        <v>50</v>
      </c>
      <c r="Q1991" s="16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22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24"/>
        <v>17</v>
      </c>
      <c r="P1992" s="14">
        <f t="shared" si="125"/>
        <v>101.8</v>
      </c>
      <c r="Q1992" s="16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18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24"/>
        <v>7</v>
      </c>
      <c r="P1993" s="14">
        <f t="shared" si="125"/>
        <v>46.67</v>
      </c>
      <c r="Q1993" s="16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135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24"/>
        <v>0</v>
      </c>
      <c r="P1994" s="14">
        <f t="shared" si="125"/>
        <v>1</v>
      </c>
      <c r="Q1994" s="16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53.25" customHeight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24"/>
        <v>0</v>
      </c>
      <c r="P1995" s="14">
        <f t="shared" si="125"/>
        <v>0</v>
      </c>
      <c r="Q1995" s="16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3.25" customHeight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24"/>
        <v>0</v>
      </c>
      <c r="P1996" s="14">
        <f t="shared" si="125"/>
        <v>0</v>
      </c>
      <c r="Q1996" s="1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24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24"/>
        <v>8</v>
      </c>
      <c r="P1997" s="14">
        <f t="shared" si="125"/>
        <v>26</v>
      </c>
      <c r="Q1997" s="16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3.25" customHeight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24"/>
        <v>0</v>
      </c>
      <c r="P1998" s="14">
        <f t="shared" si="125"/>
        <v>0</v>
      </c>
      <c r="Q1998" s="16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53.25" customHeight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24"/>
        <v>0</v>
      </c>
      <c r="P1999" s="14">
        <f t="shared" si="125"/>
        <v>0</v>
      </c>
      <c r="Q1999" s="16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27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24"/>
        <v>26</v>
      </c>
      <c r="P2000" s="14">
        <f t="shared" si="125"/>
        <v>218.33</v>
      </c>
      <c r="Q2000" s="16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180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24"/>
        <v>1</v>
      </c>
      <c r="P2001" s="14">
        <f t="shared" si="125"/>
        <v>33.71</v>
      </c>
      <c r="Q2001" s="16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24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24"/>
        <v>13</v>
      </c>
      <c r="P2002" s="14">
        <f t="shared" si="125"/>
        <v>25</v>
      </c>
      <c r="Q2002" s="16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19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24"/>
        <v>382</v>
      </c>
      <c r="P2003" s="14">
        <f t="shared" si="125"/>
        <v>128.38999999999999</v>
      </c>
      <c r="Q2003" s="16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210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24"/>
        <v>217</v>
      </c>
      <c r="P2004" s="14">
        <f t="shared" si="125"/>
        <v>78.83</v>
      </c>
      <c r="Q2004" s="16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27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24"/>
        <v>312</v>
      </c>
      <c r="P2005" s="14">
        <f t="shared" si="125"/>
        <v>91.76</v>
      </c>
      <c r="Q2005" s="16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24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24"/>
        <v>234</v>
      </c>
      <c r="P2006" s="14">
        <f t="shared" si="125"/>
        <v>331.1</v>
      </c>
      <c r="Q2006" s="1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24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24"/>
        <v>124</v>
      </c>
      <c r="P2007" s="14">
        <f t="shared" si="125"/>
        <v>194.26</v>
      </c>
      <c r="Q2007" s="16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27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24"/>
        <v>248</v>
      </c>
      <c r="P2008" s="14">
        <f t="shared" si="125"/>
        <v>408.98</v>
      </c>
      <c r="Q2008" s="16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27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24"/>
        <v>116</v>
      </c>
      <c r="P2009" s="14">
        <f t="shared" si="125"/>
        <v>84.46</v>
      </c>
      <c r="Q2009" s="16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255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24"/>
        <v>117</v>
      </c>
      <c r="P2010" s="14">
        <f t="shared" si="125"/>
        <v>44.85</v>
      </c>
      <c r="Q2010" s="16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21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24"/>
        <v>305</v>
      </c>
      <c r="P2011" s="14">
        <f t="shared" si="125"/>
        <v>383.36</v>
      </c>
      <c r="Q2011" s="16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15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24"/>
        <v>320</v>
      </c>
      <c r="P2012" s="14">
        <f t="shared" si="125"/>
        <v>55.28</v>
      </c>
      <c r="Q2012" s="16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22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24"/>
        <v>820</v>
      </c>
      <c r="P2013" s="14">
        <f t="shared" si="125"/>
        <v>422.02</v>
      </c>
      <c r="Q2013" s="16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25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24"/>
        <v>235</v>
      </c>
      <c r="P2014" s="14">
        <f t="shared" si="125"/>
        <v>64.180000000000007</v>
      </c>
      <c r="Q2014" s="16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24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24"/>
        <v>495</v>
      </c>
      <c r="P2015" s="14">
        <f t="shared" si="125"/>
        <v>173.58</v>
      </c>
      <c r="Q2015" s="16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22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24"/>
        <v>7814</v>
      </c>
      <c r="P2016" s="14">
        <f t="shared" si="125"/>
        <v>88.6</v>
      </c>
      <c r="Q2016" s="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180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24"/>
        <v>113</v>
      </c>
      <c r="P2017" s="14">
        <f t="shared" si="125"/>
        <v>50.22</v>
      </c>
      <c r="Q2017" s="16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135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24"/>
        <v>922</v>
      </c>
      <c r="P2018" s="14">
        <f t="shared" si="125"/>
        <v>192.39</v>
      </c>
      <c r="Q2018" s="16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225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24"/>
        <v>125</v>
      </c>
      <c r="P2019" s="14">
        <f t="shared" si="125"/>
        <v>73.42</v>
      </c>
      <c r="Q2019" s="16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255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24"/>
        <v>102</v>
      </c>
      <c r="P2020" s="14">
        <f t="shared" si="125"/>
        <v>147.68</v>
      </c>
      <c r="Q2020" s="16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24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24"/>
        <v>485</v>
      </c>
      <c r="P2021" s="14">
        <f t="shared" si="125"/>
        <v>108.97</v>
      </c>
      <c r="Q2021" s="16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27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24"/>
        <v>192</v>
      </c>
      <c r="P2022" s="14">
        <f t="shared" si="125"/>
        <v>23.65</v>
      </c>
      <c r="Q2022" s="16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255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24"/>
        <v>281</v>
      </c>
      <c r="P2023" s="14">
        <f t="shared" si="125"/>
        <v>147.94999999999999</v>
      </c>
      <c r="Q2023" s="16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24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24"/>
        <v>125</v>
      </c>
      <c r="P2024" s="14">
        <f t="shared" si="125"/>
        <v>385.04</v>
      </c>
      <c r="Q2024" s="16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285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24"/>
        <v>161</v>
      </c>
      <c r="P2025" s="14">
        <f t="shared" si="125"/>
        <v>457.39</v>
      </c>
      <c r="Q2025" s="16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24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24"/>
        <v>585</v>
      </c>
      <c r="P2026" s="14">
        <f t="shared" si="125"/>
        <v>222.99</v>
      </c>
      <c r="Q2026" s="1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27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24"/>
        <v>201</v>
      </c>
      <c r="P2027" s="14">
        <f t="shared" si="125"/>
        <v>220.74</v>
      </c>
      <c r="Q2027" s="16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12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24"/>
        <v>133</v>
      </c>
      <c r="P2028" s="14">
        <f t="shared" si="125"/>
        <v>73.5</v>
      </c>
      <c r="Q2028" s="16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22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24"/>
        <v>120</v>
      </c>
      <c r="P2029" s="14">
        <f t="shared" si="125"/>
        <v>223.1</v>
      </c>
      <c r="Q2029" s="16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12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24"/>
        <v>126</v>
      </c>
      <c r="P2030" s="14">
        <f t="shared" si="125"/>
        <v>47.91</v>
      </c>
      <c r="Q2030" s="16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19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24"/>
        <v>361</v>
      </c>
      <c r="P2031" s="14">
        <f t="shared" si="125"/>
        <v>96.06</v>
      </c>
      <c r="Q2031" s="16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240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24"/>
        <v>226</v>
      </c>
      <c r="P2032" s="14">
        <f t="shared" si="125"/>
        <v>118.61</v>
      </c>
      <c r="Q2032" s="16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180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24"/>
        <v>120</v>
      </c>
      <c r="P2033" s="14">
        <f t="shared" si="125"/>
        <v>118.45</v>
      </c>
      <c r="Q2033" s="16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24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24"/>
        <v>304</v>
      </c>
      <c r="P2034" s="14">
        <f t="shared" si="125"/>
        <v>143.21</v>
      </c>
      <c r="Q2034" s="16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255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24"/>
        <v>179</v>
      </c>
      <c r="P2035" s="14">
        <f t="shared" si="125"/>
        <v>282.72000000000003</v>
      </c>
      <c r="Q2035" s="16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285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24"/>
        <v>387</v>
      </c>
      <c r="P2036" s="14">
        <f t="shared" si="125"/>
        <v>593.94000000000005</v>
      </c>
      <c r="Q2036" s="1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225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24"/>
        <v>211</v>
      </c>
      <c r="P2037" s="14">
        <f t="shared" si="125"/>
        <v>262.16000000000003</v>
      </c>
      <c r="Q2037" s="16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27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24"/>
        <v>132</v>
      </c>
      <c r="P2038" s="14">
        <f t="shared" si="125"/>
        <v>46.58</v>
      </c>
      <c r="Q2038" s="16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180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24"/>
        <v>300</v>
      </c>
      <c r="P2039" s="14">
        <f t="shared" si="125"/>
        <v>70.040000000000006</v>
      </c>
      <c r="Q2039" s="16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225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24"/>
        <v>421</v>
      </c>
      <c r="P2040" s="14">
        <f t="shared" si="125"/>
        <v>164.91</v>
      </c>
      <c r="Q2040" s="16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180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24"/>
        <v>136</v>
      </c>
      <c r="P2041" s="14">
        <f t="shared" si="125"/>
        <v>449.26</v>
      </c>
      <c r="Q2041" s="16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105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24"/>
        <v>248</v>
      </c>
      <c r="P2042" s="14">
        <f t="shared" si="125"/>
        <v>27.47</v>
      </c>
      <c r="Q2042" s="16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255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24"/>
        <v>182</v>
      </c>
      <c r="P2043" s="14">
        <f t="shared" si="125"/>
        <v>143.97999999999999</v>
      </c>
      <c r="Q2043" s="16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22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24"/>
        <v>124</v>
      </c>
      <c r="P2044" s="14">
        <f t="shared" si="125"/>
        <v>88.24</v>
      </c>
      <c r="Q2044" s="16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255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24"/>
        <v>506</v>
      </c>
      <c r="P2045" s="14">
        <f t="shared" si="125"/>
        <v>36.33</v>
      </c>
      <c r="Q2045" s="16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24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24"/>
        <v>108</v>
      </c>
      <c r="P2046" s="14">
        <f t="shared" si="125"/>
        <v>90.18</v>
      </c>
      <c r="Q2046" s="1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24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24"/>
        <v>819</v>
      </c>
      <c r="P2047" s="14">
        <f t="shared" si="125"/>
        <v>152.62</v>
      </c>
      <c r="Q2047" s="16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25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24"/>
        <v>121</v>
      </c>
      <c r="P2048" s="14">
        <f t="shared" si="125"/>
        <v>55.81</v>
      </c>
      <c r="Q2048" s="16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225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24"/>
        <v>103</v>
      </c>
      <c r="P2049" s="14">
        <f t="shared" si="125"/>
        <v>227.85</v>
      </c>
      <c r="Q2049" s="16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27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ref="O2050:O2113" si="128">ROUND(E2050/D2050*100,0)</f>
        <v>148</v>
      </c>
      <c r="P2050" s="14">
        <f t="shared" ref="P2050:P2113" si="129">IFERROR(ROUND(E2050/L2050,2),0)</f>
        <v>91.83</v>
      </c>
      <c r="Q2050" s="16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10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si="128"/>
        <v>120</v>
      </c>
      <c r="P2051" s="14">
        <f t="shared" si="129"/>
        <v>80.989999999999995</v>
      </c>
      <c r="Q2051" s="16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255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28"/>
        <v>473</v>
      </c>
      <c r="P2052" s="14">
        <f t="shared" si="129"/>
        <v>278.39</v>
      </c>
      <c r="Q2052" s="16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225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28"/>
        <v>130</v>
      </c>
      <c r="P2053" s="14">
        <f t="shared" si="129"/>
        <v>43.1</v>
      </c>
      <c r="Q2053" s="16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24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28"/>
        <v>353</v>
      </c>
      <c r="P2054" s="14">
        <f t="shared" si="129"/>
        <v>326.29000000000002</v>
      </c>
      <c r="Q2054" s="16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25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28"/>
        <v>101</v>
      </c>
      <c r="P2055" s="14">
        <f t="shared" si="129"/>
        <v>41.74</v>
      </c>
      <c r="Q2055" s="16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25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28"/>
        <v>114</v>
      </c>
      <c r="P2056" s="14">
        <f t="shared" si="129"/>
        <v>64.02</v>
      </c>
      <c r="Q2056" s="1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255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28"/>
        <v>167</v>
      </c>
      <c r="P2057" s="14">
        <f t="shared" si="129"/>
        <v>99.46</v>
      </c>
      <c r="Q2057" s="16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240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28"/>
        <v>153</v>
      </c>
      <c r="P2058" s="14">
        <f t="shared" si="129"/>
        <v>138.49</v>
      </c>
      <c r="Q2058" s="16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285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28"/>
        <v>202</v>
      </c>
      <c r="P2059" s="14">
        <f t="shared" si="129"/>
        <v>45.55</v>
      </c>
      <c r="Q2059" s="16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12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28"/>
        <v>168</v>
      </c>
      <c r="P2060" s="14">
        <f t="shared" si="129"/>
        <v>10.51</v>
      </c>
      <c r="Q2060" s="16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255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28"/>
        <v>143</v>
      </c>
      <c r="P2061" s="14">
        <f t="shared" si="129"/>
        <v>114.77</v>
      </c>
      <c r="Q2061" s="16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255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28"/>
        <v>196</v>
      </c>
      <c r="P2062" s="14">
        <f t="shared" si="129"/>
        <v>36</v>
      </c>
      <c r="Q2062" s="16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24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28"/>
        <v>108</v>
      </c>
      <c r="P2063" s="14">
        <f t="shared" si="129"/>
        <v>154.16999999999999</v>
      </c>
      <c r="Q2063" s="16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255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28"/>
        <v>115</v>
      </c>
      <c r="P2064" s="14">
        <f t="shared" si="129"/>
        <v>566.39</v>
      </c>
      <c r="Q2064" s="16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15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28"/>
        <v>148</v>
      </c>
      <c r="P2065" s="14">
        <f t="shared" si="129"/>
        <v>120.86</v>
      </c>
      <c r="Q2065" s="16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22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28"/>
        <v>191</v>
      </c>
      <c r="P2066" s="14">
        <f t="shared" si="129"/>
        <v>86.16</v>
      </c>
      <c r="Q2066" s="1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24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28"/>
        <v>199</v>
      </c>
      <c r="P2067" s="14">
        <f t="shared" si="129"/>
        <v>51.21</v>
      </c>
      <c r="Q2067" s="16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240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28"/>
        <v>219</v>
      </c>
      <c r="P2068" s="14">
        <f t="shared" si="129"/>
        <v>67.260000000000005</v>
      </c>
      <c r="Q2068" s="16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180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28"/>
        <v>127</v>
      </c>
      <c r="P2069" s="14">
        <f t="shared" si="129"/>
        <v>62.8</v>
      </c>
      <c r="Q2069" s="16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24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28"/>
        <v>105</v>
      </c>
      <c r="P2070" s="14">
        <f t="shared" si="129"/>
        <v>346.13</v>
      </c>
      <c r="Q2070" s="16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24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28"/>
        <v>128</v>
      </c>
      <c r="P2071" s="14">
        <f t="shared" si="129"/>
        <v>244.12</v>
      </c>
      <c r="Q2071" s="16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255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28"/>
        <v>317</v>
      </c>
      <c r="P2072" s="14">
        <f t="shared" si="129"/>
        <v>259.25</v>
      </c>
      <c r="Q2072" s="16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225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28"/>
        <v>281</v>
      </c>
      <c r="P2073" s="14">
        <f t="shared" si="129"/>
        <v>201.96</v>
      </c>
      <c r="Q2073" s="16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24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28"/>
        <v>111</v>
      </c>
      <c r="P2074" s="14">
        <f t="shared" si="129"/>
        <v>226.21</v>
      </c>
      <c r="Q2074" s="16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24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28"/>
        <v>153</v>
      </c>
      <c r="P2075" s="14">
        <f t="shared" si="129"/>
        <v>324.69</v>
      </c>
      <c r="Q2075" s="16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15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28"/>
        <v>103</v>
      </c>
      <c r="P2076" s="14">
        <f t="shared" si="129"/>
        <v>205</v>
      </c>
      <c r="Q2076" s="1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210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28"/>
        <v>1678</v>
      </c>
      <c r="P2077" s="14">
        <f t="shared" si="129"/>
        <v>20.47</v>
      </c>
      <c r="Q2077" s="16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135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28"/>
        <v>543</v>
      </c>
      <c r="P2078" s="14">
        <f t="shared" si="129"/>
        <v>116.35</v>
      </c>
      <c r="Q2078" s="16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210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28"/>
        <v>116</v>
      </c>
      <c r="P2079" s="14">
        <f t="shared" si="129"/>
        <v>307.2</v>
      </c>
      <c r="Q2079" s="16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240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28"/>
        <v>131</v>
      </c>
      <c r="P2080" s="14">
        <f t="shared" si="129"/>
        <v>546.69000000000005</v>
      </c>
      <c r="Q2080" s="16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27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28"/>
        <v>288</v>
      </c>
      <c r="P2081" s="14">
        <f t="shared" si="129"/>
        <v>47.47</v>
      </c>
      <c r="Q2081" s="16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225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28"/>
        <v>508</v>
      </c>
      <c r="P2082" s="14">
        <f t="shared" si="129"/>
        <v>101.56</v>
      </c>
      <c r="Q2082" s="16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255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28"/>
        <v>115</v>
      </c>
      <c r="P2083" s="14">
        <f t="shared" si="129"/>
        <v>72.91</v>
      </c>
      <c r="Q2083" s="16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24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28"/>
        <v>111</v>
      </c>
      <c r="P2084" s="14">
        <f t="shared" si="129"/>
        <v>43.71</v>
      </c>
      <c r="Q2084" s="16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27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28"/>
        <v>113</v>
      </c>
      <c r="P2085" s="14">
        <f t="shared" si="129"/>
        <v>34</v>
      </c>
      <c r="Q2085" s="16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210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28"/>
        <v>108</v>
      </c>
      <c r="P2086" s="14">
        <f t="shared" si="129"/>
        <v>70.650000000000006</v>
      </c>
      <c r="Q2086" s="1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27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28"/>
        <v>124</v>
      </c>
      <c r="P2087" s="14">
        <f t="shared" si="129"/>
        <v>89.3</v>
      </c>
      <c r="Q2087" s="16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180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28"/>
        <v>101</v>
      </c>
      <c r="P2088" s="14">
        <f t="shared" si="129"/>
        <v>115.09</v>
      </c>
      <c r="Q2088" s="16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285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28"/>
        <v>104</v>
      </c>
      <c r="P2089" s="14">
        <f t="shared" si="129"/>
        <v>62.12</v>
      </c>
      <c r="Q2089" s="16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255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28"/>
        <v>116</v>
      </c>
      <c r="P2090" s="14">
        <f t="shared" si="129"/>
        <v>46.2</v>
      </c>
      <c r="Q2090" s="16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15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28"/>
        <v>120</v>
      </c>
      <c r="P2091" s="14">
        <f t="shared" si="129"/>
        <v>48.55</v>
      </c>
      <c r="Q2091" s="16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24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28"/>
        <v>115</v>
      </c>
      <c r="P2092" s="14">
        <f t="shared" si="129"/>
        <v>57.52</v>
      </c>
      <c r="Q2092" s="16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24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28"/>
        <v>120</v>
      </c>
      <c r="P2093" s="14">
        <f t="shared" si="129"/>
        <v>88.15</v>
      </c>
      <c r="Q2093" s="16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240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28"/>
        <v>101</v>
      </c>
      <c r="P2094" s="14">
        <f t="shared" si="129"/>
        <v>110.49</v>
      </c>
      <c r="Q2094" s="16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240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28"/>
        <v>102</v>
      </c>
      <c r="P2095" s="14">
        <f t="shared" si="129"/>
        <v>66.83</v>
      </c>
      <c r="Q2095" s="16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225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28"/>
        <v>121</v>
      </c>
      <c r="P2096" s="14">
        <f t="shared" si="129"/>
        <v>58.6</v>
      </c>
      <c r="Q2096" s="1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22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28"/>
        <v>100</v>
      </c>
      <c r="P2097" s="14">
        <f t="shared" si="129"/>
        <v>113.64</v>
      </c>
      <c r="Q2097" s="16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210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28"/>
        <v>102</v>
      </c>
      <c r="P2098" s="14">
        <f t="shared" si="129"/>
        <v>43.57</v>
      </c>
      <c r="Q2098" s="16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24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28"/>
        <v>100</v>
      </c>
      <c r="P2099" s="14">
        <f t="shared" si="129"/>
        <v>78.95</v>
      </c>
      <c r="Q2099" s="16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240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28"/>
        <v>100</v>
      </c>
      <c r="P2100" s="14">
        <f t="shared" si="129"/>
        <v>188.13</v>
      </c>
      <c r="Q2100" s="16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t="6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28"/>
        <v>132</v>
      </c>
      <c r="P2101" s="14">
        <f t="shared" si="129"/>
        <v>63.03</v>
      </c>
      <c r="Q2101" s="16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225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28"/>
        <v>137</v>
      </c>
      <c r="P2102" s="14">
        <f t="shared" si="129"/>
        <v>30.37</v>
      </c>
      <c r="Q2102" s="16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22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28"/>
        <v>113</v>
      </c>
      <c r="P2103" s="14">
        <f t="shared" si="129"/>
        <v>51.48</v>
      </c>
      <c r="Q2103" s="16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225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28"/>
        <v>136</v>
      </c>
      <c r="P2104" s="14">
        <f t="shared" si="129"/>
        <v>35.79</v>
      </c>
      <c r="Q2104" s="16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12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28"/>
        <v>146</v>
      </c>
      <c r="P2105" s="14">
        <f t="shared" si="129"/>
        <v>98.82</v>
      </c>
      <c r="Q2105" s="16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210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28"/>
        <v>130</v>
      </c>
      <c r="P2106" s="14">
        <f t="shared" si="129"/>
        <v>28</v>
      </c>
      <c r="Q2106" s="1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16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28"/>
        <v>254</v>
      </c>
      <c r="P2107" s="14">
        <f t="shared" si="129"/>
        <v>51.31</v>
      </c>
      <c r="Q2107" s="16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24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28"/>
        <v>107</v>
      </c>
      <c r="P2108" s="14">
        <f t="shared" si="129"/>
        <v>53.52</v>
      </c>
      <c r="Q2108" s="16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22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28"/>
        <v>108</v>
      </c>
      <c r="P2109" s="14">
        <f t="shared" si="129"/>
        <v>37.15</v>
      </c>
      <c r="Q2109" s="16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24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28"/>
        <v>107</v>
      </c>
      <c r="P2110" s="14">
        <f t="shared" si="129"/>
        <v>89.9</v>
      </c>
      <c r="Q2110" s="16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16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28"/>
        <v>107</v>
      </c>
      <c r="P2111" s="14">
        <f t="shared" si="129"/>
        <v>106.53</v>
      </c>
      <c r="Q2111" s="16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15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28"/>
        <v>100</v>
      </c>
      <c r="P2112" s="14">
        <f t="shared" si="129"/>
        <v>52.82</v>
      </c>
      <c r="Q2112" s="16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24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28"/>
        <v>107</v>
      </c>
      <c r="P2113" s="14">
        <f t="shared" si="129"/>
        <v>54.62</v>
      </c>
      <c r="Q2113" s="16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22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ref="O2114:O2177" si="132">ROUND(E2114/D2114*100,0)</f>
        <v>100</v>
      </c>
      <c r="P2114" s="14">
        <f t="shared" ref="P2114:P2177" si="133">IFERROR(ROUND(E2114/L2114,2),0)</f>
        <v>27.27</v>
      </c>
      <c r="Q2114" s="16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12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si="132"/>
        <v>105</v>
      </c>
      <c r="P2115" s="14">
        <f t="shared" si="133"/>
        <v>68.599999999999994</v>
      </c>
      <c r="Q2115" s="16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225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32"/>
        <v>105</v>
      </c>
      <c r="P2116" s="14">
        <f t="shared" si="133"/>
        <v>35.61</v>
      </c>
      <c r="Q2116" s="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22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32"/>
        <v>226</v>
      </c>
      <c r="P2117" s="14">
        <f t="shared" si="133"/>
        <v>94.03</v>
      </c>
      <c r="Q2117" s="16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240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32"/>
        <v>101</v>
      </c>
      <c r="P2118" s="14">
        <f t="shared" si="133"/>
        <v>526.46</v>
      </c>
      <c r="Q2118" s="16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24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32"/>
        <v>148</v>
      </c>
      <c r="P2119" s="14">
        <f t="shared" si="133"/>
        <v>50.66</v>
      </c>
      <c r="Q2119" s="16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135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32"/>
        <v>135</v>
      </c>
      <c r="P2120" s="14">
        <f t="shared" si="133"/>
        <v>79.180000000000007</v>
      </c>
      <c r="Q2120" s="16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19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32"/>
        <v>101</v>
      </c>
      <c r="P2121" s="14">
        <f t="shared" si="133"/>
        <v>91.59</v>
      </c>
      <c r="Q2121" s="16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150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32"/>
        <v>101</v>
      </c>
      <c r="P2122" s="14">
        <f t="shared" si="133"/>
        <v>116.96</v>
      </c>
      <c r="Q2122" s="16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150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32"/>
        <v>1</v>
      </c>
      <c r="P2123" s="14">
        <f t="shared" si="133"/>
        <v>28.4</v>
      </c>
      <c r="Q2123" s="16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19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32"/>
        <v>0</v>
      </c>
      <c r="P2124" s="14">
        <f t="shared" si="133"/>
        <v>103.33</v>
      </c>
      <c r="Q2124" s="16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33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32"/>
        <v>10</v>
      </c>
      <c r="P2125" s="14">
        <f t="shared" si="133"/>
        <v>10</v>
      </c>
      <c r="Q2125" s="16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285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32"/>
        <v>10</v>
      </c>
      <c r="P2126" s="14">
        <f t="shared" si="133"/>
        <v>23</v>
      </c>
      <c r="Q2126" s="1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180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32"/>
        <v>1</v>
      </c>
      <c r="P2127" s="14">
        <f t="shared" si="133"/>
        <v>31.56</v>
      </c>
      <c r="Q2127" s="16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240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32"/>
        <v>0</v>
      </c>
      <c r="P2128" s="14">
        <f t="shared" si="133"/>
        <v>5</v>
      </c>
      <c r="Q2128" s="16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105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32"/>
        <v>29</v>
      </c>
      <c r="P2129" s="14">
        <f t="shared" si="133"/>
        <v>34.22</v>
      </c>
      <c r="Q2129" s="16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21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32"/>
        <v>0</v>
      </c>
      <c r="P2130" s="14">
        <f t="shared" si="133"/>
        <v>25</v>
      </c>
      <c r="Q2130" s="16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22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32"/>
        <v>12</v>
      </c>
      <c r="P2131" s="14">
        <f t="shared" si="133"/>
        <v>19.670000000000002</v>
      </c>
      <c r="Q2131" s="16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12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32"/>
        <v>0</v>
      </c>
      <c r="P2132" s="14">
        <f t="shared" si="133"/>
        <v>21.25</v>
      </c>
      <c r="Q2132" s="16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210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32"/>
        <v>5</v>
      </c>
      <c r="P2133" s="14">
        <f t="shared" si="133"/>
        <v>8.33</v>
      </c>
      <c r="Q2133" s="16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24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32"/>
        <v>2</v>
      </c>
      <c r="P2134" s="14">
        <f t="shared" si="133"/>
        <v>21.34</v>
      </c>
      <c r="Q2134" s="16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225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32"/>
        <v>2</v>
      </c>
      <c r="P2135" s="14">
        <f t="shared" si="133"/>
        <v>5.33</v>
      </c>
      <c r="Q2135" s="16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210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32"/>
        <v>2</v>
      </c>
      <c r="P2136" s="14">
        <f t="shared" si="133"/>
        <v>34.67</v>
      </c>
      <c r="Q2136" s="1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24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32"/>
        <v>10</v>
      </c>
      <c r="P2137" s="14">
        <f t="shared" si="133"/>
        <v>21.73</v>
      </c>
      <c r="Q2137" s="16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240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32"/>
        <v>0</v>
      </c>
      <c r="P2138" s="14">
        <f t="shared" si="133"/>
        <v>11.92</v>
      </c>
      <c r="Q2138" s="16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19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32"/>
        <v>28</v>
      </c>
      <c r="P2139" s="14">
        <f t="shared" si="133"/>
        <v>26.6</v>
      </c>
      <c r="Q2139" s="16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15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32"/>
        <v>13</v>
      </c>
      <c r="P2140" s="14">
        <f t="shared" si="133"/>
        <v>10.67</v>
      </c>
      <c r="Q2140" s="16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285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32"/>
        <v>5</v>
      </c>
      <c r="P2141" s="14">
        <f t="shared" si="133"/>
        <v>29.04</v>
      </c>
      <c r="Q2141" s="16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27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32"/>
        <v>0</v>
      </c>
      <c r="P2142" s="14">
        <f t="shared" si="133"/>
        <v>50.91</v>
      </c>
      <c r="Q2142" s="16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53.25" customHeight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32"/>
        <v>0</v>
      </c>
      <c r="P2143" s="14">
        <f t="shared" si="133"/>
        <v>0</v>
      </c>
      <c r="Q2143" s="16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255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32"/>
        <v>6</v>
      </c>
      <c r="P2144" s="14">
        <f t="shared" si="133"/>
        <v>50.08</v>
      </c>
      <c r="Q2144" s="16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27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32"/>
        <v>11</v>
      </c>
      <c r="P2145" s="14">
        <f t="shared" si="133"/>
        <v>45</v>
      </c>
      <c r="Q2145" s="16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19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32"/>
        <v>2</v>
      </c>
      <c r="P2146" s="14">
        <f t="shared" si="133"/>
        <v>25.29</v>
      </c>
      <c r="Q2146" s="1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22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32"/>
        <v>30</v>
      </c>
      <c r="P2147" s="14">
        <f t="shared" si="133"/>
        <v>51.29</v>
      </c>
      <c r="Q2147" s="16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285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32"/>
        <v>0</v>
      </c>
      <c r="P2148" s="14">
        <f t="shared" si="133"/>
        <v>1</v>
      </c>
      <c r="Q2148" s="16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t="7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32"/>
        <v>1</v>
      </c>
      <c r="P2149" s="14">
        <f t="shared" si="133"/>
        <v>49.38</v>
      </c>
      <c r="Q2149" s="16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22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32"/>
        <v>2</v>
      </c>
      <c r="P2150" s="14">
        <f t="shared" si="133"/>
        <v>1</v>
      </c>
      <c r="Q2150" s="16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3.25" customHeight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32"/>
        <v>0</v>
      </c>
      <c r="P2151" s="14">
        <f t="shared" si="133"/>
        <v>0</v>
      </c>
      <c r="Q2151" s="16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t="9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32"/>
        <v>1</v>
      </c>
      <c r="P2152" s="14">
        <f t="shared" si="133"/>
        <v>101.25</v>
      </c>
      <c r="Q2152" s="16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22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32"/>
        <v>0</v>
      </c>
      <c r="P2153" s="14">
        <f t="shared" si="133"/>
        <v>19.670000000000002</v>
      </c>
      <c r="Q2153" s="16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22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32"/>
        <v>0</v>
      </c>
      <c r="P2154" s="14">
        <f t="shared" si="133"/>
        <v>12.5</v>
      </c>
      <c r="Q2154" s="16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24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32"/>
        <v>0</v>
      </c>
      <c r="P2155" s="14">
        <f t="shared" si="133"/>
        <v>8.5</v>
      </c>
      <c r="Q2155" s="16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15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32"/>
        <v>1</v>
      </c>
      <c r="P2156" s="14">
        <f t="shared" si="133"/>
        <v>1</v>
      </c>
      <c r="Q2156" s="1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180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32"/>
        <v>2</v>
      </c>
      <c r="P2157" s="14">
        <f t="shared" si="133"/>
        <v>23</v>
      </c>
      <c r="Q2157" s="16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19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32"/>
        <v>3</v>
      </c>
      <c r="P2158" s="14">
        <f t="shared" si="133"/>
        <v>17.989999999999998</v>
      </c>
      <c r="Q2158" s="16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12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32"/>
        <v>28</v>
      </c>
      <c r="P2159" s="14">
        <f t="shared" si="133"/>
        <v>370.95</v>
      </c>
      <c r="Q2159" s="16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24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32"/>
        <v>7</v>
      </c>
      <c r="P2160" s="14">
        <f t="shared" si="133"/>
        <v>63.57</v>
      </c>
      <c r="Q2160" s="16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25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32"/>
        <v>1</v>
      </c>
      <c r="P2161" s="14">
        <f t="shared" si="133"/>
        <v>13</v>
      </c>
      <c r="Q2161" s="16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210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32"/>
        <v>1</v>
      </c>
      <c r="P2162" s="14">
        <f t="shared" si="133"/>
        <v>5.31</v>
      </c>
      <c r="Q2162" s="16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105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32"/>
        <v>116</v>
      </c>
      <c r="P2163" s="14">
        <f t="shared" si="133"/>
        <v>35.619999999999997</v>
      </c>
      <c r="Q2163" s="16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255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32"/>
        <v>112</v>
      </c>
      <c r="P2164" s="14">
        <f t="shared" si="133"/>
        <v>87.1</v>
      </c>
      <c r="Q2164" s="16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210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32"/>
        <v>132</v>
      </c>
      <c r="P2165" s="14">
        <f t="shared" si="133"/>
        <v>75.11</v>
      </c>
      <c r="Q2165" s="16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15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32"/>
        <v>103</v>
      </c>
      <c r="P2166" s="14">
        <f t="shared" si="133"/>
        <v>68.010000000000005</v>
      </c>
      <c r="Q2166" s="1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255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32"/>
        <v>139</v>
      </c>
      <c r="P2167" s="14">
        <f t="shared" si="133"/>
        <v>29.62</v>
      </c>
      <c r="Q2167" s="16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27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32"/>
        <v>147</v>
      </c>
      <c r="P2168" s="14">
        <f t="shared" si="133"/>
        <v>91.63</v>
      </c>
      <c r="Q2168" s="16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15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32"/>
        <v>120</v>
      </c>
      <c r="P2169" s="14">
        <f t="shared" si="133"/>
        <v>22.5</v>
      </c>
      <c r="Q2169" s="16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16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32"/>
        <v>122</v>
      </c>
      <c r="P2170" s="14">
        <f t="shared" si="133"/>
        <v>64.37</v>
      </c>
      <c r="Q2170" s="16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27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32"/>
        <v>100</v>
      </c>
      <c r="P2171" s="14">
        <f t="shared" si="133"/>
        <v>21.86</v>
      </c>
      <c r="Q2171" s="16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180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32"/>
        <v>181</v>
      </c>
      <c r="P2172" s="14">
        <f t="shared" si="133"/>
        <v>33.32</v>
      </c>
      <c r="Q2172" s="16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19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32"/>
        <v>106</v>
      </c>
      <c r="P2173" s="14">
        <f t="shared" si="133"/>
        <v>90.28</v>
      </c>
      <c r="Q2173" s="16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210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32"/>
        <v>100</v>
      </c>
      <c r="P2174" s="14">
        <f t="shared" si="133"/>
        <v>76.92</v>
      </c>
      <c r="Q2174" s="16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225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32"/>
        <v>127</v>
      </c>
      <c r="P2175" s="14">
        <f t="shared" si="133"/>
        <v>59.23</v>
      </c>
      <c r="Q2175" s="16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21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32"/>
        <v>103</v>
      </c>
      <c r="P2176" s="14">
        <f t="shared" si="133"/>
        <v>65.38</v>
      </c>
      <c r="Q2176" s="1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21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32"/>
        <v>250</v>
      </c>
      <c r="P2177" s="14">
        <f t="shared" si="133"/>
        <v>67.31</v>
      </c>
      <c r="Q2177" s="16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210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ref="O2178:O2241" si="136">ROUND(E2178/D2178*100,0)</f>
        <v>126</v>
      </c>
      <c r="P2178" s="14">
        <f t="shared" ref="P2178:P2241" si="137">IFERROR(ROUND(E2178/L2178,2),0)</f>
        <v>88.75</v>
      </c>
      <c r="Q2178" s="16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240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si="136"/>
        <v>100</v>
      </c>
      <c r="P2179" s="14">
        <f t="shared" si="137"/>
        <v>65.87</v>
      </c>
      <c r="Q2179" s="16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240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36"/>
        <v>139</v>
      </c>
      <c r="P2180" s="14">
        <f t="shared" si="137"/>
        <v>40.35</v>
      </c>
      <c r="Q2180" s="16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180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36"/>
        <v>161</v>
      </c>
      <c r="P2181" s="14">
        <f t="shared" si="137"/>
        <v>76.86</v>
      </c>
      <c r="Q2181" s="16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16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36"/>
        <v>107</v>
      </c>
      <c r="P2182" s="14">
        <f t="shared" si="137"/>
        <v>68.709999999999994</v>
      </c>
      <c r="Q2182" s="16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24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36"/>
        <v>153</v>
      </c>
      <c r="P2183" s="14">
        <f t="shared" si="137"/>
        <v>57.77</v>
      </c>
      <c r="Q2183" s="16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210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36"/>
        <v>524</v>
      </c>
      <c r="P2184" s="14">
        <f t="shared" si="137"/>
        <v>44.17</v>
      </c>
      <c r="Q2184" s="16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25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36"/>
        <v>489</v>
      </c>
      <c r="P2185" s="14">
        <f t="shared" si="137"/>
        <v>31.57</v>
      </c>
      <c r="Q2185" s="16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255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36"/>
        <v>285</v>
      </c>
      <c r="P2186" s="14">
        <f t="shared" si="137"/>
        <v>107.05</v>
      </c>
      <c r="Q2186" s="1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27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36"/>
        <v>1857</v>
      </c>
      <c r="P2187" s="14">
        <f t="shared" si="137"/>
        <v>149.03</v>
      </c>
      <c r="Q2187" s="16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19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36"/>
        <v>110</v>
      </c>
      <c r="P2188" s="14">
        <f t="shared" si="137"/>
        <v>55.96</v>
      </c>
      <c r="Q2188" s="16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255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36"/>
        <v>1015</v>
      </c>
      <c r="P2189" s="14">
        <f t="shared" si="137"/>
        <v>56.97</v>
      </c>
      <c r="Q2189" s="16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210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36"/>
        <v>412</v>
      </c>
      <c r="P2190" s="14">
        <f t="shared" si="137"/>
        <v>44.06</v>
      </c>
      <c r="Q2190" s="16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24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36"/>
        <v>503</v>
      </c>
      <c r="P2191" s="14">
        <f t="shared" si="137"/>
        <v>68.63</v>
      </c>
      <c r="Q2191" s="16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240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36"/>
        <v>185</v>
      </c>
      <c r="P2192" s="14">
        <f t="shared" si="137"/>
        <v>65.319999999999993</v>
      </c>
      <c r="Q2192" s="16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27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36"/>
        <v>120</v>
      </c>
      <c r="P2193" s="14">
        <f t="shared" si="137"/>
        <v>35.92</v>
      </c>
      <c r="Q2193" s="16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255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36"/>
        <v>1081</v>
      </c>
      <c r="P2194" s="14">
        <f t="shared" si="137"/>
        <v>40.07</v>
      </c>
      <c r="Q2194" s="16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27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36"/>
        <v>452</v>
      </c>
      <c r="P2195" s="14">
        <f t="shared" si="137"/>
        <v>75.650000000000006</v>
      </c>
      <c r="Q2195" s="16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255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36"/>
        <v>537</v>
      </c>
      <c r="P2196" s="14">
        <f t="shared" si="137"/>
        <v>61.2</v>
      </c>
      <c r="Q2196" s="1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15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36"/>
        <v>120</v>
      </c>
      <c r="P2197" s="14">
        <f t="shared" si="137"/>
        <v>48.13</v>
      </c>
      <c r="Q2197" s="16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105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36"/>
        <v>114</v>
      </c>
      <c r="P2198" s="14">
        <f t="shared" si="137"/>
        <v>68.11</v>
      </c>
      <c r="Q2198" s="16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19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36"/>
        <v>951</v>
      </c>
      <c r="P2199" s="14">
        <f t="shared" si="137"/>
        <v>65.89</v>
      </c>
      <c r="Q2199" s="16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24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36"/>
        <v>133</v>
      </c>
      <c r="P2200" s="14">
        <f t="shared" si="137"/>
        <v>81.650000000000006</v>
      </c>
      <c r="Q2200" s="16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135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36"/>
        <v>147</v>
      </c>
      <c r="P2201" s="14">
        <f t="shared" si="137"/>
        <v>52.7</v>
      </c>
      <c r="Q2201" s="16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24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36"/>
        <v>542</v>
      </c>
      <c r="P2202" s="14">
        <f t="shared" si="137"/>
        <v>41.23</v>
      </c>
      <c r="Q2202" s="16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22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36"/>
        <v>383</v>
      </c>
      <c r="P2203" s="14">
        <f t="shared" si="137"/>
        <v>15.04</v>
      </c>
      <c r="Q2203" s="16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16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36"/>
        <v>704</v>
      </c>
      <c r="P2204" s="14">
        <f t="shared" si="137"/>
        <v>39.07</v>
      </c>
      <c r="Q2204" s="16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24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36"/>
        <v>110</v>
      </c>
      <c r="P2205" s="14">
        <f t="shared" si="137"/>
        <v>43.82</v>
      </c>
      <c r="Q2205" s="16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240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36"/>
        <v>133</v>
      </c>
      <c r="P2206" s="14">
        <f t="shared" si="137"/>
        <v>27.3</v>
      </c>
      <c r="Q2206" s="1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240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36"/>
        <v>152</v>
      </c>
      <c r="P2207" s="14">
        <f t="shared" si="137"/>
        <v>42.22</v>
      </c>
      <c r="Q2207" s="16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24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36"/>
        <v>103</v>
      </c>
      <c r="P2208" s="14">
        <f t="shared" si="137"/>
        <v>33.24</v>
      </c>
      <c r="Q2208" s="16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210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36"/>
        <v>100</v>
      </c>
      <c r="P2209" s="14">
        <f t="shared" si="137"/>
        <v>285.70999999999998</v>
      </c>
      <c r="Q2209" s="16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255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36"/>
        <v>102</v>
      </c>
      <c r="P2210" s="14">
        <f t="shared" si="137"/>
        <v>42.33</v>
      </c>
      <c r="Q2210" s="16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18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36"/>
        <v>151</v>
      </c>
      <c r="P2211" s="14">
        <f t="shared" si="137"/>
        <v>50.27</v>
      </c>
      <c r="Q2211" s="16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24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36"/>
        <v>111</v>
      </c>
      <c r="P2212" s="14">
        <f t="shared" si="137"/>
        <v>61.9</v>
      </c>
      <c r="Q2212" s="16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255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36"/>
        <v>196</v>
      </c>
      <c r="P2213" s="14">
        <f t="shared" si="137"/>
        <v>40.75</v>
      </c>
      <c r="Q2213" s="16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255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36"/>
        <v>114</v>
      </c>
      <c r="P2214" s="14">
        <f t="shared" si="137"/>
        <v>55.8</v>
      </c>
      <c r="Q2214" s="16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300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36"/>
        <v>200</v>
      </c>
      <c r="P2215" s="14">
        <f t="shared" si="137"/>
        <v>10</v>
      </c>
      <c r="Q2215" s="16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19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36"/>
        <v>293</v>
      </c>
      <c r="P2216" s="14">
        <f t="shared" si="137"/>
        <v>73.13</v>
      </c>
      <c r="Q2216" s="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15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36"/>
        <v>156</v>
      </c>
      <c r="P2217" s="14">
        <f t="shared" si="137"/>
        <v>26.06</v>
      </c>
      <c r="Q2217" s="16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24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36"/>
        <v>106</v>
      </c>
      <c r="P2218" s="14">
        <f t="shared" si="137"/>
        <v>22.64</v>
      </c>
      <c r="Q2218" s="16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27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36"/>
        <v>101</v>
      </c>
      <c r="P2219" s="14">
        <f t="shared" si="137"/>
        <v>47.22</v>
      </c>
      <c r="Q2219" s="16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22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36"/>
        <v>123</v>
      </c>
      <c r="P2220" s="14">
        <f t="shared" si="137"/>
        <v>32.32</v>
      </c>
      <c r="Q2220" s="16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19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36"/>
        <v>102</v>
      </c>
      <c r="P2221" s="14">
        <f t="shared" si="137"/>
        <v>53.42</v>
      </c>
      <c r="Q2221" s="16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22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36"/>
        <v>101</v>
      </c>
      <c r="P2222" s="14">
        <f t="shared" si="137"/>
        <v>51.3</v>
      </c>
      <c r="Q2222" s="16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240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36"/>
        <v>108</v>
      </c>
      <c r="P2223" s="14">
        <f t="shared" si="137"/>
        <v>37.200000000000003</v>
      </c>
      <c r="Q2223" s="16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225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36"/>
        <v>163</v>
      </c>
      <c r="P2224" s="14">
        <f t="shared" si="137"/>
        <v>27.1</v>
      </c>
      <c r="Q2224" s="16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24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36"/>
        <v>106</v>
      </c>
      <c r="P2225" s="14">
        <f t="shared" si="137"/>
        <v>206.31</v>
      </c>
      <c r="Q2225" s="16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24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36"/>
        <v>243</v>
      </c>
      <c r="P2226" s="14">
        <f t="shared" si="137"/>
        <v>82.15</v>
      </c>
      <c r="Q2226" s="1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21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36"/>
        <v>945</v>
      </c>
      <c r="P2227" s="14">
        <f t="shared" si="137"/>
        <v>164.8</v>
      </c>
      <c r="Q2227" s="16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24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36"/>
        <v>108</v>
      </c>
      <c r="P2228" s="14">
        <f t="shared" si="137"/>
        <v>60.82</v>
      </c>
      <c r="Q2228" s="16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27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36"/>
        <v>157</v>
      </c>
      <c r="P2229" s="14">
        <f t="shared" si="137"/>
        <v>67.97</v>
      </c>
      <c r="Q2229" s="16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255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36"/>
        <v>1174</v>
      </c>
      <c r="P2230" s="14">
        <f t="shared" si="137"/>
        <v>81.56</v>
      </c>
      <c r="Q2230" s="16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27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36"/>
        <v>171</v>
      </c>
      <c r="P2231" s="14">
        <f t="shared" si="137"/>
        <v>25.43</v>
      </c>
      <c r="Q2231" s="16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255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36"/>
        <v>126</v>
      </c>
      <c r="P2232" s="14">
        <f t="shared" si="137"/>
        <v>21.5</v>
      </c>
      <c r="Q2232" s="16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24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36"/>
        <v>1212</v>
      </c>
      <c r="P2233" s="14">
        <f t="shared" si="137"/>
        <v>27.23</v>
      </c>
      <c r="Q2233" s="16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22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36"/>
        <v>496</v>
      </c>
      <c r="P2234" s="14">
        <f t="shared" si="137"/>
        <v>25.09</v>
      </c>
      <c r="Q2234" s="16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22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36"/>
        <v>332</v>
      </c>
      <c r="P2235" s="14">
        <f t="shared" si="137"/>
        <v>21.23</v>
      </c>
      <c r="Q2235" s="16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22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36"/>
        <v>1165</v>
      </c>
      <c r="P2236" s="14">
        <f t="shared" si="137"/>
        <v>41.61</v>
      </c>
      <c r="Q2236" s="1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18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36"/>
        <v>153</v>
      </c>
      <c r="P2237" s="14">
        <f t="shared" si="137"/>
        <v>135.59</v>
      </c>
      <c r="Q2237" s="16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19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36"/>
        <v>537</v>
      </c>
      <c r="P2238" s="14">
        <f t="shared" si="137"/>
        <v>22.12</v>
      </c>
      <c r="Q2238" s="16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255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36"/>
        <v>353</v>
      </c>
      <c r="P2239" s="14">
        <f t="shared" si="137"/>
        <v>64.63</v>
      </c>
      <c r="Q2239" s="16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15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36"/>
        <v>137</v>
      </c>
      <c r="P2240" s="14">
        <f t="shared" si="137"/>
        <v>69.569999999999993</v>
      </c>
      <c r="Q2240" s="16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18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36"/>
        <v>128</v>
      </c>
      <c r="P2241" s="14">
        <f t="shared" si="137"/>
        <v>75.13</v>
      </c>
      <c r="Q2241" s="16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25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ref="O2242:O2305" si="140">ROUND(E2242/D2242*100,0)</f>
        <v>271</v>
      </c>
      <c r="P2242" s="14">
        <f t="shared" ref="P2242:P2305" si="141">IFERROR(ROUND(E2242/L2242,2),0)</f>
        <v>140.97999999999999</v>
      </c>
      <c r="Q2242" s="16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22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si="140"/>
        <v>806</v>
      </c>
      <c r="P2243" s="14">
        <f t="shared" si="141"/>
        <v>49.47</v>
      </c>
      <c r="Q2243" s="16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165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40"/>
        <v>1360</v>
      </c>
      <c r="P2244" s="14">
        <f t="shared" si="141"/>
        <v>53.87</v>
      </c>
      <c r="Q2244" s="16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24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40"/>
        <v>930250</v>
      </c>
      <c r="P2245" s="14">
        <f t="shared" si="141"/>
        <v>4.57</v>
      </c>
      <c r="Q2245" s="16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240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40"/>
        <v>377</v>
      </c>
      <c r="P2246" s="14">
        <f t="shared" si="141"/>
        <v>65</v>
      </c>
      <c r="Q2246" s="1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210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40"/>
        <v>2647</v>
      </c>
      <c r="P2247" s="14">
        <f t="shared" si="141"/>
        <v>53.48</v>
      </c>
      <c r="Q2247" s="16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24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40"/>
        <v>100</v>
      </c>
      <c r="P2248" s="14">
        <f t="shared" si="141"/>
        <v>43.91</v>
      </c>
      <c r="Q2248" s="16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16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40"/>
        <v>104</v>
      </c>
      <c r="P2249" s="14">
        <f t="shared" si="141"/>
        <v>50.85</v>
      </c>
      <c r="Q2249" s="16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225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40"/>
        <v>107</v>
      </c>
      <c r="P2250" s="14">
        <f t="shared" si="141"/>
        <v>58.63</v>
      </c>
      <c r="Q2250" s="16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210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40"/>
        <v>169</v>
      </c>
      <c r="P2251" s="14">
        <f t="shared" si="141"/>
        <v>32.82</v>
      </c>
      <c r="Q2251" s="16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25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40"/>
        <v>975</v>
      </c>
      <c r="P2252" s="14">
        <f t="shared" si="141"/>
        <v>426.93</v>
      </c>
      <c r="Q2252" s="16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210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40"/>
        <v>134</v>
      </c>
      <c r="P2253" s="14">
        <f t="shared" si="141"/>
        <v>23.81</v>
      </c>
      <c r="Q2253" s="16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22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40"/>
        <v>272</v>
      </c>
      <c r="P2254" s="14">
        <f t="shared" si="141"/>
        <v>98.41</v>
      </c>
      <c r="Q2254" s="16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255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40"/>
        <v>113</v>
      </c>
      <c r="P2255" s="14">
        <f t="shared" si="141"/>
        <v>107.32</v>
      </c>
      <c r="Q2255" s="16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180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40"/>
        <v>460</v>
      </c>
      <c r="P2256" s="14">
        <f t="shared" si="141"/>
        <v>11.67</v>
      </c>
      <c r="Q2256" s="1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135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40"/>
        <v>287</v>
      </c>
      <c r="P2257" s="14">
        <f t="shared" si="141"/>
        <v>41.78</v>
      </c>
      <c r="Q2257" s="16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22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40"/>
        <v>223</v>
      </c>
      <c r="P2258" s="14">
        <f t="shared" si="141"/>
        <v>21.38</v>
      </c>
      <c r="Q2258" s="16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27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40"/>
        <v>636</v>
      </c>
      <c r="P2259" s="14">
        <f t="shared" si="141"/>
        <v>94.1</v>
      </c>
      <c r="Q2259" s="16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15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40"/>
        <v>147</v>
      </c>
      <c r="P2260" s="14">
        <f t="shared" si="141"/>
        <v>15.72</v>
      </c>
      <c r="Q2260" s="16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255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40"/>
        <v>1867</v>
      </c>
      <c r="P2261" s="14">
        <f t="shared" si="141"/>
        <v>90.64</v>
      </c>
      <c r="Q2261" s="16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24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40"/>
        <v>327</v>
      </c>
      <c r="P2262" s="14">
        <f t="shared" si="141"/>
        <v>97.3</v>
      </c>
      <c r="Q2262" s="16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24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40"/>
        <v>780</v>
      </c>
      <c r="P2263" s="14">
        <f t="shared" si="141"/>
        <v>37.119999999999997</v>
      </c>
      <c r="Q2263" s="16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16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40"/>
        <v>154</v>
      </c>
      <c r="P2264" s="14">
        <f t="shared" si="141"/>
        <v>28.1</v>
      </c>
      <c r="Q2264" s="16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22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40"/>
        <v>116</v>
      </c>
      <c r="P2265" s="14">
        <f t="shared" si="141"/>
        <v>144.43</v>
      </c>
      <c r="Q2265" s="16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285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40"/>
        <v>180</v>
      </c>
      <c r="P2266" s="14">
        <f t="shared" si="141"/>
        <v>24.27</v>
      </c>
      <c r="Q2266" s="1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255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40"/>
        <v>299</v>
      </c>
      <c r="P2267" s="14">
        <f t="shared" si="141"/>
        <v>35.119999999999997</v>
      </c>
      <c r="Q2267" s="16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210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40"/>
        <v>320</v>
      </c>
      <c r="P2268" s="14">
        <f t="shared" si="141"/>
        <v>24.76</v>
      </c>
      <c r="Q2268" s="16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27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40"/>
        <v>381</v>
      </c>
      <c r="P2269" s="14">
        <f t="shared" si="141"/>
        <v>188.38</v>
      </c>
      <c r="Q2269" s="16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255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40"/>
        <v>103</v>
      </c>
      <c r="P2270" s="14">
        <f t="shared" si="141"/>
        <v>148.08000000000001</v>
      </c>
      <c r="Q2270" s="16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210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40"/>
        <v>1802</v>
      </c>
      <c r="P2271" s="14">
        <f t="shared" si="141"/>
        <v>49.93</v>
      </c>
      <c r="Q2271" s="16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22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40"/>
        <v>720</v>
      </c>
      <c r="P2272" s="14">
        <f t="shared" si="141"/>
        <v>107.82</v>
      </c>
      <c r="Q2272" s="16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225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40"/>
        <v>283</v>
      </c>
      <c r="P2273" s="14">
        <f t="shared" si="141"/>
        <v>42.63</v>
      </c>
      <c r="Q2273" s="16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210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40"/>
        <v>1357</v>
      </c>
      <c r="P2274" s="14">
        <f t="shared" si="141"/>
        <v>14.37</v>
      </c>
      <c r="Q2274" s="16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24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40"/>
        <v>220</v>
      </c>
      <c r="P2275" s="14">
        <f t="shared" si="141"/>
        <v>37.479999999999997</v>
      </c>
      <c r="Q2275" s="16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27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40"/>
        <v>120</v>
      </c>
      <c r="P2276" s="14">
        <f t="shared" si="141"/>
        <v>30.2</v>
      </c>
      <c r="Q2276" s="1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240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40"/>
        <v>408</v>
      </c>
      <c r="P2277" s="14">
        <f t="shared" si="141"/>
        <v>33.549999999999997</v>
      </c>
      <c r="Q2277" s="16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225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40"/>
        <v>106</v>
      </c>
      <c r="P2278" s="14">
        <f t="shared" si="141"/>
        <v>64.75</v>
      </c>
      <c r="Q2278" s="16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22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40"/>
        <v>141</v>
      </c>
      <c r="P2279" s="14">
        <f t="shared" si="141"/>
        <v>57.93</v>
      </c>
      <c r="Q2279" s="16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19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40"/>
        <v>271</v>
      </c>
      <c r="P2280" s="14">
        <f t="shared" si="141"/>
        <v>53.08</v>
      </c>
      <c r="Q2280" s="16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255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40"/>
        <v>154</v>
      </c>
      <c r="P2281" s="14">
        <f t="shared" si="141"/>
        <v>48.06</v>
      </c>
      <c r="Q2281" s="16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255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40"/>
        <v>404</v>
      </c>
      <c r="P2282" s="14">
        <f t="shared" si="141"/>
        <v>82.4</v>
      </c>
      <c r="Q2282" s="16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255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40"/>
        <v>185</v>
      </c>
      <c r="P2283" s="14">
        <f t="shared" si="141"/>
        <v>50.45</v>
      </c>
      <c r="Q2283" s="16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16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40"/>
        <v>185</v>
      </c>
      <c r="P2284" s="14">
        <f t="shared" si="141"/>
        <v>115.83</v>
      </c>
      <c r="Q2284" s="16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24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40"/>
        <v>101</v>
      </c>
      <c r="P2285" s="14">
        <f t="shared" si="141"/>
        <v>63.03</v>
      </c>
      <c r="Q2285" s="16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105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40"/>
        <v>106</v>
      </c>
      <c r="P2286" s="14">
        <f t="shared" si="141"/>
        <v>108.02</v>
      </c>
      <c r="Q2286" s="1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24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40"/>
        <v>121</v>
      </c>
      <c r="P2287" s="14">
        <f t="shared" si="141"/>
        <v>46.09</v>
      </c>
      <c r="Q2287" s="16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240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40"/>
        <v>100</v>
      </c>
      <c r="P2288" s="14">
        <f t="shared" si="141"/>
        <v>107.21</v>
      </c>
      <c r="Q2288" s="16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22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40"/>
        <v>120</v>
      </c>
      <c r="P2289" s="14">
        <f t="shared" si="141"/>
        <v>50.93</v>
      </c>
      <c r="Q2289" s="16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21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40"/>
        <v>100</v>
      </c>
      <c r="P2290" s="14">
        <f t="shared" si="141"/>
        <v>40.04</v>
      </c>
      <c r="Q2290" s="16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24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40"/>
        <v>107</v>
      </c>
      <c r="P2291" s="14">
        <f t="shared" si="141"/>
        <v>64.44</v>
      </c>
      <c r="Q2291" s="16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240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40"/>
        <v>104</v>
      </c>
      <c r="P2292" s="14">
        <f t="shared" si="141"/>
        <v>53.83</v>
      </c>
      <c r="Q2292" s="16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24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40"/>
        <v>173</v>
      </c>
      <c r="P2293" s="14">
        <f t="shared" si="141"/>
        <v>100.47</v>
      </c>
      <c r="Q2293" s="16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24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40"/>
        <v>107</v>
      </c>
      <c r="P2294" s="14">
        <f t="shared" si="141"/>
        <v>46.63</v>
      </c>
      <c r="Q2294" s="16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135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40"/>
        <v>108</v>
      </c>
      <c r="P2295" s="14">
        <f t="shared" si="141"/>
        <v>34.07</v>
      </c>
      <c r="Q2295" s="16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225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40"/>
        <v>146</v>
      </c>
      <c r="P2296" s="14">
        <f t="shared" si="141"/>
        <v>65.209999999999994</v>
      </c>
      <c r="Q2296" s="1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255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40"/>
        <v>125</v>
      </c>
      <c r="P2297" s="14">
        <f t="shared" si="141"/>
        <v>44.21</v>
      </c>
      <c r="Q2297" s="16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19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40"/>
        <v>149</v>
      </c>
      <c r="P2298" s="14">
        <f t="shared" si="141"/>
        <v>71.97</v>
      </c>
      <c r="Q2298" s="16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165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40"/>
        <v>101</v>
      </c>
      <c r="P2299" s="14">
        <f t="shared" si="141"/>
        <v>52.95</v>
      </c>
      <c r="Q2299" s="16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180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40"/>
        <v>105</v>
      </c>
      <c r="P2300" s="14">
        <f t="shared" si="141"/>
        <v>109.45</v>
      </c>
      <c r="Q2300" s="16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210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40"/>
        <v>350</v>
      </c>
      <c r="P2301" s="14">
        <f t="shared" si="141"/>
        <v>75.040000000000006</v>
      </c>
      <c r="Q2301" s="16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240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40"/>
        <v>101</v>
      </c>
      <c r="P2302" s="14">
        <f t="shared" si="141"/>
        <v>115.71</v>
      </c>
      <c r="Q2302" s="16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135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40"/>
        <v>134</v>
      </c>
      <c r="P2303" s="14">
        <f t="shared" si="141"/>
        <v>31.66</v>
      </c>
      <c r="Q2303" s="16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22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40"/>
        <v>171</v>
      </c>
      <c r="P2304" s="14">
        <f t="shared" si="141"/>
        <v>46.18</v>
      </c>
      <c r="Q2304" s="16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255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40"/>
        <v>109</v>
      </c>
      <c r="P2305" s="14">
        <f t="shared" si="141"/>
        <v>68.48</v>
      </c>
      <c r="Q2305" s="16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240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ref="O2306:O2369" si="144">ROUND(E2306/D2306*100,0)</f>
        <v>101</v>
      </c>
      <c r="P2306" s="14">
        <f t="shared" ref="P2306:P2369" si="145">IFERROR(ROUND(E2306/L2306,2),0)</f>
        <v>53.47</v>
      </c>
      <c r="Q2306" s="1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255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si="144"/>
        <v>101</v>
      </c>
      <c r="P2307" s="14">
        <f t="shared" si="145"/>
        <v>109.11</v>
      </c>
      <c r="Q2307" s="16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240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44"/>
        <v>107</v>
      </c>
      <c r="P2308" s="14">
        <f t="shared" si="145"/>
        <v>51.19</v>
      </c>
      <c r="Q2308" s="16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22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44"/>
        <v>107</v>
      </c>
      <c r="P2309" s="14">
        <f t="shared" si="145"/>
        <v>27.94</v>
      </c>
      <c r="Q2309" s="16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255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44"/>
        <v>101</v>
      </c>
      <c r="P2310" s="14">
        <f t="shared" si="145"/>
        <v>82.5</v>
      </c>
      <c r="Q2310" s="16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240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44"/>
        <v>107</v>
      </c>
      <c r="P2311" s="14">
        <f t="shared" si="145"/>
        <v>59.82</v>
      </c>
      <c r="Q2311" s="16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24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44"/>
        <v>429</v>
      </c>
      <c r="P2312" s="14">
        <f t="shared" si="145"/>
        <v>64.819999999999993</v>
      </c>
      <c r="Q2312" s="16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210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44"/>
        <v>104</v>
      </c>
      <c r="P2313" s="14">
        <f t="shared" si="145"/>
        <v>90.1</v>
      </c>
      <c r="Q2313" s="16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19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44"/>
        <v>108</v>
      </c>
      <c r="P2314" s="14">
        <f t="shared" si="145"/>
        <v>40.96</v>
      </c>
      <c r="Q2314" s="16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15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44"/>
        <v>176</v>
      </c>
      <c r="P2315" s="14">
        <f t="shared" si="145"/>
        <v>56</v>
      </c>
      <c r="Q2315" s="16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24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44"/>
        <v>157</v>
      </c>
      <c r="P2316" s="14">
        <f t="shared" si="145"/>
        <v>37.67</v>
      </c>
      <c r="Q2316" s="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210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44"/>
        <v>103</v>
      </c>
      <c r="P2317" s="14">
        <f t="shared" si="145"/>
        <v>40.08</v>
      </c>
      <c r="Q2317" s="16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27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44"/>
        <v>104</v>
      </c>
      <c r="P2318" s="14">
        <f t="shared" si="145"/>
        <v>78.03</v>
      </c>
      <c r="Q2318" s="16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210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44"/>
        <v>104</v>
      </c>
      <c r="P2319" s="14">
        <f t="shared" si="145"/>
        <v>18.91</v>
      </c>
      <c r="Q2319" s="16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31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44"/>
        <v>121</v>
      </c>
      <c r="P2320" s="14">
        <f t="shared" si="145"/>
        <v>37.130000000000003</v>
      </c>
      <c r="Q2320" s="16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22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44"/>
        <v>108</v>
      </c>
      <c r="P2321" s="14">
        <f t="shared" si="145"/>
        <v>41.96</v>
      </c>
      <c r="Q2321" s="16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24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44"/>
        <v>109</v>
      </c>
      <c r="P2322" s="14">
        <f t="shared" si="145"/>
        <v>61.04</v>
      </c>
      <c r="Q2322" s="16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210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44"/>
        <v>39</v>
      </c>
      <c r="P2323" s="14">
        <f t="shared" si="145"/>
        <v>64.53</v>
      </c>
      <c r="Q2323" s="16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19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44"/>
        <v>3</v>
      </c>
      <c r="P2324" s="14">
        <f t="shared" si="145"/>
        <v>21.25</v>
      </c>
      <c r="Q2324" s="16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22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44"/>
        <v>48</v>
      </c>
      <c r="P2325" s="14">
        <f t="shared" si="145"/>
        <v>30</v>
      </c>
      <c r="Q2325" s="16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210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44"/>
        <v>21</v>
      </c>
      <c r="P2326" s="14">
        <f t="shared" si="145"/>
        <v>25.49</v>
      </c>
      <c r="Q2326" s="1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24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44"/>
        <v>8</v>
      </c>
      <c r="P2327" s="14">
        <f t="shared" si="145"/>
        <v>11.43</v>
      </c>
      <c r="Q2327" s="16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28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44"/>
        <v>1</v>
      </c>
      <c r="P2328" s="14">
        <f t="shared" si="145"/>
        <v>108</v>
      </c>
      <c r="Q2328" s="16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16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44"/>
        <v>526</v>
      </c>
      <c r="P2329" s="14">
        <f t="shared" si="145"/>
        <v>54.88</v>
      </c>
      <c r="Q2329" s="16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24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44"/>
        <v>254</v>
      </c>
      <c r="P2330" s="14">
        <f t="shared" si="145"/>
        <v>47.38</v>
      </c>
      <c r="Q2330" s="16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210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44"/>
        <v>106</v>
      </c>
      <c r="P2331" s="14">
        <f t="shared" si="145"/>
        <v>211.84</v>
      </c>
      <c r="Q2331" s="16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255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44"/>
        <v>102</v>
      </c>
      <c r="P2332" s="14">
        <f t="shared" si="145"/>
        <v>219.93</v>
      </c>
      <c r="Q2332" s="16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19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44"/>
        <v>144</v>
      </c>
      <c r="P2333" s="14">
        <f t="shared" si="145"/>
        <v>40.799999999999997</v>
      </c>
      <c r="Q2333" s="16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255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44"/>
        <v>106</v>
      </c>
      <c r="P2334" s="14">
        <f t="shared" si="145"/>
        <v>75.5</v>
      </c>
      <c r="Q2334" s="16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24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44"/>
        <v>212</v>
      </c>
      <c r="P2335" s="14">
        <f t="shared" si="145"/>
        <v>13.54</v>
      </c>
      <c r="Q2335" s="16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210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44"/>
        <v>102</v>
      </c>
      <c r="P2336" s="14">
        <f t="shared" si="145"/>
        <v>60.87</v>
      </c>
      <c r="Q2336" s="1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255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44"/>
        <v>102</v>
      </c>
      <c r="P2337" s="14">
        <f t="shared" si="145"/>
        <v>115.69</v>
      </c>
      <c r="Q2337" s="16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22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44"/>
        <v>521</v>
      </c>
      <c r="P2338" s="14">
        <f t="shared" si="145"/>
        <v>48.1</v>
      </c>
      <c r="Q2338" s="16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16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44"/>
        <v>111</v>
      </c>
      <c r="P2339" s="14">
        <f t="shared" si="145"/>
        <v>74.180000000000007</v>
      </c>
      <c r="Q2339" s="16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25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44"/>
        <v>101</v>
      </c>
      <c r="P2340" s="14">
        <f t="shared" si="145"/>
        <v>123.35</v>
      </c>
      <c r="Q2340" s="16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225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44"/>
        <v>294</v>
      </c>
      <c r="P2341" s="14">
        <f t="shared" si="145"/>
        <v>66.62</v>
      </c>
      <c r="Q2341" s="16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210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44"/>
        <v>106</v>
      </c>
      <c r="P2342" s="14">
        <f t="shared" si="145"/>
        <v>104.99</v>
      </c>
      <c r="Q2342" s="16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53.25" hidden="1" customHeight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44"/>
        <v>0</v>
      </c>
      <c r="P2343" s="14">
        <f t="shared" si="145"/>
        <v>0</v>
      </c>
      <c r="Q2343" s="16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53.25" hidden="1" customHeight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44"/>
        <v>0</v>
      </c>
      <c r="P2344" s="14">
        <f t="shared" si="145"/>
        <v>0</v>
      </c>
      <c r="Q2344" s="16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255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44"/>
        <v>3</v>
      </c>
      <c r="P2345" s="14">
        <f t="shared" si="145"/>
        <v>300</v>
      </c>
      <c r="Q2345" s="16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255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44"/>
        <v>0</v>
      </c>
      <c r="P2346" s="14">
        <f t="shared" si="145"/>
        <v>1</v>
      </c>
      <c r="Q2346" s="1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53.25" hidden="1" customHeight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44"/>
        <v>0</v>
      </c>
      <c r="P2347" s="14">
        <f t="shared" si="145"/>
        <v>0</v>
      </c>
      <c r="Q2347" s="16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210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44"/>
        <v>0</v>
      </c>
      <c r="P2348" s="14">
        <f t="shared" si="145"/>
        <v>13</v>
      </c>
      <c r="Q2348" s="16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19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44"/>
        <v>2</v>
      </c>
      <c r="P2349" s="14">
        <f t="shared" si="145"/>
        <v>15</v>
      </c>
      <c r="Q2349" s="16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22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44"/>
        <v>0</v>
      </c>
      <c r="P2350" s="14">
        <f t="shared" si="145"/>
        <v>54</v>
      </c>
      <c r="Q2350" s="16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53.25" hidden="1" customHeight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44"/>
        <v>0</v>
      </c>
      <c r="P2351" s="14">
        <f t="shared" si="145"/>
        <v>0</v>
      </c>
      <c r="Q2351" s="16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53.25" hidden="1" customHeight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44"/>
        <v>0</v>
      </c>
      <c r="P2352" s="14">
        <f t="shared" si="145"/>
        <v>0</v>
      </c>
      <c r="Q2352" s="16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135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44"/>
        <v>1</v>
      </c>
      <c r="P2353" s="14">
        <f t="shared" si="145"/>
        <v>15.43</v>
      </c>
      <c r="Q2353" s="16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53.25" hidden="1" customHeight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44"/>
        <v>0</v>
      </c>
      <c r="P2354" s="14">
        <f t="shared" si="145"/>
        <v>0</v>
      </c>
      <c r="Q2354" s="16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53.25" hidden="1" customHeight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44"/>
        <v>0</v>
      </c>
      <c r="P2355" s="14">
        <f t="shared" si="145"/>
        <v>0</v>
      </c>
      <c r="Q2355" s="16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150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44"/>
        <v>0</v>
      </c>
      <c r="P2356" s="14">
        <f t="shared" si="145"/>
        <v>25</v>
      </c>
      <c r="Q2356" s="1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240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44"/>
        <v>1</v>
      </c>
      <c r="P2357" s="14">
        <f t="shared" si="145"/>
        <v>27.5</v>
      </c>
      <c r="Q2357" s="16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53.25" hidden="1" customHeight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44"/>
        <v>0</v>
      </c>
      <c r="P2358" s="14">
        <f t="shared" si="145"/>
        <v>0</v>
      </c>
      <c r="Q2358" s="16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53.25" hidden="1" customHeight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44"/>
        <v>0</v>
      </c>
      <c r="P2359" s="14">
        <f t="shared" si="145"/>
        <v>0</v>
      </c>
      <c r="Q2359" s="16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53.25" hidden="1" customHeight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44"/>
        <v>0</v>
      </c>
      <c r="P2360" s="14">
        <f t="shared" si="145"/>
        <v>0</v>
      </c>
      <c r="Q2360" s="16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22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44"/>
        <v>15</v>
      </c>
      <c r="P2361" s="14">
        <f t="shared" si="145"/>
        <v>367</v>
      </c>
      <c r="Q2361" s="16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22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44"/>
        <v>0</v>
      </c>
      <c r="P2362" s="14">
        <f t="shared" si="145"/>
        <v>2</v>
      </c>
      <c r="Q2362" s="16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53.25" hidden="1" customHeight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44"/>
        <v>0</v>
      </c>
      <c r="P2363" s="14">
        <f t="shared" si="145"/>
        <v>0</v>
      </c>
      <c r="Q2363" s="16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210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44"/>
        <v>29</v>
      </c>
      <c r="P2364" s="14">
        <f t="shared" si="145"/>
        <v>60</v>
      </c>
      <c r="Q2364" s="16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53.25" hidden="1" customHeight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44"/>
        <v>0</v>
      </c>
      <c r="P2365" s="14">
        <f t="shared" si="145"/>
        <v>0</v>
      </c>
      <c r="Q2365" s="16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53.25" hidden="1" customHeight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44"/>
        <v>0</v>
      </c>
      <c r="P2366" s="14">
        <f t="shared" si="145"/>
        <v>0</v>
      </c>
      <c r="Q2366" s="1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53.25" hidden="1" customHeight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44"/>
        <v>0</v>
      </c>
      <c r="P2367" s="14">
        <f t="shared" si="145"/>
        <v>0</v>
      </c>
      <c r="Q2367" s="16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240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44"/>
        <v>11</v>
      </c>
      <c r="P2368" s="14">
        <f t="shared" si="145"/>
        <v>97.41</v>
      </c>
      <c r="Q2368" s="16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24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44"/>
        <v>1</v>
      </c>
      <c r="P2369" s="14">
        <f t="shared" si="145"/>
        <v>47.86</v>
      </c>
      <c r="Q2369" s="16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285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ref="O2370:O2433" si="148">ROUND(E2370/D2370*100,0)</f>
        <v>0</v>
      </c>
      <c r="P2370" s="14">
        <f t="shared" ref="P2370:P2433" si="149">IFERROR(ROUND(E2370/L2370,2),0)</f>
        <v>50</v>
      </c>
      <c r="Q2370" s="16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53.25" hidden="1" customHeight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si="148"/>
        <v>0</v>
      </c>
      <c r="P2371" s="14">
        <f t="shared" si="149"/>
        <v>0</v>
      </c>
      <c r="Q2371" s="16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24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48"/>
        <v>0</v>
      </c>
      <c r="P2372" s="14">
        <f t="shared" si="149"/>
        <v>20.5</v>
      </c>
      <c r="Q2372" s="16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53.25" hidden="1" customHeight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48"/>
        <v>0</v>
      </c>
      <c r="P2373" s="14">
        <f t="shared" si="149"/>
        <v>0</v>
      </c>
      <c r="Q2373" s="16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25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48"/>
        <v>3</v>
      </c>
      <c r="P2374" s="14">
        <f t="shared" si="149"/>
        <v>30</v>
      </c>
      <c r="Q2374" s="16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135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48"/>
        <v>0</v>
      </c>
      <c r="P2375" s="14">
        <f t="shared" si="149"/>
        <v>50</v>
      </c>
      <c r="Q2375" s="16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24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48"/>
        <v>0</v>
      </c>
      <c r="P2376" s="14">
        <f t="shared" si="149"/>
        <v>10</v>
      </c>
      <c r="Q2376" s="1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53.25" hidden="1" customHeight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48"/>
        <v>0</v>
      </c>
      <c r="P2377" s="14">
        <f t="shared" si="149"/>
        <v>0</v>
      </c>
      <c r="Q2377" s="16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210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48"/>
        <v>11</v>
      </c>
      <c r="P2378" s="14">
        <f t="shared" si="149"/>
        <v>81.58</v>
      </c>
      <c r="Q2378" s="16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53.25" hidden="1" customHeight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48"/>
        <v>0</v>
      </c>
      <c r="P2379" s="14">
        <f t="shared" si="149"/>
        <v>0</v>
      </c>
      <c r="Q2379" s="16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53.25" hidden="1" customHeight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48"/>
        <v>0</v>
      </c>
      <c r="P2380" s="14">
        <f t="shared" si="149"/>
        <v>0</v>
      </c>
      <c r="Q2380" s="16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53.25" hidden="1" customHeight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48"/>
        <v>0</v>
      </c>
      <c r="P2381" s="14">
        <f t="shared" si="149"/>
        <v>0</v>
      </c>
      <c r="Q2381" s="16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240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48"/>
        <v>0</v>
      </c>
      <c r="P2382" s="14">
        <f t="shared" si="149"/>
        <v>18.329999999999998</v>
      </c>
      <c r="Q2382" s="16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19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48"/>
        <v>2</v>
      </c>
      <c r="P2383" s="14">
        <f t="shared" si="149"/>
        <v>224.43</v>
      </c>
      <c r="Q2383" s="16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22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48"/>
        <v>3</v>
      </c>
      <c r="P2384" s="14">
        <f t="shared" si="149"/>
        <v>37.5</v>
      </c>
      <c r="Q2384" s="16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24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48"/>
        <v>4</v>
      </c>
      <c r="P2385" s="14">
        <f t="shared" si="149"/>
        <v>145</v>
      </c>
      <c r="Q2385" s="16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255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48"/>
        <v>1</v>
      </c>
      <c r="P2386" s="14">
        <f t="shared" si="149"/>
        <v>1</v>
      </c>
      <c r="Q2386" s="1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21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48"/>
        <v>1</v>
      </c>
      <c r="P2387" s="14">
        <f t="shared" si="149"/>
        <v>112.57</v>
      </c>
      <c r="Q2387" s="16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53.25" hidden="1" customHeight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48"/>
        <v>0</v>
      </c>
      <c r="P2388" s="14">
        <f t="shared" si="149"/>
        <v>0</v>
      </c>
      <c r="Q2388" s="16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24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48"/>
        <v>1</v>
      </c>
      <c r="P2389" s="14">
        <f t="shared" si="149"/>
        <v>342</v>
      </c>
      <c r="Q2389" s="16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285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48"/>
        <v>1</v>
      </c>
      <c r="P2390" s="14">
        <f t="shared" si="149"/>
        <v>57.88</v>
      </c>
      <c r="Q2390" s="16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285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48"/>
        <v>0</v>
      </c>
      <c r="P2391" s="14">
        <f t="shared" si="149"/>
        <v>30</v>
      </c>
      <c r="Q2391" s="16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53.25" hidden="1" customHeight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48"/>
        <v>0</v>
      </c>
      <c r="P2392" s="14">
        <f t="shared" si="149"/>
        <v>0</v>
      </c>
      <c r="Q2392" s="16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165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48"/>
        <v>0</v>
      </c>
      <c r="P2393" s="14">
        <f t="shared" si="149"/>
        <v>25</v>
      </c>
      <c r="Q2393" s="16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53.25" hidden="1" customHeight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48"/>
        <v>0</v>
      </c>
      <c r="P2394" s="14">
        <f t="shared" si="149"/>
        <v>0</v>
      </c>
      <c r="Q2394" s="16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25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48"/>
        <v>0</v>
      </c>
      <c r="P2395" s="14">
        <f t="shared" si="149"/>
        <v>50</v>
      </c>
      <c r="Q2395" s="16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255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48"/>
        <v>0</v>
      </c>
      <c r="P2396" s="14">
        <f t="shared" si="149"/>
        <v>1.5</v>
      </c>
      <c r="Q2396" s="1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53.25" hidden="1" customHeight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48"/>
        <v>0</v>
      </c>
      <c r="P2397" s="14">
        <f t="shared" si="149"/>
        <v>0</v>
      </c>
      <c r="Q2397" s="16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25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48"/>
        <v>0</v>
      </c>
      <c r="P2398" s="14">
        <f t="shared" si="149"/>
        <v>10</v>
      </c>
      <c r="Q2398" s="16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53.25" hidden="1" customHeight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48"/>
        <v>0</v>
      </c>
      <c r="P2399" s="14">
        <f t="shared" si="149"/>
        <v>0</v>
      </c>
      <c r="Q2399" s="16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53.25" hidden="1" customHeight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48"/>
        <v>0</v>
      </c>
      <c r="P2400" s="14">
        <f t="shared" si="149"/>
        <v>0</v>
      </c>
      <c r="Q2400" s="16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53.25" hidden="1" customHeight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48"/>
        <v>0</v>
      </c>
      <c r="P2401" s="14">
        <f t="shared" si="149"/>
        <v>0</v>
      </c>
      <c r="Q2401" s="16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53.25" hidden="1" customHeight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48"/>
        <v>0</v>
      </c>
      <c r="P2402" s="14">
        <f t="shared" si="149"/>
        <v>0</v>
      </c>
      <c r="Q2402" s="16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24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48"/>
        <v>1</v>
      </c>
      <c r="P2403" s="14">
        <f t="shared" si="149"/>
        <v>22.33</v>
      </c>
      <c r="Q2403" s="16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105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48"/>
        <v>0</v>
      </c>
      <c r="P2404" s="14">
        <f t="shared" si="149"/>
        <v>52</v>
      </c>
      <c r="Q2404" s="16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19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48"/>
        <v>17</v>
      </c>
      <c r="P2405" s="14">
        <f t="shared" si="149"/>
        <v>16.829999999999998</v>
      </c>
      <c r="Q2405" s="16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53.25" customHeight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48"/>
        <v>0</v>
      </c>
      <c r="P2406" s="14">
        <f t="shared" si="149"/>
        <v>0</v>
      </c>
      <c r="Q2406" s="1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180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48"/>
        <v>23</v>
      </c>
      <c r="P2407" s="14">
        <f t="shared" si="149"/>
        <v>56.3</v>
      </c>
      <c r="Q2407" s="16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240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48"/>
        <v>41</v>
      </c>
      <c r="P2408" s="14">
        <f t="shared" si="149"/>
        <v>84.06</v>
      </c>
      <c r="Q2408" s="16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24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48"/>
        <v>25</v>
      </c>
      <c r="P2409" s="14">
        <f t="shared" si="149"/>
        <v>168.39</v>
      </c>
      <c r="Q2409" s="16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16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48"/>
        <v>0</v>
      </c>
      <c r="P2410" s="14">
        <f t="shared" si="149"/>
        <v>15</v>
      </c>
      <c r="Q2410" s="16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19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48"/>
        <v>2</v>
      </c>
      <c r="P2411" s="14">
        <f t="shared" si="149"/>
        <v>76.67</v>
      </c>
      <c r="Q2411" s="16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3.25" customHeight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48"/>
        <v>0</v>
      </c>
      <c r="P2412" s="14">
        <f t="shared" si="149"/>
        <v>0</v>
      </c>
      <c r="Q2412" s="16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24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48"/>
        <v>1</v>
      </c>
      <c r="P2413" s="14">
        <f t="shared" si="149"/>
        <v>50.33</v>
      </c>
      <c r="Q2413" s="16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3.25" customHeight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48"/>
        <v>0</v>
      </c>
      <c r="P2414" s="14">
        <f t="shared" si="149"/>
        <v>0</v>
      </c>
      <c r="Q2414" s="16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240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48"/>
        <v>1</v>
      </c>
      <c r="P2415" s="14">
        <f t="shared" si="149"/>
        <v>8.33</v>
      </c>
      <c r="Q2415" s="16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27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48"/>
        <v>3</v>
      </c>
      <c r="P2416" s="14">
        <f t="shared" si="149"/>
        <v>35.380000000000003</v>
      </c>
      <c r="Q2416" s="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19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48"/>
        <v>1</v>
      </c>
      <c r="P2417" s="14">
        <f t="shared" si="149"/>
        <v>55.83</v>
      </c>
      <c r="Q2417" s="16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24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48"/>
        <v>0</v>
      </c>
      <c r="P2418" s="14">
        <f t="shared" si="149"/>
        <v>5</v>
      </c>
      <c r="Q2418" s="16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53.25" customHeight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48"/>
        <v>0</v>
      </c>
      <c r="P2419" s="14">
        <f t="shared" si="149"/>
        <v>0</v>
      </c>
      <c r="Q2419" s="16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t="6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48"/>
        <v>0</v>
      </c>
      <c r="P2420" s="14">
        <f t="shared" si="149"/>
        <v>1</v>
      </c>
      <c r="Q2420" s="16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53.25" customHeight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48"/>
        <v>0</v>
      </c>
      <c r="P2421" s="14">
        <f t="shared" si="149"/>
        <v>0</v>
      </c>
      <c r="Q2421" s="16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210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48"/>
        <v>15</v>
      </c>
      <c r="P2422" s="14">
        <f t="shared" si="149"/>
        <v>69.47</v>
      </c>
      <c r="Q2422" s="16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105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48"/>
        <v>0</v>
      </c>
      <c r="P2423" s="14">
        <f t="shared" si="149"/>
        <v>1</v>
      </c>
      <c r="Q2423" s="16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12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48"/>
        <v>0</v>
      </c>
      <c r="P2424" s="14">
        <f t="shared" si="149"/>
        <v>1</v>
      </c>
      <c r="Q2424" s="16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22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48"/>
        <v>0</v>
      </c>
      <c r="P2425" s="14">
        <f t="shared" si="149"/>
        <v>8</v>
      </c>
      <c r="Q2425" s="16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135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48"/>
        <v>1</v>
      </c>
      <c r="P2426" s="14">
        <f t="shared" si="149"/>
        <v>34.44</v>
      </c>
      <c r="Q2426" s="1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21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48"/>
        <v>0</v>
      </c>
      <c r="P2427" s="14">
        <f t="shared" si="149"/>
        <v>1</v>
      </c>
      <c r="Q2427" s="16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53.25" customHeight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48"/>
        <v>0</v>
      </c>
      <c r="P2428" s="14">
        <f t="shared" si="149"/>
        <v>0</v>
      </c>
      <c r="Q2428" s="16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12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48"/>
        <v>0</v>
      </c>
      <c r="P2429" s="14">
        <f t="shared" si="149"/>
        <v>1</v>
      </c>
      <c r="Q2429" s="16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15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48"/>
        <v>0</v>
      </c>
      <c r="P2430" s="14">
        <f t="shared" si="149"/>
        <v>1</v>
      </c>
      <c r="Q2430" s="16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240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48"/>
        <v>1</v>
      </c>
      <c r="P2431" s="14">
        <f t="shared" si="149"/>
        <v>501.25</v>
      </c>
      <c r="Q2431" s="16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24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48"/>
        <v>1</v>
      </c>
      <c r="P2432" s="14">
        <f t="shared" si="149"/>
        <v>10.5</v>
      </c>
      <c r="Q2432" s="16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12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48"/>
        <v>0</v>
      </c>
      <c r="P2433" s="14">
        <f t="shared" si="149"/>
        <v>1</v>
      </c>
      <c r="Q2433" s="16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210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ref="O2434:O2497" si="152">ROUND(E2434/D2434*100,0)</f>
        <v>0</v>
      </c>
      <c r="P2434" s="14">
        <f t="shared" ref="P2434:P2497" si="153">IFERROR(ROUND(E2434/L2434,2),0)</f>
        <v>1</v>
      </c>
      <c r="Q2434" s="16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53.25" customHeight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si="152"/>
        <v>0</v>
      </c>
      <c r="P2435" s="14">
        <f t="shared" si="153"/>
        <v>0</v>
      </c>
      <c r="Q2435" s="16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24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52"/>
        <v>0</v>
      </c>
      <c r="P2436" s="14">
        <f t="shared" si="153"/>
        <v>13</v>
      </c>
      <c r="Q2436" s="1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22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52"/>
        <v>0</v>
      </c>
      <c r="P2437" s="14">
        <f t="shared" si="153"/>
        <v>306</v>
      </c>
      <c r="Q2437" s="16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255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52"/>
        <v>0</v>
      </c>
      <c r="P2438" s="14">
        <f t="shared" si="153"/>
        <v>22.5</v>
      </c>
      <c r="Q2438" s="16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53.25" customHeight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52"/>
        <v>0</v>
      </c>
      <c r="P2439" s="14">
        <f t="shared" si="153"/>
        <v>0</v>
      </c>
      <c r="Q2439" s="16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21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52"/>
        <v>0</v>
      </c>
      <c r="P2440" s="14">
        <f t="shared" si="153"/>
        <v>50</v>
      </c>
      <c r="Q2440" s="16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3.25" customHeight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52"/>
        <v>0</v>
      </c>
      <c r="P2441" s="14">
        <f t="shared" si="153"/>
        <v>0</v>
      </c>
      <c r="Q2441" s="16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15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52"/>
        <v>0</v>
      </c>
      <c r="P2442" s="14">
        <f t="shared" si="153"/>
        <v>5</v>
      </c>
      <c r="Q2442" s="16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105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52"/>
        <v>108</v>
      </c>
      <c r="P2443" s="14">
        <f t="shared" si="153"/>
        <v>74.23</v>
      </c>
      <c r="Q2443" s="16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165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52"/>
        <v>126</v>
      </c>
      <c r="P2444" s="14">
        <f t="shared" si="153"/>
        <v>81.25</v>
      </c>
      <c r="Q2444" s="16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27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52"/>
        <v>203</v>
      </c>
      <c r="P2445" s="14">
        <f t="shared" si="153"/>
        <v>130.22999999999999</v>
      </c>
      <c r="Q2445" s="16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255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52"/>
        <v>109</v>
      </c>
      <c r="P2446" s="14">
        <f t="shared" si="153"/>
        <v>53.41</v>
      </c>
      <c r="Q2446" s="1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24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52"/>
        <v>173</v>
      </c>
      <c r="P2447" s="14">
        <f t="shared" si="153"/>
        <v>75.13</v>
      </c>
      <c r="Q2447" s="16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27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52"/>
        <v>168</v>
      </c>
      <c r="P2448" s="14">
        <f t="shared" si="153"/>
        <v>75.67</v>
      </c>
      <c r="Q2448" s="16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255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52"/>
        <v>427</v>
      </c>
      <c r="P2449" s="14">
        <f t="shared" si="153"/>
        <v>31.69</v>
      </c>
      <c r="Q2449" s="16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255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52"/>
        <v>108</v>
      </c>
      <c r="P2450" s="14">
        <f t="shared" si="153"/>
        <v>47.78</v>
      </c>
      <c r="Q2450" s="16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270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52"/>
        <v>108</v>
      </c>
      <c r="P2451" s="14">
        <f t="shared" si="153"/>
        <v>90</v>
      </c>
      <c r="Q2451" s="16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255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52"/>
        <v>102</v>
      </c>
      <c r="P2452" s="14">
        <f t="shared" si="153"/>
        <v>149.31</v>
      </c>
      <c r="Q2452" s="16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22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52"/>
        <v>115</v>
      </c>
      <c r="P2453" s="14">
        <f t="shared" si="153"/>
        <v>62.07</v>
      </c>
      <c r="Q2453" s="16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24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52"/>
        <v>134</v>
      </c>
      <c r="P2454" s="14">
        <f t="shared" si="153"/>
        <v>53.4</v>
      </c>
      <c r="Q2454" s="16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22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52"/>
        <v>155</v>
      </c>
      <c r="P2455" s="14">
        <f t="shared" si="153"/>
        <v>69.27</v>
      </c>
      <c r="Q2455" s="16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25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52"/>
        <v>101</v>
      </c>
      <c r="P2456" s="14">
        <f t="shared" si="153"/>
        <v>271.51</v>
      </c>
      <c r="Q2456" s="1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210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52"/>
        <v>182</v>
      </c>
      <c r="P2457" s="14">
        <f t="shared" si="153"/>
        <v>34.130000000000003</v>
      </c>
      <c r="Q2457" s="16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22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52"/>
        <v>181</v>
      </c>
      <c r="P2458" s="14">
        <f t="shared" si="153"/>
        <v>40.49</v>
      </c>
      <c r="Q2458" s="16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19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52"/>
        <v>102</v>
      </c>
      <c r="P2459" s="14">
        <f t="shared" si="153"/>
        <v>189.76</v>
      </c>
      <c r="Q2459" s="16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27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52"/>
        <v>110</v>
      </c>
      <c r="P2460" s="14">
        <f t="shared" si="153"/>
        <v>68.86</v>
      </c>
      <c r="Q2460" s="16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255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52"/>
        <v>102</v>
      </c>
      <c r="P2461" s="14">
        <f t="shared" si="153"/>
        <v>108.78</v>
      </c>
      <c r="Q2461" s="16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255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52"/>
        <v>101</v>
      </c>
      <c r="P2462" s="14">
        <f t="shared" si="153"/>
        <v>125.99</v>
      </c>
      <c r="Q2462" s="16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21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52"/>
        <v>104</v>
      </c>
      <c r="P2463" s="14">
        <f t="shared" si="153"/>
        <v>90.52</v>
      </c>
      <c r="Q2463" s="16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24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52"/>
        <v>111</v>
      </c>
      <c r="P2464" s="14">
        <f t="shared" si="153"/>
        <v>28.88</v>
      </c>
      <c r="Q2464" s="16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105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52"/>
        <v>116</v>
      </c>
      <c r="P2465" s="14">
        <f t="shared" si="153"/>
        <v>31</v>
      </c>
      <c r="Q2465" s="16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22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52"/>
        <v>111</v>
      </c>
      <c r="P2466" s="14">
        <f t="shared" si="153"/>
        <v>51.67</v>
      </c>
      <c r="Q2466" s="1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16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52"/>
        <v>180</v>
      </c>
      <c r="P2467" s="14">
        <f t="shared" si="153"/>
        <v>26.27</v>
      </c>
      <c r="Q2467" s="16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240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52"/>
        <v>100</v>
      </c>
      <c r="P2468" s="14">
        <f t="shared" si="153"/>
        <v>48.08</v>
      </c>
      <c r="Q2468" s="16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210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52"/>
        <v>119</v>
      </c>
      <c r="P2469" s="14">
        <f t="shared" si="153"/>
        <v>27.56</v>
      </c>
      <c r="Q2469" s="16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150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52"/>
        <v>107</v>
      </c>
      <c r="P2470" s="14">
        <f t="shared" si="153"/>
        <v>36.97</v>
      </c>
      <c r="Q2470" s="16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24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52"/>
        <v>114</v>
      </c>
      <c r="P2471" s="14">
        <f t="shared" si="153"/>
        <v>29.02</v>
      </c>
      <c r="Q2471" s="16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19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52"/>
        <v>103</v>
      </c>
      <c r="P2472" s="14">
        <f t="shared" si="153"/>
        <v>28.66</v>
      </c>
      <c r="Q2472" s="16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27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52"/>
        <v>128</v>
      </c>
      <c r="P2473" s="14">
        <f t="shared" si="153"/>
        <v>37.65</v>
      </c>
      <c r="Q2473" s="16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27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52"/>
        <v>136</v>
      </c>
      <c r="P2474" s="14">
        <f t="shared" si="153"/>
        <v>97.9</v>
      </c>
      <c r="Q2474" s="16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210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52"/>
        <v>100</v>
      </c>
      <c r="P2475" s="14">
        <f t="shared" si="153"/>
        <v>42.55</v>
      </c>
      <c r="Q2475" s="16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255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52"/>
        <v>100</v>
      </c>
      <c r="P2476" s="14">
        <f t="shared" si="153"/>
        <v>131.58000000000001</v>
      </c>
      <c r="Q2476" s="1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15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52"/>
        <v>105</v>
      </c>
      <c r="P2477" s="14">
        <f t="shared" si="153"/>
        <v>32.32</v>
      </c>
      <c r="Q2477" s="16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210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52"/>
        <v>105</v>
      </c>
      <c r="P2478" s="14">
        <f t="shared" si="153"/>
        <v>61.1</v>
      </c>
      <c r="Q2478" s="16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15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52"/>
        <v>171</v>
      </c>
      <c r="P2479" s="14">
        <f t="shared" si="153"/>
        <v>31.34</v>
      </c>
      <c r="Q2479" s="16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27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52"/>
        <v>128</v>
      </c>
      <c r="P2480" s="14">
        <f t="shared" si="153"/>
        <v>129.11000000000001</v>
      </c>
      <c r="Q2480" s="16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16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52"/>
        <v>133</v>
      </c>
      <c r="P2481" s="14">
        <f t="shared" si="153"/>
        <v>25.02</v>
      </c>
      <c r="Q2481" s="16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225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52"/>
        <v>100</v>
      </c>
      <c r="P2482" s="14">
        <f t="shared" si="153"/>
        <v>250</v>
      </c>
      <c r="Q2482" s="16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255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52"/>
        <v>113</v>
      </c>
      <c r="P2483" s="14">
        <f t="shared" si="153"/>
        <v>47.54</v>
      </c>
      <c r="Q2483" s="16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255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52"/>
        <v>100</v>
      </c>
      <c r="P2484" s="14">
        <f t="shared" si="153"/>
        <v>40.04</v>
      </c>
      <c r="Q2484" s="16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19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52"/>
        <v>114</v>
      </c>
      <c r="P2485" s="14">
        <f t="shared" si="153"/>
        <v>65.84</v>
      </c>
      <c r="Q2485" s="16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285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52"/>
        <v>119</v>
      </c>
      <c r="P2486" s="14">
        <f t="shared" si="153"/>
        <v>46.4</v>
      </c>
      <c r="Q2486" s="1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255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52"/>
        <v>103</v>
      </c>
      <c r="P2487" s="14">
        <f t="shared" si="153"/>
        <v>50.37</v>
      </c>
      <c r="Q2487" s="16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255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52"/>
        <v>266</v>
      </c>
      <c r="P2488" s="14">
        <f t="shared" si="153"/>
        <v>26.57</v>
      </c>
      <c r="Q2488" s="16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19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52"/>
        <v>100</v>
      </c>
      <c r="P2489" s="14">
        <f t="shared" si="153"/>
        <v>39.49</v>
      </c>
      <c r="Q2489" s="16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255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52"/>
        <v>107</v>
      </c>
      <c r="P2490" s="14">
        <f t="shared" si="153"/>
        <v>49.25</v>
      </c>
      <c r="Q2490" s="16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24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52"/>
        <v>134</v>
      </c>
      <c r="P2491" s="14">
        <f t="shared" si="153"/>
        <v>62.38</v>
      </c>
      <c r="Q2491" s="16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22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52"/>
        <v>121</v>
      </c>
      <c r="P2492" s="14">
        <f t="shared" si="153"/>
        <v>37.94</v>
      </c>
      <c r="Q2492" s="16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25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52"/>
        <v>103</v>
      </c>
      <c r="P2493" s="14">
        <f t="shared" si="153"/>
        <v>51.6</v>
      </c>
      <c r="Q2493" s="16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135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52"/>
        <v>125</v>
      </c>
      <c r="P2494" s="14">
        <f t="shared" si="153"/>
        <v>27.78</v>
      </c>
      <c r="Q2494" s="16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24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52"/>
        <v>129</v>
      </c>
      <c r="P2495" s="14">
        <f t="shared" si="153"/>
        <v>99.38</v>
      </c>
      <c r="Q2495" s="16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25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52"/>
        <v>101</v>
      </c>
      <c r="P2496" s="14">
        <f t="shared" si="153"/>
        <v>38.85</v>
      </c>
      <c r="Q2496" s="1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240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52"/>
        <v>128</v>
      </c>
      <c r="P2497" s="14">
        <f t="shared" si="153"/>
        <v>45.55</v>
      </c>
      <c r="Q2497" s="16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15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ref="O2498:O2561" si="156">ROUND(E2498/D2498*100,0)</f>
        <v>100</v>
      </c>
      <c r="P2498" s="14">
        <f t="shared" ref="P2498:P2561" si="157">IFERROR(ROUND(E2498/L2498,2),0)</f>
        <v>600</v>
      </c>
      <c r="Q2498" s="16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240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si="156"/>
        <v>113</v>
      </c>
      <c r="P2499" s="14">
        <f t="shared" si="157"/>
        <v>80.55</v>
      </c>
      <c r="Q2499" s="16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240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56"/>
        <v>106</v>
      </c>
      <c r="P2500" s="14">
        <f t="shared" si="157"/>
        <v>52.8</v>
      </c>
      <c r="Q2500" s="16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225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56"/>
        <v>203</v>
      </c>
      <c r="P2501" s="14">
        <f t="shared" si="157"/>
        <v>47.68</v>
      </c>
      <c r="Q2501" s="16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22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56"/>
        <v>113</v>
      </c>
      <c r="P2502" s="14">
        <f t="shared" si="157"/>
        <v>23.45</v>
      </c>
      <c r="Q2502" s="16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27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56"/>
        <v>3</v>
      </c>
      <c r="P2503" s="14">
        <f t="shared" si="157"/>
        <v>40.14</v>
      </c>
      <c r="Q2503" s="16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27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56"/>
        <v>0</v>
      </c>
      <c r="P2504" s="14">
        <f t="shared" si="157"/>
        <v>17.2</v>
      </c>
      <c r="Q2504" s="16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53.25" customHeight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56"/>
        <v>0</v>
      </c>
      <c r="P2505" s="14">
        <f t="shared" si="157"/>
        <v>0</v>
      </c>
      <c r="Q2505" s="16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53.25" customHeight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56"/>
        <v>0</v>
      </c>
      <c r="P2506" s="14">
        <f t="shared" si="157"/>
        <v>0</v>
      </c>
      <c r="Q2506" s="1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3.25" customHeight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56"/>
        <v>0</v>
      </c>
      <c r="P2507" s="14">
        <f t="shared" si="157"/>
        <v>0</v>
      </c>
      <c r="Q2507" s="16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255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56"/>
        <v>1</v>
      </c>
      <c r="P2508" s="14">
        <f t="shared" si="157"/>
        <v>15</v>
      </c>
      <c r="Q2508" s="16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t="53.25" customHeight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56"/>
        <v>0</v>
      </c>
      <c r="P2509" s="14">
        <f t="shared" si="157"/>
        <v>0</v>
      </c>
      <c r="Q2509" s="16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53.25" customHeight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56"/>
        <v>0</v>
      </c>
      <c r="P2510" s="14">
        <f t="shared" si="157"/>
        <v>0</v>
      </c>
      <c r="Q2510" s="16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255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56"/>
        <v>1</v>
      </c>
      <c r="P2511" s="14">
        <f t="shared" si="157"/>
        <v>35.71</v>
      </c>
      <c r="Q2511" s="16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25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56"/>
        <v>0</v>
      </c>
      <c r="P2512" s="14">
        <f t="shared" si="157"/>
        <v>37.5</v>
      </c>
      <c r="Q2512" s="16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53.25" customHeight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56"/>
        <v>0</v>
      </c>
      <c r="P2513" s="14">
        <f t="shared" si="157"/>
        <v>0</v>
      </c>
      <c r="Q2513" s="16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53.25" customHeight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56"/>
        <v>0</v>
      </c>
      <c r="P2514" s="14">
        <f t="shared" si="157"/>
        <v>0</v>
      </c>
      <c r="Q2514" s="16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3.25" customHeight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56"/>
        <v>0</v>
      </c>
      <c r="P2515" s="14">
        <f t="shared" si="157"/>
        <v>0</v>
      </c>
      <c r="Q2515" s="16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24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56"/>
        <v>2</v>
      </c>
      <c r="P2516" s="14">
        <f t="shared" si="157"/>
        <v>52.5</v>
      </c>
      <c r="Q2516" s="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24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56"/>
        <v>19</v>
      </c>
      <c r="P2517" s="14">
        <f t="shared" si="157"/>
        <v>77.5</v>
      </c>
      <c r="Q2517" s="16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53.25" customHeight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56"/>
        <v>0</v>
      </c>
      <c r="P2518" s="14">
        <f t="shared" si="157"/>
        <v>0</v>
      </c>
      <c r="Q2518" s="16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255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56"/>
        <v>10</v>
      </c>
      <c r="P2519" s="14">
        <f t="shared" si="157"/>
        <v>53.55</v>
      </c>
      <c r="Q2519" s="16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53.25" customHeight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56"/>
        <v>0</v>
      </c>
      <c r="P2520" s="14">
        <f t="shared" si="157"/>
        <v>0</v>
      </c>
      <c r="Q2520" s="16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18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56"/>
        <v>0</v>
      </c>
      <c r="P2521" s="14">
        <f t="shared" si="157"/>
        <v>16.25</v>
      </c>
      <c r="Q2521" s="16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53.25" customHeight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56"/>
        <v>0</v>
      </c>
      <c r="P2522" s="14">
        <f t="shared" si="157"/>
        <v>0</v>
      </c>
      <c r="Q2522" s="16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24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56"/>
        <v>109</v>
      </c>
      <c r="P2523" s="14">
        <f t="shared" si="157"/>
        <v>103.68</v>
      </c>
      <c r="Q2523" s="16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27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56"/>
        <v>100</v>
      </c>
      <c r="P2524" s="14">
        <f t="shared" si="157"/>
        <v>185.19</v>
      </c>
      <c r="Q2524" s="16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240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56"/>
        <v>156</v>
      </c>
      <c r="P2525" s="14">
        <f t="shared" si="157"/>
        <v>54.15</v>
      </c>
      <c r="Q2525" s="16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180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56"/>
        <v>102</v>
      </c>
      <c r="P2526" s="14">
        <f t="shared" si="157"/>
        <v>177.21</v>
      </c>
      <c r="Q2526" s="1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19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56"/>
        <v>100</v>
      </c>
      <c r="P2527" s="14">
        <f t="shared" si="157"/>
        <v>100.33</v>
      </c>
      <c r="Q2527" s="16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240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56"/>
        <v>113</v>
      </c>
      <c r="P2528" s="14">
        <f t="shared" si="157"/>
        <v>136.91</v>
      </c>
      <c r="Q2528" s="16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210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56"/>
        <v>102</v>
      </c>
      <c r="P2529" s="14">
        <f t="shared" si="157"/>
        <v>57.54</v>
      </c>
      <c r="Q2529" s="16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22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56"/>
        <v>107</v>
      </c>
      <c r="P2530" s="14">
        <f t="shared" si="157"/>
        <v>52.96</v>
      </c>
      <c r="Q2530" s="16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135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56"/>
        <v>104</v>
      </c>
      <c r="P2531" s="14">
        <f t="shared" si="157"/>
        <v>82.33</v>
      </c>
      <c r="Q2531" s="16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22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56"/>
        <v>100</v>
      </c>
      <c r="P2532" s="14">
        <f t="shared" si="157"/>
        <v>135.41999999999999</v>
      </c>
      <c r="Q2532" s="16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285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56"/>
        <v>100</v>
      </c>
      <c r="P2533" s="14">
        <f t="shared" si="157"/>
        <v>74.069999999999993</v>
      </c>
      <c r="Q2533" s="16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24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56"/>
        <v>126</v>
      </c>
      <c r="P2534" s="14">
        <f t="shared" si="157"/>
        <v>84.08</v>
      </c>
      <c r="Q2534" s="16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24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56"/>
        <v>111</v>
      </c>
      <c r="P2535" s="14">
        <f t="shared" si="157"/>
        <v>61.03</v>
      </c>
      <c r="Q2535" s="16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27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56"/>
        <v>105</v>
      </c>
      <c r="P2536" s="14">
        <f t="shared" si="157"/>
        <v>150</v>
      </c>
      <c r="Q2536" s="1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t="9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56"/>
        <v>104</v>
      </c>
      <c r="P2537" s="14">
        <f t="shared" si="157"/>
        <v>266.08999999999997</v>
      </c>
      <c r="Q2537" s="16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255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56"/>
        <v>116</v>
      </c>
      <c r="P2538" s="14">
        <f t="shared" si="157"/>
        <v>7.25</v>
      </c>
      <c r="Q2538" s="16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25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56"/>
        <v>110</v>
      </c>
      <c r="P2539" s="14">
        <f t="shared" si="157"/>
        <v>100</v>
      </c>
      <c r="Q2539" s="16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15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56"/>
        <v>113</v>
      </c>
      <c r="P2540" s="14">
        <f t="shared" si="157"/>
        <v>109.96</v>
      </c>
      <c r="Q2540" s="16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21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56"/>
        <v>100</v>
      </c>
      <c r="P2541" s="14">
        <f t="shared" si="157"/>
        <v>169.92</v>
      </c>
      <c r="Q2541" s="16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24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56"/>
        <v>103</v>
      </c>
      <c r="P2542" s="14">
        <f t="shared" si="157"/>
        <v>95.74</v>
      </c>
      <c r="Q2542" s="16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24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56"/>
        <v>107</v>
      </c>
      <c r="P2543" s="14">
        <f t="shared" si="157"/>
        <v>59.46</v>
      </c>
      <c r="Q2543" s="16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210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56"/>
        <v>104</v>
      </c>
      <c r="P2544" s="14">
        <f t="shared" si="157"/>
        <v>55.77</v>
      </c>
      <c r="Q2544" s="16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22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56"/>
        <v>156</v>
      </c>
      <c r="P2545" s="14">
        <f t="shared" si="157"/>
        <v>30.08</v>
      </c>
      <c r="Q2545" s="16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19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56"/>
        <v>101</v>
      </c>
      <c r="P2546" s="14">
        <f t="shared" si="157"/>
        <v>88.44</v>
      </c>
      <c r="Q2546" s="1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210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56"/>
        <v>195</v>
      </c>
      <c r="P2547" s="14">
        <f t="shared" si="157"/>
        <v>64.03</v>
      </c>
      <c r="Q2547" s="16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180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56"/>
        <v>112</v>
      </c>
      <c r="P2548" s="14">
        <f t="shared" si="157"/>
        <v>60.15</v>
      </c>
      <c r="Q2548" s="16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27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56"/>
        <v>120</v>
      </c>
      <c r="P2549" s="14">
        <f t="shared" si="157"/>
        <v>49.19</v>
      </c>
      <c r="Q2549" s="16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255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56"/>
        <v>102</v>
      </c>
      <c r="P2550" s="14">
        <f t="shared" si="157"/>
        <v>165.16</v>
      </c>
      <c r="Q2550" s="16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22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56"/>
        <v>103</v>
      </c>
      <c r="P2551" s="14">
        <f t="shared" si="157"/>
        <v>43.62</v>
      </c>
      <c r="Q2551" s="16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24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56"/>
        <v>101</v>
      </c>
      <c r="P2552" s="14">
        <f t="shared" si="157"/>
        <v>43.7</v>
      </c>
      <c r="Q2552" s="16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240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56"/>
        <v>103</v>
      </c>
      <c r="P2553" s="14">
        <f t="shared" si="157"/>
        <v>67.42</v>
      </c>
      <c r="Q2553" s="16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225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56"/>
        <v>107</v>
      </c>
      <c r="P2554" s="14">
        <f t="shared" si="157"/>
        <v>177.5</v>
      </c>
      <c r="Q2554" s="16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22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56"/>
        <v>156</v>
      </c>
      <c r="P2555" s="14">
        <f t="shared" si="157"/>
        <v>38.880000000000003</v>
      </c>
      <c r="Q2555" s="16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27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56"/>
        <v>123</v>
      </c>
      <c r="P2556" s="14">
        <f t="shared" si="157"/>
        <v>54.99</v>
      </c>
      <c r="Q2556" s="1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285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56"/>
        <v>107</v>
      </c>
      <c r="P2557" s="14">
        <f t="shared" si="157"/>
        <v>61.34</v>
      </c>
      <c r="Q2557" s="16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25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56"/>
        <v>106</v>
      </c>
      <c r="P2558" s="14">
        <f t="shared" si="157"/>
        <v>23.12</v>
      </c>
      <c r="Q2558" s="16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165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56"/>
        <v>118</v>
      </c>
      <c r="P2559" s="14">
        <f t="shared" si="157"/>
        <v>29.61</v>
      </c>
      <c r="Q2559" s="16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180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56"/>
        <v>109</v>
      </c>
      <c r="P2560" s="14">
        <f t="shared" si="157"/>
        <v>75.61</v>
      </c>
      <c r="Q2560" s="16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24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56"/>
        <v>111</v>
      </c>
      <c r="P2561" s="14">
        <f t="shared" si="157"/>
        <v>35.6</v>
      </c>
      <c r="Q2561" s="16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255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ref="O2562:O2625" si="160">ROUND(E2562/D2562*100,0)</f>
        <v>100</v>
      </c>
      <c r="P2562" s="14">
        <f t="shared" ref="P2562:P2625" si="161">IFERROR(ROUND(E2562/L2562,2),0)</f>
        <v>143</v>
      </c>
      <c r="Q2562" s="16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53.25" hidden="1" customHeight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si="160"/>
        <v>0</v>
      </c>
      <c r="P2563" s="14">
        <f t="shared" si="161"/>
        <v>0</v>
      </c>
      <c r="Q2563" s="16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225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160"/>
        <v>1</v>
      </c>
      <c r="P2564" s="14">
        <f t="shared" si="161"/>
        <v>25</v>
      </c>
      <c r="Q2564" s="16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53.25" hidden="1" customHeight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160"/>
        <v>0</v>
      </c>
      <c r="P2565" s="14">
        <f t="shared" si="161"/>
        <v>0</v>
      </c>
      <c r="Q2565" s="16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53.25" hidden="1" customHeight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160"/>
        <v>0</v>
      </c>
      <c r="P2566" s="14">
        <f t="shared" si="161"/>
        <v>0</v>
      </c>
      <c r="Q2566" s="1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210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160"/>
        <v>1</v>
      </c>
      <c r="P2567" s="14">
        <f t="shared" si="161"/>
        <v>100</v>
      </c>
      <c r="Q2567" s="16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53.25" hidden="1" customHeight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160"/>
        <v>0</v>
      </c>
      <c r="P2568" s="14">
        <f t="shared" si="161"/>
        <v>0</v>
      </c>
      <c r="Q2568" s="16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22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160"/>
        <v>0</v>
      </c>
      <c r="P2569" s="14">
        <f t="shared" si="161"/>
        <v>60</v>
      </c>
      <c r="Q2569" s="16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255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160"/>
        <v>1</v>
      </c>
      <c r="P2570" s="14">
        <f t="shared" si="161"/>
        <v>50</v>
      </c>
      <c r="Q2570" s="16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180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160"/>
        <v>2</v>
      </c>
      <c r="P2571" s="14">
        <f t="shared" si="161"/>
        <v>72.5</v>
      </c>
      <c r="Q2571" s="16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240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160"/>
        <v>1</v>
      </c>
      <c r="P2572" s="14">
        <f t="shared" si="161"/>
        <v>29.5</v>
      </c>
      <c r="Q2572" s="16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25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160"/>
        <v>0</v>
      </c>
      <c r="P2573" s="14">
        <f t="shared" si="161"/>
        <v>62.5</v>
      </c>
      <c r="Q2573" s="16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53.25" hidden="1" customHeight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160"/>
        <v>0</v>
      </c>
      <c r="P2574" s="14">
        <f t="shared" si="161"/>
        <v>0</v>
      </c>
      <c r="Q2574" s="16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53.25" hidden="1" customHeight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160"/>
        <v>0</v>
      </c>
      <c r="P2575" s="14">
        <f t="shared" si="161"/>
        <v>0</v>
      </c>
      <c r="Q2575" s="16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53.25" hidden="1" customHeight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160"/>
        <v>0</v>
      </c>
      <c r="P2576" s="14">
        <f t="shared" si="161"/>
        <v>0</v>
      </c>
      <c r="Q2576" s="1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53.25" hidden="1" customHeight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160"/>
        <v>0</v>
      </c>
      <c r="P2577" s="14">
        <f t="shared" si="161"/>
        <v>0</v>
      </c>
      <c r="Q2577" s="16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53.25" hidden="1" customHeight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160"/>
        <v>0</v>
      </c>
      <c r="P2578" s="14">
        <f t="shared" si="161"/>
        <v>0</v>
      </c>
      <c r="Q2578" s="16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53.25" hidden="1" customHeight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160"/>
        <v>0</v>
      </c>
      <c r="P2579" s="14">
        <f t="shared" si="161"/>
        <v>0</v>
      </c>
      <c r="Q2579" s="16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3.25" hidden="1" customHeight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160"/>
        <v>0</v>
      </c>
      <c r="P2580" s="14">
        <f t="shared" si="161"/>
        <v>0</v>
      </c>
      <c r="Q2580" s="16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210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160"/>
        <v>0</v>
      </c>
      <c r="P2581" s="14">
        <f t="shared" si="161"/>
        <v>23.08</v>
      </c>
      <c r="Q2581" s="16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210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160"/>
        <v>1</v>
      </c>
      <c r="P2582" s="14">
        <f t="shared" si="161"/>
        <v>25.5</v>
      </c>
      <c r="Q2582" s="16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19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160"/>
        <v>11</v>
      </c>
      <c r="P2583" s="14">
        <f t="shared" si="161"/>
        <v>48.18</v>
      </c>
      <c r="Q2583" s="16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105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160"/>
        <v>0</v>
      </c>
      <c r="P2584" s="14">
        <f t="shared" si="161"/>
        <v>1</v>
      </c>
      <c r="Q2584" s="16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19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160"/>
        <v>1</v>
      </c>
      <c r="P2585" s="14">
        <f t="shared" si="161"/>
        <v>1</v>
      </c>
      <c r="Q2585" s="16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53.25" customHeight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160"/>
        <v>0</v>
      </c>
      <c r="P2586" s="14">
        <f t="shared" si="161"/>
        <v>0</v>
      </c>
      <c r="Q2586" s="1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240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160"/>
        <v>0</v>
      </c>
      <c r="P2587" s="14">
        <f t="shared" si="161"/>
        <v>50</v>
      </c>
      <c r="Q2587" s="16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18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160"/>
        <v>0</v>
      </c>
      <c r="P2588" s="14">
        <f t="shared" si="161"/>
        <v>5</v>
      </c>
      <c r="Q2588" s="16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210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160"/>
        <v>2</v>
      </c>
      <c r="P2589" s="14">
        <f t="shared" si="161"/>
        <v>202.83</v>
      </c>
      <c r="Q2589" s="16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24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160"/>
        <v>4</v>
      </c>
      <c r="P2590" s="14">
        <f t="shared" si="161"/>
        <v>29.13</v>
      </c>
      <c r="Q2590" s="16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25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160"/>
        <v>0</v>
      </c>
      <c r="P2591" s="14">
        <f t="shared" si="161"/>
        <v>5</v>
      </c>
      <c r="Q2591" s="16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53.25" customHeight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160"/>
        <v>0</v>
      </c>
      <c r="P2592" s="14">
        <f t="shared" si="161"/>
        <v>0</v>
      </c>
      <c r="Q2592" s="16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24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160"/>
        <v>2</v>
      </c>
      <c r="P2593" s="14">
        <f t="shared" si="161"/>
        <v>13</v>
      </c>
      <c r="Q2593" s="16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24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160"/>
        <v>0</v>
      </c>
      <c r="P2594" s="14">
        <f t="shared" si="161"/>
        <v>50</v>
      </c>
      <c r="Q2594" s="16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53.25" customHeight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160"/>
        <v>0</v>
      </c>
      <c r="P2595" s="14">
        <f t="shared" si="161"/>
        <v>0</v>
      </c>
      <c r="Q2595" s="16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240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160"/>
        <v>0</v>
      </c>
      <c r="P2596" s="14">
        <f t="shared" si="161"/>
        <v>1</v>
      </c>
      <c r="Q2596" s="1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12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160"/>
        <v>12</v>
      </c>
      <c r="P2597" s="14">
        <f t="shared" si="161"/>
        <v>96.05</v>
      </c>
      <c r="Q2597" s="16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24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160"/>
        <v>24</v>
      </c>
      <c r="P2598" s="14">
        <f t="shared" si="161"/>
        <v>305.77999999999997</v>
      </c>
      <c r="Q2598" s="16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22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160"/>
        <v>6</v>
      </c>
      <c r="P2599" s="14">
        <f t="shared" si="161"/>
        <v>12.14</v>
      </c>
      <c r="Q2599" s="16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180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160"/>
        <v>39</v>
      </c>
      <c r="P2600" s="14">
        <f t="shared" si="161"/>
        <v>83.57</v>
      </c>
      <c r="Q2600" s="16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16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160"/>
        <v>1</v>
      </c>
      <c r="P2601" s="14">
        <f t="shared" si="161"/>
        <v>18</v>
      </c>
      <c r="Q2601" s="16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19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160"/>
        <v>7</v>
      </c>
      <c r="P2602" s="14">
        <f t="shared" si="161"/>
        <v>115.53</v>
      </c>
      <c r="Q2602" s="16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285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160"/>
        <v>661</v>
      </c>
      <c r="P2603" s="14">
        <f t="shared" si="161"/>
        <v>21.9</v>
      </c>
      <c r="Q2603" s="16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22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160"/>
        <v>326</v>
      </c>
      <c r="P2604" s="14">
        <f t="shared" si="161"/>
        <v>80.02</v>
      </c>
      <c r="Q2604" s="16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165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160"/>
        <v>101</v>
      </c>
      <c r="P2605" s="14">
        <f t="shared" si="161"/>
        <v>35.520000000000003</v>
      </c>
      <c r="Q2605" s="16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210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160"/>
        <v>104</v>
      </c>
      <c r="P2606" s="14">
        <f t="shared" si="161"/>
        <v>64.930000000000007</v>
      </c>
      <c r="Q2606" s="1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22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160"/>
        <v>107</v>
      </c>
      <c r="P2607" s="14">
        <f t="shared" si="161"/>
        <v>60.97</v>
      </c>
      <c r="Q2607" s="16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210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160"/>
        <v>110</v>
      </c>
      <c r="P2608" s="14">
        <f t="shared" si="161"/>
        <v>31.44</v>
      </c>
      <c r="Q2608" s="16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24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160"/>
        <v>408</v>
      </c>
      <c r="P2609" s="14">
        <f t="shared" si="161"/>
        <v>81.95</v>
      </c>
      <c r="Q2609" s="16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210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160"/>
        <v>224</v>
      </c>
      <c r="P2610" s="14">
        <f t="shared" si="161"/>
        <v>58.93</v>
      </c>
      <c r="Q2610" s="16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255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160"/>
        <v>304</v>
      </c>
      <c r="P2611" s="14">
        <f t="shared" si="161"/>
        <v>157.29</v>
      </c>
      <c r="Q2611" s="16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16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160"/>
        <v>141</v>
      </c>
      <c r="P2612" s="14">
        <f t="shared" si="161"/>
        <v>55.76</v>
      </c>
      <c r="Q2612" s="16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27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160"/>
        <v>2791</v>
      </c>
      <c r="P2613" s="14">
        <f t="shared" si="161"/>
        <v>83.8</v>
      </c>
      <c r="Q2613" s="16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22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160"/>
        <v>172</v>
      </c>
      <c r="P2614" s="14">
        <f t="shared" si="161"/>
        <v>58.42</v>
      </c>
      <c r="Q2614" s="16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225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160"/>
        <v>101</v>
      </c>
      <c r="P2615" s="14">
        <f t="shared" si="161"/>
        <v>270.57</v>
      </c>
      <c r="Q2615" s="16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27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160"/>
        <v>102</v>
      </c>
      <c r="P2616" s="14">
        <f t="shared" si="161"/>
        <v>107.1</v>
      </c>
      <c r="Q2616" s="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24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160"/>
        <v>170</v>
      </c>
      <c r="P2617" s="14">
        <f t="shared" si="161"/>
        <v>47.18</v>
      </c>
      <c r="Q2617" s="16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22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160"/>
        <v>115</v>
      </c>
      <c r="P2618" s="14">
        <f t="shared" si="161"/>
        <v>120.31</v>
      </c>
      <c r="Q2618" s="16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24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160"/>
        <v>878</v>
      </c>
      <c r="P2619" s="14">
        <f t="shared" si="161"/>
        <v>27.6</v>
      </c>
      <c r="Q2619" s="16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15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160"/>
        <v>105</v>
      </c>
      <c r="P2620" s="14">
        <f t="shared" si="161"/>
        <v>205.3</v>
      </c>
      <c r="Q2620" s="16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255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160"/>
        <v>188</v>
      </c>
      <c r="P2621" s="14">
        <f t="shared" si="161"/>
        <v>35.549999999999997</v>
      </c>
      <c r="Q2621" s="16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24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160"/>
        <v>144</v>
      </c>
      <c r="P2622" s="14">
        <f t="shared" si="161"/>
        <v>74.64</v>
      </c>
      <c r="Q2622" s="16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24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160"/>
        <v>146</v>
      </c>
      <c r="P2623" s="14">
        <f t="shared" si="161"/>
        <v>47.06</v>
      </c>
      <c r="Q2623" s="16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255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160"/>
        <v>131</v>
      </c>
      <c r="P2624" s="14">
        <f t="shared" si="161"/>
        <v>26.59</v>
      </c>
      <c r="Q2624" s="16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24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160"/>
        <v>114</v>
      </c>
      <c r="P2625" s="14">
        <f t="shared" si="161"/>
        <v>36.770000000000003</v>
      </c>
      <c r="Q2625" s="16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225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ref="O2626:O2689" si="164">ROUND(E2626/D2626*100,0)</f>
        <v>1379</v>
      </c>
      <c r="P2626" s="14">
        <f t="shared" ref="P2626:P2689" si="165">IFERROR(ROUND(E2626/L2626,2),0)</f>
        <v>31.82</v>
      </c>
      <c r="Q2626" s="1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27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si="164"/>
        <v>956</v>
      </c>
      <c r="P2627" s="14">
        <f t="shared" si="165"/>
        <v>27.58</v>
      </c>
      <c r="Q2627" s="16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22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164"/>
        <v>112</v>
      </c>
      <c r="P2628" s="14">
        <f t="shared" si="165"/>
        <v>56</v>
      </c>
      <c r="Q2628" s="16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255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164"/>
        <v>647</v>
      </c>
      <c r="P2629" s="14">
        <f t="shared" si="165"/>
        <v>21.56</v>
      </c>
      <c r="Q2629" s="16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16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164"/>
        <v>110</v>
      </c>
      <c r="P2630" s="14">
        <f t="shared" si="165"/>
        <v>44.1</v>
      </c>
      <c r="Q2630" s="16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15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164"/>
        <v>128</v>
      </c>
      <c r="P2631" s="14">
        <f t="shared" si="165"/>
        <v>63.87</v>
      </c>
      <c r="Q2631" s="16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24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164"/>
        <v>158</v>
      </c>
      <c r="P2632" s="14">
        <f t="shared" si="165"/>
        <v>38.99</v>
      </c>
      <c r="Q2632" s="16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180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164"/>
        <v>115</v>
      </c>
      <c r="P2633" s="14">
        <f t="shared" si="165"/>
        <v>80.19</v>
      </c>
      <c r="Q2633" s="16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210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164"/>
        <v>137</v>
      </c>
      <c r="P2634" s="14">
        <f t="shared" si="165"/>
        <v>34.9</v>
      </c>
      <c r="Q2634" s="16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24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164"/>
        <v>355</v>
      </c>
      <c r="P2635" s="14">
        <f t="shared" si="165"/>
        <v>89.1</v>
      </c>
      <c r="Q2635" s="16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240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164"/>
        <v>106</v>
      </c>
      <c r="P2636" s="14">
        <f t="shared" si="165"/>
        <v>39.44</v>
      </c>
      <c r="Q2636" s="1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255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164"/>
        <v>100</v>
      </c>
      <c r="P2637" s="14">
        <f t="shared" si="165"/>
        <v>136.9</v>
      </c>
      <c r="Q2637" s="16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255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164"/>
        <v>187</v>
      </c>
      <c r="P2638" s="14">
        <f t="shared" si="165"/>
        <v>37.46</v>
      </c>
      <c r="Q2638" s="16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16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164"/>
        <v>166</v>
      </c>
      <c r="P2639" s="14">
        <f t="shared" si="165"/>
        <v>31.96</v>
      </c>
      <c r="Q2639" s="16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240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164"/>
        <v>102</v>
      </c>
      <c r="P2640" s="14">
        <f t="shared" si="165"/>
        <v>25.21</v>
      </c>
      <c r="Q2640" s="16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225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164"/>
        <v>164</v>
      </c>
      <c r="P2641" s="14">
        <f t="shared" si="165"/>
        <v>10.039999999999999</v>
      </c>
      <c r="Q2641" s="16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28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164"/>
        <v>106</v>
      </c>
      <c r="P2642" s="14">
        <f t="shared" si="165"/>
        <v>45.94</v>
      </c>
      <c r="Q2642" s="16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15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164"/>
        <v>1</v>
      </c>
      <c r="P2643" s="14">
        <f t="shared" si="165"/>
        <v>15</v>
      </c>
      <c r="Q2643" s="16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3.25" customHeight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164"/>
        <v>0</v>
      </c>
      <c r="P2644" s="14">
        <f t="shared" si="165"/>
        <v>0</v>
      </c>
      <c r="Q2644" s="16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285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164"/>
        <v>34</v>
      </c>
      <c r="P2645" s="14">
        <f t="shared" si="165"/>
        <v>223.58</v>
      </c>
      <c r="Q2645" s="16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19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164"/>
        <v>2</v>
      </c>
      <c r="P2646" s="14">
        <f t="shared" si="165"/>
        <v>39.479999999999997</v>
      </c>
      <c r="Q2646" s="1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225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164"/>
        <v>11</v>
      </c>
      <c r="P2647" s="14">
        <f t="shared" si="165"/>
        <v>91.3</v>
      </c>
      <c r="Q2647" s="16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22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164"/>
        <v>8</v>
      </c>
      <c r="P2648" s="14">
        <f t="shared" si="165"/>
        <v>78.67</v>
      </c>
      <c r="Q2648" s="16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22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164"/>
        <v>1</v>
      </c>
      <c r="P2649" s="14">
        <f t="shared" si="165"/>
        <v>12</v>
      </c>
      <c r="Q2649" s="16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255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164"/>
        <v>1</v>
      </c>
      <c r="P2650" s="14">
        <f t="shared" si="165"/>
        <v>17.670000000000002</v>
      </c>
      <c r="Q2650" s="16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12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164"/>
        <v>0</v>
      </c>
      <c r="P2651" s="14">
        <f t="shared" si="165"/>
        <v>41.33</v>
      </c>
      <c r="Q2651" s="16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24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164"/>
        <v>1</v>
      </c>
      <c r="P2652" s="14">
        <f t="shared" si="165"/>
        <v>71.599999999999994</v>
      </c>
      <c r="Q2652" s="16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225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164"/>
        <v>2</v>
      </c>
      <c r="P2653" s="14">
        <f t="shared" si="165"/>
        <v>307.82</v>
      </c>
      <c r="Q2653" s="16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22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164"/>
        <v>1</v>
      </c>
      <c r="P2654" s="14">
        <f t="shared" si="165"/>
        <v>80.45</v>
      </c>
      <c r="Q2654" s="16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22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164"/>
        <v>12</v>
      </c>
      <c r="P2655" s="14">
        <f t="shared" si="165"/>
        <v>83.94</v>
      </c>
      <c r="Q2655" s="16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225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164"/>
        <v>0</v>
      </c>
      <c r="P2656" s="14">
        <f t="shared" si="165"/>
        <v>8.5</v>
      </c>
      <c r="Q2656" s="1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t="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164"/>
        <v>21</v>
      </c>
      <c r="P2657" s="14">
        <f t="shared" si="165"/>
        <v>73.37</v>
      </c>
      <c r="Q2657" s="16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195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164"/>
        <v>11</v>
      </c>
      <c r="P2658" s="14">
        <f t="shared" si="165"/>
        <v>112.86</v>
      </c>
      <c r="Q2658" s="16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24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164"/>
        <v>19</v>
      </c>
      <c r="P2659" s="14">
        <f t="shared" si="165"/>
        <v>95.28</v>
      </c>
      <c r="Q2659" s="16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210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164"/>
        <v>0</v>
      </c>
      <c r="P2660" s="14">
        <f t="shared" si="165"/>
        <v>22.75</v>
      </c>
      <c r="Q2660" s="16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t="4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164"/>
        <v>3</v>
      </c>
      <c r="P2661" s="14">
        <f t="shared" si="165"/>
        <v>133.30000000000001</v>
      </c>
      <c r="Q2661" s="16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285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164"/>
        <v>0</v>
      </c>
      <c r="P2662" s="14">
        <f t="shared" si="165"/>
        <v>3.8</v>
      </c>
      <c r="Q2662" s="16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210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164"/>
        <v>103</v>
      </c>
      <c r="P2663" s="14">
        <f t="shared" si="165"/>
        <v>85.75</v>
      </c>
      <c r="Q2663" s="16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210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164"/>
        <v>107</v>
      </c>
      <c r="P2664" s="14">
        <f t="shared" si="165"/>
        <v>267</v>
      </c>
      <c r="Q2664" s="16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22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164"/>
        <v>105</v>
      </c>
      <c r="P2665" s="14">
        <f t="shared" si="165"/>
        <v>373.56</v>
      </c>
      <c r="Q2665" s="16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25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164"/>
        <v>103</v>
      </c>
      <c r="P2666" s="14">
        <f t="shared" si="165"/>
        <v>174.04</v>
      </c>
      <c r="Q2666" s="1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255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164"/>
        <v>123</v>
      </c>
      <c r="P2667" s="14">
        <f t="shared" si="165"/>
        <v>93.7</v>
      </c>
      <c r="Q2667" s="16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24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164"/>
        <v>159</v>
      </c>
      <c r="P2668" s="14">
        <f t="shared" si="165"/>
        <v>77.33</v>
      </c>
      <c r="Q2668" s="16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255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164"/>
        <v>111</v>
      </c>
      <c r="P2669" s="14">
        <f t="shared" si="165"/>
        <v>92.22</v>
      </c>
      <c r="Q2669" s="16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105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164"/>
        <v>171</v>
      </c>
      <c r="P2670" s="14">
        <f t="shared" si="165"/>
        <v>60.96</v>
      </c>
      <c r="Q2670" s="16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25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164"/>
        <v>125</v>
      </c>
      <c r="P2671" s="14">
        <f t="shared" si="165"/>
        <v>91</v>
      </c>
      <c r="Q2671" s="16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25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164"/>
        <v>6</v>
      </c>
      <c r="P2672" s="14">
        <f t="shared" si="165"/>
        <v>41.58</v>
      </c>
      <c r="Q2672" s="16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22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164"/>
        <v>11</v>
      </c>
      <c r="P2673" s="14">
        <f t="shared" si="165"/>
        <v>33.76</v>
      </c>
      <c r="Q2673" s="16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24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164"/>
        <v>33</v>
      </c>
      <c r="P2674" s="14">
        <f t="shared" si="165"/>
        <v>70.62</v>
      </c>
      <c r="Q2674" s="16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24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164"/>
        <v>28</v>
      </c>
      <c r="P2675" s="14">
        <f t="shared" si="165"/>
        <v>167.15</v>
      </c>
      <c r="Q2675" s="16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255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164"/>
        <v>63</v>
      </c>
      <c r="P2676" s="14">
        <f t="shared" si="165"/>
        <v>128.62</v>
      </c>
      <c r="Q2676" s="1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255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164"/>
        <v>8</v>
      </c>
      <c r="P2677" s="14">
        <f t="shared" si="165"/>
        <v>65.41</v>
      </c>
      <c r="Q2677" s="16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225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164"/>
        <v>50</v>
      </c>
      <c r="P2678" s="14">
        <f t="shared" si="165"/>
        <v>117.56</v>
      </c>
      <c r="Q2678" s="16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22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164"/>
        <v>18</v>
      </c>
      <c r="P2679" s="14">
        <f t="shared" si="165"/>
        <v>126.48</v>
      </c>
      <c r="Q2679" s="16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255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164"/>
        <v>0</v>
      </c>
      <c r="P2680" s="14">
        <f t="shared" si="165"/>
        <v>550</v>
      </c>
      <c r="Q2680" s="16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285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164"/>
        <v>0</v>
      </c>
      <c r="P2681" s="14">
        <f t="shared" si="165"/>
        <v>44</v>
      </c>
      <c r="Q2681" s="16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t="7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164"/>
        <v>1</v>
      </c>
      <c r="P2682" s="14">
        <f t="shared" si="165"/>
        <v>69</v>
      </c>
      <c r="Q2682" s="16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22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164"/>
        <v>1</v>
      </c>
      <c r="P2683" s="14">
        <f t="shared" si="165"/>
        <v>27.5</v>
      </c>
      <c r="Q2683" s="16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210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164"/>
        <v>28</v>
      </c>
      <c r="P2684" s="14">
        <f t="shared" si="165"/>
        <v>84.9</v>
      </c>
      <c r="Q2684" s="16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24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164"/>
        <v>0</v>
      </c>
      <c r="P2685" s="14">
        <f t="shared" si="165"/>
        <v>12</v>
      </c>
      <c r="Q2685" s="16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22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164"/>
        <v>1</v>
      </c>
      <c r="P2686" s="14">
        <f t="shared" si="165"/>
        <v>200</v>
      </c>
      <c r="Q2686" s="1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24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164"/>
        <v>0</v>
      </c>
      <c r="P2687" s="14">
        <f t="shared" si="165"/>
        <v>10</v>
      </c>
      <c r="Q2687" s="16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53.25" customHeight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164"/>
        <v>0</v>
      </c>
      <c r="P2688" s="14">
        <f t="shared" si="165"/>
        <v>0</v>
      </c>
      <c r="Q2688" s="16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53.25" customHeight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164"/>
        <v>0</v>
      </c>
      <c r="P2689" s="14">
        <f t="shared" si="165"/>
        <v>0</v>
      </c>
      <c r="Q2689" s="16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135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ref="O2690:O2753" si="168">ROUND(E2690/D2690*100,0)</f>
        <v>0</v>
      </c>
      <c r="P2690" s="14">
        <f t="shared" ref="P2690:P2753" si="169">IFERROR(ROUND(E2690/L2690,2),0)</f>
        <v>5.29</v>
      </c>
      <c r="Q2690" s="16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27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si="168"/>
        <v>0</v>
      </c>
      <c r="P2691" s="14">
        <f t="shared" si="169"/>
        <v>1</v>
      </c>
      <c r="Q2691" s="16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27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168"/>
        <v>11</v>
      </c>
      <c r="P2692" s="14">
        <f t="shared" si="169"/>
        <v>72.760000000000005</v>
      </c>
      <c r="Q2692" s="16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15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168"/>
        <v>0</v>
      </c>
      <c r="P2693" s="14">
        <f t="shared" si="169"/>
        <v>17.5</v>
      </c>
      <c r="Q2693" s="16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180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168"/>
        <v>1</v>
      </c>
      <c r="P2694" s="14">
        <f t="shared" si="169"/>
        <v>25</v>
      </c>
      <c r="Q2694" s="16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25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168"/>
        <v>1</v>
      </c>
      <c r="P2695" s="14">
        <f t="shared" si="169"/>
        <v>13.33</v>
      </c>
      <c r="Q2695" s="16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225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168"/>
        <v>0</v>
      </c>
      <c r="P2696" s="14">
        <f t="shared" si="169"/>
        <v>1</v>
      </c>
      <c r="Q2696" s="1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180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168"/>
        <v>0</v>
      </c>
      <c r="P2697" s="14">
        <f t="shared" si="169"/>
        <v>23.67</v>
      </c>
      <c r="Q2697" s="16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27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168"/>
        <v>6</v>
      </c>
      <c r="P2698" s="14">
        <f t="shared" si="169"/>
        <v>89.21</v>
      </c>
      <c r="Q2698" s="16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210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168"/>
        <v>26</v>
      </c>
      <c r="P2699" s="14">
        <f t="shared" si="169"/>
        <v>116.56</v>
      </c>
      <c r="Q2699" s="16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22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168"/>
        <v>0</v>
      </c>
      <c r="P2700" s="14">
        <f t="shared" si="169"/>
        <v>13.01</v>
      </c>
      <c r="Q2700" s="16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53.25" customHeight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168"/>
        <v>0</v>
      </c>
      <c r="P2701" s="14">
        <f t="shared" si="169"/>
        <v>0</v>
      </c>
      <c r="Q2701" s="16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19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168"/>
        <v>1</v>
      </c>
      <c r="P2702" s="14">
        <f t="shared" si="169"/>
        <v>17.5</v>
      </c>
      <c r="Q2702" s="16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24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168"/>
        <v>46</v>
      </c>
      <c r="P2703" s="14">
        <f t="shared" si="169"/>
        <v>34.130000000000003</v>
      </c>
      <c r="Q2703" s="16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24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168"/>
        <v>34</v>
      </c>
      <c r="P2704" s="14">
        <f t="shared" si="169"/>
        <v>132.35</v>
      </c>
      <c r="Q2704" s="16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150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168"/>
        <v>104</v>
      </c>
      <c r="P2705" s="14">
        <f t="shared" si="169"/>
        <v>922.22</v>
      </c>
      <c r="Q2705" s="16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22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168"/>
        <v>6</v>
      </c>
      <c r="P2706" s="14">
        <f t="shared" si="169"/>
        <v>163.57</v>
      </c>
      <c r="Q2706" s="1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12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168"/>
        <v>11</v>
      </c>
      <c r="P2707" s="14">
        <f t="shared" si="169"/>
        <v>217.38</v>
      </c>
      <c r="Q2707" s="16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210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168"/>
        <v>112</v>
      </c>
      <c r="P2708" s="14">
        <f t="shared" si="169"/>
        <v>149.44</v>
      </c>
      <c r="Q2708" s="16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19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168"/>
        <v>351</v>
      </c>
      <c r="P2709" s="14">
        <f t="shared" si="169"/>
        <v>71.239999999999995</v>
      </c>
      <c r="Q2709" s="16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210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168"/>
        <v>233</v>
      </c>
      <c r="P2710" s="14">
        <f t="shared" si="169"/>
        <v>44.46</v>
      </c>
      <c r="Q2710" s="16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22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168"/>
        <v>102</v>
      </c>
      <c r="P2711" s="14">
        <f t="shared" si="169"/>
        <v>164.94</v>
      </c>
      <c r="Q2711" s="16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15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168"/>
        <v>154</v>
      </c>
      <c r="P2712" s="14">
        <f t="shared" si="169"/>
        <v>84.87</v>
      </c>
      <c r="Q2712" s="16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24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168"/>
        <v>101</v>
      </c>
      <c r="P2713" s="14">
        <f t="shared" si="169"/>
        <v>53.95</v>
      </c>
      <c r="Q2713" s="16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24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168"/>
        <v>131</v>
      </c>
      <c r="P2714" s="14">
        <f t="shared" si="169"/>
        <v>50.53</v>
      </c>
      <c r="Q2714" s="16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27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168"/>
        <v>102</v>
      </c>
      <c r="P2715" s="14">
        <f t="shared" si="169"/>
        <v>108</v>
      </c>
      <c r="Q2715" s="16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150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168"/>
        <v>116</v>
      </c>
      <c r="P2716" s="14">
        <f t="shared" si="169"/>
        <v>95.37</v>
      </c>
      <c r="Q2716" s="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27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168"/>
        <v>265</v>
      </c>
      <c r="P2717" s="14">
        <f t="shared" si="169"/>
        <v>57.63</v>
      </c>
      <c r="Q2717" s="16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25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168"/>
        <v>120</v>
      </c>
      <c r="P2718" s="14">
        <f t="shared" si="169"/>
        <v>64.16</v>
      </c>
      <c r="Q2718" s="16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240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168"/>
        <v>120</v>
      </c>
      <c r="P2719" s="14">
        <f t="shared" si="169"/>
        <v>92.39</v>
      </c>
      <c r="Q2719" s="16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21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168"/>
        <v>104</v>
      </c>
      <c r="P2720" s="14">
        <f t="shared" si="169"/>
        <v>125.98</v>
      </c>
      <c r="Q2720" s="16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24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168"/>
        <v>109</v>
      </c>
      <c r="P2721" s="14">
        <f t="shared" si="169"/>
        <v>94.64</v>
      </c>
      <c r="Q2721" s="16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210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168"/>
        <v>118</v>
      </c>
      <c r="P2722" s="14">
        <f t="shared" si="169"/>
        <v>170.7</v>
      </c>
      <c r="Q2722" s="16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225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68"/>
        <v>1462</v>
      </c>
      <c r="P2723" s="14">
        <f t="shared" si="169"/>
        <v>40.76</v>
      </c>
      <c r="Q2723" s="16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255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168"/>
        <v>253</v>
      </c>
      <c r="P2724" s="14">
        <f t="shared" si="169"/>
        <v>68.25</v>
      </c>
      <c r="Q2724" s="16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255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168"/>
        <v>140</v>
      </c>
      <c r="P2725" s="14">
        <f t="shared" si="169"/>
        <v>95.49</v>
      </c>
      <c r="Q2725" s="16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21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68"/>
        <v>297</v>
      </c>
      <c r="P2726" s="14">
        <f t="shared" si="169"/>
        <v>7.19</v>
      </c>
      <c r="Q2726" s="1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16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168"/>
        <v>145</v>
      </c>
      <c r="P2727" s="14">
        <f t="shared" si="169"/>
        <v>511.65</v>
      </c>
      <c r="Q2727" s="16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10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168"/>
        <v>106</v>
      </c>
      <c r="P2728" s="14">
        <f t="shared" si="169"/>
        <v>261.75</v>
      </c>
      <c r="Q2728" s="16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22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168"/>
        <v>493</v>
      </c>
      <c r="P2729" s="14">
        <f t="shared" si="169"/>
        <v>69.760000000000005</v>
      </c>
      <c r="Q2729" s="16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12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168"/>
        <v>202</v>
      </c>
      <c r="P2730" s="14">
        <f t="shared" si="169"/>
        <v>77.23</v>
      </c>
      <c r="Q2730" s="16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135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168"/>
        <v>104</v>
      </c>
      <c r="P2731" s="14">
        <f t="shared" si="169"/>
        <v>340.57</v>
      </c>
      <c r="Q2731" s="16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180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168"/>
        <v>170</v>
      </c>
      <c r="P2732" s="14">
        <f t="shared" si="169"/>
        <v>67.42</v>
      </c>
      <c r="Q2732" s="16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27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168"/>
        <v>104</v>
      </c>
      <c r="P2733" s="14">
        <f t="shared" si="169"/>
        <v>845.7</v>
      </c>
      <c r="Q2733" s="16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24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168"/>
        <v>118</v>
      </c>
      <c r="P2734" s="14">
        <f t="shared" si="169"/>
        <v>97.19</v>
      </c>
      <c r="Q2734" s="16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255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168"/>
        <v>108</v>
      </c>
      <c r="P2735" s="14">
        <f t="shared" si="169"/>
        <v>451.84</v>
      </c>
      <c r="Q2735" s="16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27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168"/>
        <v>2260300</v>
      </c>
      <c r="P2736" s="14">
        <f t="shared" si="169"/>
        <v>138.66999999999999</v>
      </c>
      <c r="Q2736" s="1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25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68"/>
        <v>978</v>
      </c>
      <c r="P2737" s="14">
        <f t="shared" si="169"/>
        <v>21.64</v>
      </c>
      <c r="Q2737" s="16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270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168"/>
        <v>123</v>
      </c>
      <c r="P2738" s="14">
        <f t="shared" si="169"/>
        <v>169.52</v>
      </c>
      <c r="Q2738" s="16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225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168"/>
        <v>246</v>
      </c>
      <c r="P2739" s="14">
        <f t="shared" si="169"/>
        <v>161.88</v>
      </c>
      <c r="Q2739" s="16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22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168"/>
        <v>148</v>
      </c>
      <c r="P2740" s="14">
        <f t="shared" si="169"/>
        <v>493.13</v>
      </c>
      <c r="Q2740" s="16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24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68"/>
        <v>384</v>
      </c>
      <c r="P2741" s="14">
        <f t="shared" si="169"/>
        <v>22.12</v>
      </c>
      <c r="Q2741" s="16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210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68"/>
        <v>103</v>
      </c>
      <c r="P2742" s="14">
        <f t="shared" si="169"/>
        <v>18.239999999999998</v>
      </c>
      <c r="Q2742" s="16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12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168"/>
        <v>0</v>
      </c>
      <c r="P2743" s="14">
        <f t="shared" si="169"/>
        <v>8.75</v>
      </c>
      <c r="Q2743" s="16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210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168"/>
        <v>29</v>
      </c>
      <c r="P2744" s="14">
        <f t="shared" si="169"/>
        <v>40.61</v>
      </c>
      <c r="Q2744" s="16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3.25" customHeight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168"/>
        <v>0</v>
      </c>
      <c r="P2745" s="14">
        <f t="shared" si="169"/>
        <v>0</v>
      </c>
      <c r="Q2745" s="16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255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168"/>
        <v>5</v>
      </c>
      <c r="P2746" s="14">
        <f t="shared" si="169"/>
        <v>37.950000000000003</v>
      </c>
      <c r="Q2746" s="1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255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168"/>
        <v>22</v>
      </c>
      <c r="P2747" s="14">
        <f t="shared" si="169"/>
        <v>35.729999999999997</v>
      </c>
      <c r="Q2747" s="16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255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168"/>
        <v>27</v>
      </c>
      <c r="P2748" s="14">
        <f t="shared" si="169"/>
        <v>42.16</v>
      </c>
      <c r="Q2748" s="16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25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168"/>
        <v>28</v>
      </c>
      <c r="P2749" s="14">
        <f t="shared" si="169"/>
        <v>35</v>
      </c>
      <c r="Q2749" s="16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180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168"/>
        <v>1</v>
      </c>
      <c r="P2750" s="14">
        <f t="shared" si="169"/>
        <v>13.25</v>
      </c>
      <c r="Q2750" s="16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15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168"/>
        <v>1</v>
      </c>
      <c r="P2751" s="14">
        <f t="shared" si="169"/>
        <v>55</v>
      </c>
      <c r="Q2751" s="16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53.25" customHeight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168"/>
        <v>0</v>
      </c>
      <c r="P2752" s="14">
        <f t="shared" si="169"/>
        <v>0</v>
      </c>
      <c r="Q2752" s="16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53.25" customHeight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168"/>
        <v>0</v>
      </c>
      <c r="P2753" s="14">
        <f t="shared" si="169"/>
        <v>0</v>
      </c>
      <c r="Q2753" s="16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24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ref="O2754:O2817" si="172">ROUND(E2754/D2754*100,0)</f>
        <v>11</v>
      </c>
      <c r="P2754" s="14">
        <f t="shared" ref="P2754:P2817" si="173">IFERROR(ROUND(E2754/L2754,2),0)</f>
        <v>39.29</v>
      </c>
      <c r="Q2754" s="16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210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si="172"/>
        <v>19</v>
      </c>
      <c r="P2755" s="14">
        <f t="shared" si="173"/>
        <v>47.5</v>
      </c>
      <c r="Q2755" s="16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53.25" customHeight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172"/>
        <v>0</v>
      </c>
      <c r="P2756" s="14">
        <f t="shared" si="173"/>
        <v>0</v>
      </c>
      <c r="Q2756" s="1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180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172"/>
        <v>52</v>
      </c>
      <c r="P2757" s="14">
        <f t="shared" si="173"/>
        <v>17.329999999999998</v>
      </c>
      <c r="Q2757" s="16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240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172"/>
        <v>10</v>
      </c>
      <c r="P2758" s="14">
        <f t="shared" si="173"/>
        <v>31.76</v>
      </c>
      <c r="Q2758" s="16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105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172"/>
        <v>1</v>
      </c>
      <c r="P2759" s="14">
        <f t="shared" si="173"/>
        <v>5</v>
      </c>
      <c r="Q2759" s="16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27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172"/>
        <v>12</v>
      </c>
      <c r="P2760" s="14">
        <f t="shared" si="173"/>
        <v>39</v>
      </c>
      <c r="Q2760" s="16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22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172"/>
        <v>11</v>
      </c>
      <c r="P2761" s="14">
        <f t="shared" si="173"/>
        <v>52.5</v>
      </c>
      <c r="Q2761" s="16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53.25" customHeight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172"/>
        <v>0</v>
      </c>
      <c r="P2762" s="14">
        <f t="shared" si="173"/>
        <v>0</v>
      </c>
      <c r="Q2762" s="16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165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172"/>
        <v>1</v>
      </c>
      <c r="P2763" s="14">
        <f t="shared" si="173"/>
        <v>9</v>
      </c>
      <c r="Q2763" s="16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180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172"/>
        <v>1</v>
      </c>
      <c r="P2764" s="14">
        <f t="shared" si="173"/>
        <v>25</v>
      </c>
      <c r="Q2764" s="16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165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172"/>
        <v>0</v>
      </c>
      <c r="P2765" s="14">
        <f t="shared" si="173"/>
        <v>30</v>
      </c>
      <c r="Q2765" s="16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27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172"/>
        <v>1</v>
      </c>
      <c r="P2766" s="14">
        <f t="shared" si="173"/>
        <v>11.25</v>
      </c>
      <c r="Q2766" s="1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53.25" customHeight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172"/>
        <v>0</v>
      </c>
      <c r="P2767" s="14">
        <f t="shared" si="173"/>
        <v>0</v>
      </c>
      <c r="Q2767" s="16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25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172"/>
        <v>2</v>
      </c>
      <c r="P2768" s="14">
        <f t="shared" si="173"/>
        <v>25</v>
      </c>
      <c r="Q2768" s="16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180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172"/>
        <v>1</v>
      </c>
      <c r="P2769" s="14">
        <f t="shared" si="173"/>
        <v>11.33</v>
      </c>
      <c r="Q2769" s="16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210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172"/>
        <v>14</v>
      </c>
      <c r="P2770" s="14">
        <f t="shared" si="173"/>
        <v>29.47</v>
      </c>
      <c r="Q2770" s="16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19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172"/>
        <v>0</v>
      </c>
      <c r="P2771" s="14">
        <f t="shared" si="173"/>
        <v>1</v>
      </c>
      <c r="Q2771" s="16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22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172"/>
        <v>10</v>
      </c>
      <c r="P2772" s="14">
        <f t="shared" si="173"/>
        <v>63.1</v>
      </c>
      <c r="Q2772" s="16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53.25" customHeight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172"/>
        <v>0</v>
      </c>
      <c r="P2773" s="14">
        <f t="shared" si="173"/>
        <v>0</v>
      </c>
      <c r="Q2773" s="16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53.25" customHeight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172"/>
        <v>0</v>
      </c>
      <c r="P2774" s="14">
        <f t="shared" si="173"/>
        <v>0</v>
      </c>
      <c r="Q2774" s="16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19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172"/>
        <v>0</v>
      </c>
      <c r="P2775" s="14">
        <f t="shared" si="173"/>
        <v>1</v>
      </c>
      <c r="Q2775" s="16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25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172"/>
        <v>14</v>
      </c>
      <c r="P2776" s="14">
        <f t="shared" si="173"/>
        <v>43.85</v>
      </c>
      <c r="Q2776" s="1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22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172"/>
        <v>3</v>
      </c>
      <c r="P2777" s="14">
        <f t="shared" si="173"/>
        <v>75</v>
      </c>
      <c r="Q2777" s="16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255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172"/>
        <v>8</v>
      </c>
      <c r="P2778" s="14">
        <f t="shared" si="173"/>
        <v>45.97</v>
      </c>
      <c r="Q2778" s="16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255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172"/>
        <v>0</v>
      </c>
      <c r="P2779" s="14">
        <f t="shared" si="173"/>
        <v>10</v>
      </c>
      <c r="Q2779" s="16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24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172"/>
        <v>26</v>
      </c>
      <c r="P2780" s="14">
        <f t="shared" si="173"/>
        <v>93.67</v>
      </c>
      <c r="Q2780" s="16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25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172"/>
        <v>2</v>
      </c>
      <c r="P2781" s="14">
        <f t="shared" si="173"/>
        <v>53</v>
      </c>
      <c r="Q2781" s="16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53.25" customHeight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172"/>
        <v>0</v>
      </c>
      <c r="P2782" s="14">
        <f t="shared" si="173"/>
        <v>0</v>
      </c>
      <c r="Q2782" s="16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180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172"/>
        <v>105</v>
      </c>
      <c r="P2783" s="14">
        <f t="shared" si="173"/>
        <v>47</v>
      </c>
      <c r="Q2783" s="16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180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172"/>
        <v>120</v>
      </c>
      <c r="P2784" s="14">
        <f t="shared" si="173"/>
        <v>66.67</v>
      </c>
      <c r="Q2784" s="16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225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172"/>
        <v>115</v>
      </c>
      <c r="P2785" s="14">
        <f t="shared" si="173"/>
        <v>18.77</v>
      </c>
      <c r="Q2785" s="16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210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172"/>
        <v>119</v>
      </c>
      <c r="P2786" s="14">
        <f t="shared" si="173"/>
        <v>66.11</v>
      </c>
      <c r="Q2786" s="1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210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172"/>
        <v>105</v>
      </c>
      <c r="P2787" s="14">
        <f t="shared" si="173"/>
        <v>36.86</v>
      </c>
      <c r="Q2787" s="16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165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72"/>
        <v>118</v>
      </c>
      <c r="P2788" s="14">
        <f t="shared" si="173"/>
        <v>39.81</v>
      </c>
      <c r="Q2788" s="16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24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172"/>
        <v>120</v>
      </c>
      <c r="P2789" s="14">
        <f t="shared" si="173"/>
        <v>31.5</v>
      </c>
      <c r="Q2789" s="16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19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172"/>
        <v>103</v>
      </c>
      <c r="P2790" s="14">
        <f t="shared" si="173"/>
        <v>102.5</v>
      </c>
      <c r="Q2790" s="16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12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172"/>
        <v>101</v>
      </c>
      <c r="P2791" s="14">
        <f t="shared" si="173"/>
        <v>126.46</v>
      </c>
      <c r="Q2791" s="16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24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172"/>
        <v>105</v>
      </c>
      <c r="P2792" s="14">
        <f t="shared" si="173"/>
        <v>47.88</v>
      </c>
      <c r="Q2792" s="16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225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172"/>
        <v>103</v>
      </c>
      <c r="P2793" s="14">
        <f t="shared" si="173"/>
        <v>73.209999999999994</v>
      </c>
      <c r="Q2793" s="16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240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172"/>
        <v>108</v>
      </c>
      <c r="P2794" s="14">
        <f t="shared" si="173"/>
        <v>89.67</v>
      </c>
      <c r="Q2794" s="16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255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172"/>
        <v>111</v>
      </c>
      <c r="P2795" s="14">
        <f t="shared" si="173"/>
        <v>151.46</v>
      </c>
      <c r="Q2795" s="16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27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172"/>
        <v>150</v>
      </c>
      <c r="P2796" s="14">
        <f t="shared" si="173"/>
        <v>25</v>
      </c>
      <c r="Q2796" s="1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22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72"/>
        <v>104</v>
      </c>
      <c r="P2797" s="14">
        <f t="shared" si="173"/>
        <v>36.5</v>
      </c>
      <c r="Q2797" s="16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22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172"/>
        <v>116</v>
      </c>
      <c r="P2798" s="14">
        <f t="shared" si="173"/>
        <v>44</v>
      </c>
      <c r="Q2798" s="16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210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172"/>
        <v>103</v>
      </c>
      <c r="P2799" s="14">
        <f t="shared" si="173"/>
        <v>87.36</v>
      </c>
      <c r="Q2799" s="16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255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172"/>
        <v>101</v>
      </c>
      <c r="P2800" s="14">
        <f t="shared" si="173"/>
        <v>36.47</v>
      </c>
      <c r="Q2800" s="16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255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172"/>
        <v>117</v>
      </c>
      <c r="P2801" s="14">
        <f t="shared" si="173"/>
        <v>44.86</v>
      </c>
      <c r="Q2801" s="16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210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172"/>
        <v>133</v>
      </c>
      <c r="P2802" s="14">
        <f t="shared" si="173"/>
        <v>42.9</v>
      </c>
      <c r="Q2802" s="16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22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172"/>
        <v>133</v>
      </c>
      <c r="P2803" s="14">
        <f t="shared" si="173"/>
        <v>51.23</v>
      </c>
      <c r="Q2803" s="16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255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172"/>
        <v>102</v>
      </c>
      <c r="P2804" s="14">
        <f t="shared" si="173"/>
        <v>33.94</v>
      </c>
      <c r="Q2804" s="16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24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172"/>
        <v>128</v>
      </c>
      <c r="P2805" s="14">
        <f t="shared" si="173"/>
        <v>90.74</v>
      </c>
      <c r="Q2805" s="16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24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172"/>
        <v>115</v>
      </c>
      <c r="P2806" s="14">
        <f t="shared" si="173"/>
        <v>50</v>
      </c>
      <c r="Q2806" s="1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24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172"/>
        <v>110</v>
      </c>
      <c r="P2807" s="14">
        <f t="shared" si="173"/>
        <v>24.44</v>
      </c>
      <c r="Q2807" s="16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210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172"/>
        <v>112</v>
      </c>
      <c r="P2808" s="14">
        <f t="shared" si="173"/>
        <v>44.25</v>
      </c>
      <c r="Q2808" s="16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9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172"/>
        <v>126</v>
      </c>
      <c r="P2809" s="14">
        <f t="shared" si="173"/>
        <v>67.739999999999995</v>
      </c>
      <c r="Q2809" s="16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225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172"/>
        <v>100</v>
      </c>
      <c r="P2810" s="14">
        <f t="shared" si="173"/>
        <v>65.38</v>
      </c>
      <c r="Q2810" s="16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225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172"/>
        <v>102</v>
      </c>
      <c r="P2811" s="14">
        <f t="shared" si="173"/>
        <v>121.9</v>
      </c>
      <c r="Q2811" s="16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240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172"/>
        <v>108</v>
      </c>
      <c r="P2812" s="14">
        <f t="shared" si="173"/>
        <v>47.46</v>
      </c>
      <c r="Q2812" s="16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19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172"/>
        <v>100</v>
      </c>
      <c r="P2813" s="14">
        <f t="shared" si="173"/>
        <v>92.84</v>
      </c>
      <c r="Q2813" s="16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180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172"/>
        <v>113</v>
      </c>
      <c r="P2814" s="14">
        <f t="shared" si="173"/>
        <v>68.25</v>
      </c>
      <c r="Q2814" s="16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210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172"/>
        <v>128</v>
      </c>
      <c r="P2815" s="14">
        <f t="shared" si="173"/>
        <v>37.21</v>
      </c>
      <c r="Q2815" s="16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240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172"/>
        <v>108</v>
      </c>
      <c r="P2816" s="14">
        <f t="shared" si="173"/>
        <v>25.25</v>
      </c>
      <c r="Q2816" s="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22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172"/>
        <v>242</v>
      </c>
      <c r="P2817" s="14">
        <f t="shared" si="173"/>
        <v>43.21</v>
      </c>
      <c r="Q2817" s="16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22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ref="O2818:O2881" si="176">ROUND(E2818/D2818*100,0)</f>
        <v>142</v>
      </c>
      <c r="P2818" s="14">
        <f t="shared" ref="P2818:P2881" si="177">IFERROR(ROUND(E2818/L2818,2),0)</f>
        <v>25.13</v>
      </c>
      <c r="Q2818" s="16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24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si="176"/>
        <v>130</v>
      </c>
      <c r="P2819" s="14">
        <f t="shared" si="177"/>
        <v>23.64</v>
      </c>
      <c r="Q2819" s="16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19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176"/>
        <v>106</v>
      </c>
      <c r="P2820" s="14">
        <f t="shared" si="177"/>
        <v>103.95</v>
      </c>
      <c r="Q2820" s="16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24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176"/>
        <v>105</v>
      </c>
      <c r="P2821" s="14">
        <f t="shared" si="177"/>
        <v>50.38</v>
      </c>
      <c r="Q2821" s="16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225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176"/>
        <v>136</v>
      </c>
      <c r="P2822" s="14">
        <f t="shared" si="177"/>
        <v>13.6</v>
      </c>
      <c r="Q2822" s="16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255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176"/>
        <v>100</v>
      </c>
      <c r="P2823" s="14">
        <f t="shared" si="177"/>
        <v>28.57</v>
      </c>
      <c r="Q2823" s="16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24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176"/>
        <v>100</v>
      </c>
      <c r="P2824" s="14">
        <f t="shared" si="177"/>
        <v>63.83</v>
      </c>
      <c r="Q2824" s="16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255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176"/>
        <v>124</v>
      </c>
      <c r="P2825" s="14">
        <f t="shared" si="177"/>
        <v>8.86</v>
      </c>
      <c r="Q2825" s="16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19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176"/>
        <v>117</v>
      </c>
      <c r="P2826" s="14">
        <f t="shared" si="177"/>
        <v>50.67</v>
      </c>
      <c r="Q2826" s="1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24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176"/>
        <v>103</v>
      </c>
      <c r="P2827" s="14">
        <f t="shared" si="177"/>
        <v>60.78</v>
      </c>
      <c r="Q2827" s="16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225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176"/>
        <v>108</v>
      </c>
      <c r="P2828" s="14">
        <f t="shared" si="177"/>
        <v>113.42</v>
      </c>
      <c r="Q2828" s="16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24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176"/>
        <v>120</v>
      </c>
      <c r="P2829" s="14">
        <f t="shared" si="177"/>
        <v>104.57</v>
      </c>
      <c r="Q2829" s="16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24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176"/>
        <v>100</v>
      </c>
      <c r="P2830" s="14">
        <f t="shared" si="177"/>
        <v>98.31</v>
      </c>
      <c r="Q2830" s="16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27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176"/>
        <v>107</v>
      </c>
      <c r="P2831" s="14">
        <f t="shared" si="177"/>
        <v>35.04</v>
      </c>
      <c r="Q2831" s="16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15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176"/>
        <v>100</v>
      </c>
      <c r="P2832" s="14">
        <f t="shared" si="177"/>
        <v>272.73</v>
      </c>
      <c r="Q2832" s="16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16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176"/>
        <v>111</v>
      </c>
      <c r="P2833" s="14">
        <f t="shared" si="177"/>
        <v>63.85</v>
      </c>
      <c r="Q2833" s="16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24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176"/>
        <v>115</v>
      </c>
      <c r="P2834" s="14">
        <f t="shared" si="177"/>
        <v>30.19</v>
      </c>
      <c r="Q2834" s="16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t="9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176"/>
        <v>108</v>
      </c>
      <c r="P2835" s="14">
        <f t="shared" si="177"/>
        <v>83.51</v>
      </c>
      <c r="Q2835" s="16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240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176"/>
        <v>170</v>
      </c>
      <c r="P2836" s="14">
        <f t="shared" si="177"/>
        <v>64.760000000000005</v>
      </c>
      <c r="Q2836" s="1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22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176"/>
        <v>187</v>
      </c>
      <c r="P2837" s="14">
        <f t="shared" si="177"/>
        <v>20.12</v>
      </c>
      <c r="Q2837" s="16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24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176"/>
        <v>108</v>
      </c>
      <c r="P2838" s="14">
        <f t="shared" si="177"/>
        <v>44.09</v>
      </c>
      <c r="Q2838" s="16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28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176"/>
        <v>100</v>
      </c>
      <c r="P2839" s="14">
        <f t="shared" si="177"/>
        <v>40.479999999999997</v>
      </c>
      <c r="Q2839" s="16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25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176"/>
        <v>120</v>
      </c>
      <c r="P2840" s="14">
        <f t="shared" si="177"/>
        <v>44.54</v>
      </c>
      <c r="Q2840" s="16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255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176"/>
        <v>111</v>
      </c>
      <c r="P2841" s="14">
        <f t="shared" si="177"/>
        <v>125.81</v>
      </c>
      <c r="Q2841" s="16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27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76"/>
        <v>104</v>
      </c>
      <c r="P2842" s="14">
        <f t="shared" si="177"/>
        <v>19.7</v>
      </c>
      <c r="Q2842" s="16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24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176"/>
        <v>1</v>
      </c>
      <c r="P2843" s="14">
        <f t="shared" si="177"/>
        <v>10</v>
      </c>
      <c r="Q2843" s="16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53.25" customHeight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176"/>
        <v>0</v>
      </c>
      <c r="P2844" s="14">
        <f t="shared" si="177"/>
        <v>0</v>
      </c>
      <c r="Q2844" s="16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53.25" customHeight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176"/>
        <v>0</v>
      </c>
      <c r="P2845" s="14">
        <f t="shared" si="177"/>
        <v>0</v>
      </c>
      <c r="Q2845" s="16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22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176"/>
        <v>5</v>
      </c>
      <c r="P2846" s="14">
        <f t="shared" si="177"/>
        <v>30</v>
      </c>
      <c r="Q2846" s="1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19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176"/>
        <v>32</v>
      </c>
      <c r="P2847" s="14">
        <f t="shared" si="177"/>
        <v>60.67</v>
      </c>
      <c r="Q2847" s="16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3.25" customHeight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176"/>
        <v>0</v>
      </c>
      <c r="P2848" s="14">
        <f t="shared" si="177"/>
        <v>0</v>
      </c>
      <c r="Q2848" s="16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53.25" customHeight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176"/>
        <v>0</v>
      </c>
      <c r="P2849" s="14">
        <f t="shared" si="177"/>
        <v>0</v>
      </c>
      <c r="Q2849" s="16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24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176"/>
        <v>0</v>
      </c>
      <c r="P2850" s="14">
        <f t="shared" si="177"/>
        <v>23.33</v>
      </c>
      <c r="Q2850" s="16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24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176"/>
        <v>1</v>
      </c>
      <c r="P2851" s="14">
        <f t="shared" si="177"/>
        <v>5</v>
      </c>
      <c r="Q2851" s="16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225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176"/>
        <v>4</v>
      </c>
      <c r="P2852" s="14">
        <f t="shared" si="177"/>
        <v>23.92</v>
      </c>
      <c r="Q2852" s="16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53.25" customHeight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176"/>
        <v>0</v>
      </c>
      <c r="P2853" s="14">
        <f t="shared" si="177"/>
        <v>0</v>
      </c>
      <c r="Q2853" s="16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19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176"/>
        <v>2</v>
      </c>
      <c r="P2854" s="14">
        <f t="shared" si="177"/>
        <v>15.83</v>
      </c>
      <c r="Q2854" s="16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53.25" customHeight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176"/>
        <v>0</v>
      </c>
      <c r="P2855" s="14">
        <f t="shared" si="177"/>
        <v>0</v>
      </c>
      <c r="Q2855" s="16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19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176"/>
        <v>42</v>
      </c>
      <c r="P2856" s="14">
        <f t="shared" si="177"/>
        <v>29.79</v>
      </c>
      <c r="Q2856" s="1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255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176"/>
        <v>50</v>
      </c>
      <c r="P2857" s="14">
        <f t="shared" si="177"/>
        <v>60</v>
      </c>
      <c r="Q2857" s="16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22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176"/>
        <v>5</v>
      </c>
      <c r="P2858" s="14">
        <f t="shared" si="177"/>
        <v>24.33</v>
      </c>
      <c r="Q2858" s="16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25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176"/>
        <v>20</v>
      </c>
      <c r="P2859" s="14">
        <f t="shared" si="177"/>
        <v>500</v>
      </c>
      <c r="Q2859" s="16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53.25" customHeight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176"/>
        <v>0</v>
      </c>
      <c r="P2860" s="14">
        <f t="shared" si="177"/>
        <v>0</v>
      </c>
      <c r="Q2860" s="16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16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176"/>
        <v>2</v>
      </c>
      <c r="P2861" s="14">
        <f t="shared" si="177"/>
        <v>35</v>
      </c>
      <c r="Q2861" s="16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24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176"/>
        <v>7</v>
      </c>
      <c r="P2862" s="14">
        <f t="shared" si="177"/>
        <v>29.56</v>
      </c>
      <c r="Q2862" s="16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225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176"/>
        <v>32</v>
      </c>
      <c r="P2863" s="14">
        <f t="shared" si="177"/>
        <v>26.67</v>
      </c>
      <c r="Q2863" s="16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210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176"/>
        <v>0</v>
      </c>
      <c r="P2864" s="14">
        <f t="shared" si="177"/>
        <v>18.329999999999998</v>
      </c>
      <c r="Q2864" s="16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255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176"/>
        <v>0</v>
      </c>
      <c r="P2865" s="14">
        <f t="shared" si="177"/>
        <v>20</v>
      </c>
      <c r="Q2865" s="16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t="9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176"/>
        <v>2</v>
      </c>
      <c r="P2866" s="14">
        <f t="shared" si="177"/>
        <v>13.33</v>
      </c>
      <c r="Q2866" s="1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53.25" customHeight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176"/>
        <v>0</v>
      </c>
      <c r="P2867" s="14">
        <f t="shared" si="177"/>
        <v>0</v>
      </c>
      <c r="Q2867" s="16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25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176"/>
        <v>1</v>
      </c>
      <c r="P2868" s="14">
        <f t="shared" si="177"/>
        <v>22.5</v>
      </c>
      <c r="Q2868" s="16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285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176"/>
        <v>20</v>
      </c>
      <c r="P2869" s="14">
        <f t="shared" si="177"/>
        <v>50.4</v>
      </c>
      <c r="Q2869" s="16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255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176"/>
        <v>42</v>
      </c>
      <c r="P2870" s="14">
        <f t="shared" si="177"/>
        <v>105.03</v>
      </c>
      <c r="Q2870" s="16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27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176"/>
        <v>1</v>
      </c>
      <c r="P2871" s="14">
        <f t="shared" si="177"/>
        <v>35.4</v>
      </c>
      <c r="Q2871" s="16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285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176"/>
        <v>15</v>
      </c>
      <c r="P2872" s="14">
        <f t="shared" si="177"/>
        <v>83.33</v>
      </c>
      <c r="Q2872" s="16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19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176"/>
        <v>5</v>
      </c>
      <c r="P2873" s="14">
        <f t="shared" si="177"/>
        <v>35.92</v>
      </c>
      <c r="Q2873" s="16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53.25" customHeight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176"/>
        <v>0</v>
      </c>
      <c r="P2874" s="14">
        <f t="shared" si="177"/>
        <v>0</v>
      </c>
      <c r="Q2874" s="16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255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176"/>
        <v>38</v>
      </c>
      <c r="P2875" s="14">
        <f t="shared" si="177"/>
        <v>119.13</v>
      </c>
      <c r="Q2875" s="16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255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176"/>
        <v>5</v>
      </c>
      <c r="P2876" s="14">
        <f t="shared" si="177"/>
        <v>90.33</v>
      </c>
      <c r="Q2876" s="1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24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176"/>
        <v>0</v>
      </c>
      <c r="P2877" s="14">
        <f t="shared" si="177"/>
        <v>2.33</v>
      </c>
      <c r="Q2877" s="16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53.25" customHeight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176"/>
        <v>0</v>
      </c>
      <c r="P2878" s="14">
        <f t="shared" si="177"/>
        <v>0</v>
      </c>
      <c r="Q2878" s="16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24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176"/>
        <v>11</v>
      </c>
      <c r="P2879" s="14">
        <f t="shared" si="177"/>
        <v>108.33</v>
      </c>
      <c r="Q2879" s="16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240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176"/>
        <v>2</v>
      </c>
      <c r="P2880" s="14">
        <f t="shared" si="177"/>
        <v>15.75</v>
      </c>
      <c r="Q2880" s="16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180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176"/>
        <v>0</v>
      </c>
      <c r="P2881" s="14">
        <f t="shared" si="177"/>
        <v>29</v>
      </c>
      <c r="Q2881" s="16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24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ref="O2882:O2945" si="180">ROUND(E2882/D2882*100,0)</f>
        <v>23</v>
      </c>
      <c r="P2882" s="14">
        <f t="shared" ref="P2882:P2945" si="181">IFERROR(ROUND(E2882/L2882,2),0)</f>
        <v>96.55</v>
      </c>
      <c r="Q2882" s="16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53.25" customHeight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si="180"/>
        <v>0</v>
      </c>
      <c r="P2883" s="14">
        <f t="shared" si="181"/>
        <v>0</v>
      </c>
      <c r="Q2883" s="16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24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180"/>
        <v>34</v>
      </c>
      <c r="P2884" s="14">
        <f t="shared" si="181"/>
        <v>63</v>
      </c>
      <c r="Q2884" s="16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255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180"/>
        <v>19</v>
      </c>
      <c r="P2885" s="14">
        <f t="shared" si="181"/>
        <v>381.6</v>
      </c>
      <c r="Q2885" s="16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16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180"/>
        <v>0</v>
      </c>
      <c r="P2886" s="14">
        <f t="shared" si="181"/>
        <v>46.25</v>
      </c>
      <c r="Q2886" s="1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165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180"/>
        <v>33</v>
      </c>
      <c r="P2887" s="14">
        <f t="shared" si="181"/>
        <v>26</v>
      </c>
      <c r="Q2887" s="16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24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180"/>
        <v>5</v>
      </c>
      <c r="P2888" s="14">
        <f t="shared" si="181"/>
        <v>10</v>
      </c>
      <c r="Q2888" s="16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24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180"/>
        <v>0</v>
      </c>
      <c r="P2889" s="14">
        <f t="shared" si="181"/>
        <v>5</v>
      </c>
      <c r="Q2889" s="16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53.25" customHeight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180"/>
        <v>0</v>
      </c>
      <c r="P2890" s="14">
        <f t="shared" si="181"/>
        <v>0</v>
      </c>
      <c r="Q2890" s="16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19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180"/>
        <v>38</v>
      </c>
      <c r="P2891" s="14">
        <f t="shared" si="181"/>
        <v>81.569999999999993</v>
      </c>
      <c r="Q2891" s="16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285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180"/>
        <v>1</v>
      </c>
      <c r="P2892" s="14">
        <f t="shared" si="181"/>
        <v>7</v>
      </c>
      <c r="Q2892" s="16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27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180"/>
        <v>3</v>
      </c>
      <c r="P2893" s="14">
        <f t="shared" si="181"/>
        <v>27.3</v>
      </c>
      <c r="Q2893" s="16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210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180"/>
        <v>9</v>
      </c>
      <c r="P2894" s="14">
        <f t="shared" si="181"/>
        <v>29.41</v>
      </c>
      <c r="Q2894" s="16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9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180"/>
        <v>1</v>
      </c>
      <c r="P2895" s="14">
        <f t="shared" si="181"/>
        <v>12.5</v>
      </c>
      <c r="Q2895" s="16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53.25" customHeight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180"/>
        <v>0</v>
      </c>
      <c r="P2896" s="14">
        <f t="shared" si="181"/>
        <v>0</v>
      </c>
      <c r="Q2896" s="1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24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180"/>
        <v>5</v>
      </c>
      <c r="P2897" s="14">
        <f t="shared" si="181"/>
        <v>5.75</v>
      </c>
      <c r="Q2897" s="16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150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180"/>
        <v>21</v>
      </c>
      <c r="P2898" s="14">
        <f t="shared" si="181"/>
        <v>52.08</v>
      </c>
      <c r="Q2898" s="16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24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180"/>
        <v>5</v>
      </c>
      <c r="P2899" s="14">
        <f t="shared" si="181"/>
        <v>183.33</v>
      </c>
      <c r="Q2899" s="16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25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180"/>
        <v>4</v>
      </c>
      <c r="P2900" s="14">
        <f t="shared" si="181"/>
        <v>26.33</v>
      </c>
      <c r="Q2900" s="16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53.25" customHeight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180"/>
        <v>0</v>
      </c>
      <c r="P2901" s="14">
        <f t="shared" si="181"/>
        <v>0</v>
      </c>
      <c r="Q2901" s="16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30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180"/>
        <v>62</v>
      </c>
      <c r="P2902" s="14">
        <f t="shared" si="181"/>
        <v>486.43</v>
      </c>
      <c r="Q2902" s="16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24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180"/>
        <v>1</v>
      </c>
      <c r="P2903" s="14">
        <f t="shared" si="181"/>
        <v>3</v>
      </c>
      <c r="Q2903" s="16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16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180"/>
        <v>0</v>
      </c>
      <c r="P2904" s="14">
        <f t="shared" si="181"/>
        <v>25</v>
      </c>
      <c r="Q2904" s="16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25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180"/>
        <v>1</v>
      </c>
      <c r="P2905" s="14">
        <f t="shared" si="181"/>
        <v>9.75</v>
      </c>
      <c r="Q2905" s="16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22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180"/>
        <v>5</v>
      </c>
      <c r="P2906" s="14">
        <f t="shared" si="181"/>
        <v>18.75</v>
      </c>
      <c r="Q2906" s="1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19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180"/>
        <v>18</v>
      </c>
      <c r="P2907" s="14">
        <f t="shared" si="181"/>
        <v>36.590000000000003</v>
      </c>
      <c r="Q2907" s="16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27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80"/>
        <v>9</v>
      </c>
      <c r="P2908" s="14">
        <f t="shared" si="181"/>
        <v>80.709999999999994</v>
      </c>
      <c r="Q2908" s="16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27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180"/>
        <v>0</v>
      </c>
      <c r="P2909" s="14">
        <f t="shared" si="181"/>
        <v>1</v>
      </c>
      <c r="Q2909" s="16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24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180"/>
        <v>3</v>
      </c>
      <c r="P2910" s="14">
        <f t="shared" si="181"/>
        <v>52.8</v>
      </c>
      <c r="Q2910" s="16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255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180"/>
        <v>0</v>
      </c>
      <c r="P2911" s="14">
        <f t="shared" si="181"/>
        <v>20</v>
      </c>
      <c r="Q2911" s="16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25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80"/>
        <v>0</v>
      </c>
      <c r="P2912" s="14">
        <f t="shared" si="181"/>
        <v>1</v>
      </c>
      <c r="Q2912" s="16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24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180"/>
        <v>37</v>
      </c>
      <c r="P2913" s="14">
        <f t="shared" si="181"/>
        <v>46.93</v>
      </c>
      <c r="Q2913" s="16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24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180"/>
        <v>14</v>
      </c>
      <c r="P2914" s="14">
        <f t="shared" si="181"/>
        <v>78.08</v>
      </c>
      <c r="Q2914" s="16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24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180"/>
        <v>0</v>
      </c>
      <c r="P2915" s="14">
        <f t="shared" si="181"/>
        <v>1</v>
      </c>
      <c r="Q2915" s="16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15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80"/>
        <v>0</v>
      </c>
      <c r="P2916" s="14">
        <f t="shared" si="181"/>
        <v>1</v>
      </c>
      <c r="Q2916" s="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210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180"/>
        <v>61</v>
      </c>
      <c r="P2917" s="14">
        <f t="shared" si="181"/>
        <v>203.67</v>
      </c>
      <c r="Q2917" s="16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180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180"/>
        <v>8</v>
      </c>
      <c r="P2918" s="14">
        <f t="shared" si="181"/>
        <v>20.71</v>
      </c>
      <c r="Q2918" s="16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22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180"/>
        <v>22</v>
      </c>
      <c r="P2919" s="14">
        <f t="shared" si="181"/>
        <v>48.56</v>
      </c>
      <c r="Q2919" s="16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22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180"/>
        <v>27</v>
      </c>
      <c r="P2920" s="14">
        <f t="shared" si="181"/>
        <v>68.099999999999994</v>
      </c>
      <c r="Q2920" s="16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22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180"/>
        <v>9</v>
      </c>
      <c r="P2921" s="14">
        <f t="shared" si="181"/>
        <v>8.5</v>
      </c>
      <c r="Q2921" s="16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27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180"/>
        <v>27</v>
      </c>
      <c r="P2922" s="14">
        <f t="shared" si="181"/>
        <v>51.62</v>
      </c>
      <c r="Q2922" s="16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16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180"/>
        <v>129</v>
      </c>
      <c r="P2923" s="14">
        <f t="shared" si="181"/>
        <v>43</v>
      </c>
      <c r="Q2923" s="16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255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180"/>
        <v>100</v>
      </c>
      <c r="P2924" s="14">
        <f t="shared" si="181"/>
        <v>83.33</v>
      </c>
      <c r="Q2924" s="16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19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180"/>
        <v>100</v>
      </c>
      <c r="P2925" s="14">
        <f t="shared" si="181"/>
        <v>30</v>
      </c>
      <c r="Q2925" s="16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22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180"/>
        <v>103</v>
      </c>
      <c r="P2926" s="14">
        <f t="shared" si="181"/>
        <v>175.51</v>
      </c>
      <c r="Q2926" s="1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210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180"/>
        <v>102</v>
      </c>
      <c r="P2927" s="14">
        <f t="shared" si="181"/>
        <v>231.66</v>
      </c>
      <c r="Q2927" s="16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225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180"/>
        <v>125</v>
      </c>
      <c r="P2928" s="14">
        <f t="shared" si="181"/>
        <v>75</v>
      </c>
      <c r="Q2928" s="16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255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180"/>
        <v>131</v>
      </c>
      <c r="P2929" s="14">
        <f t="shared" si="181"/>
        <v>112.14</v>
      </c>
      <c r="Q2929" s="16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15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180"/>
        <v>100</v>
      </c>
      <c r="P2930" s="14">
        <f t="shared" si="181"/>
        <v>41.67</v>
      </c>
      <c r="Q2930" s="16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255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180"/>
        <v>102</v>
      </c>
      <c r="P2931" s="14">
        <f t="shared" si="181"/>
        <v>255.17</v>
      </c>
      <c r="Q2931" s="16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24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180"/>
        <v>101</v>
      </c>
      <c r="P2932" s="14">
        <f t="shared" si="181"/>
        <v>162.77000000000001</v>
      </c>
      <c r="Q2932" s="16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27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180"/>
        <v>106</v>
      </c>
      <c r="P2933" s="14">
        <f t="shared" si="181"/>
        <v>88.33</v>
      </c>
      <c r="Q2933" s="16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255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180"/>
        <v>105</v>
      </c>
      <c r="P2934" s="14">
        <f t="shared" si="181"/>
        <v>85.74</v>
      </c>
      <c r="Q2934" s="16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255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180"/>
        <v>103</v>
      </c>
      <c r="P2935" s="14">
        <f t="shared" si="181"/>
        <v>47.57</v>
      </c>
      <c r="Q2935" s="16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180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180"/>
        <v>108</v>
      </c>
      <c r="P2936" s="14">
        <f t="shared" si="181"/>
        <v>72.97</v>
      </c>
      <c r="Q2936" s="1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210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180"/>
        <v>101</v>
      </c>
      <c r="P2937" s="14">
        <f t="shared" si="181"/>
        <v>90.54</v>
      </c>
      <c r="Q2937" s="16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24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180"/>
        <v>128</v>
      </c>
      <c r="P2938" s="14">
        <f t="shared" si="181"/>
        <v>37.65</v>
      </c>
      <c r="Q2938" s="16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15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180"/>
        <v>133</v>
      </c>
      <c r="P2939" s="14">
        <f t="shared" si="181"/>
        <v>36.36</v>
      </c>
      <c r="Q2939" s="16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22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180"/>
        <v>101</v>
      </c>
      <c r="P2940" s="14">
        <f t="shared" si="181"/>
        <v>126.72</v>
      </c>
      <c r="Q2940" s="16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255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180"/>
        <v>103</v>
      </c>
      <c r="P2941" s="14">
        <f t="shared" si="181"/>
        <v>329.2</v>
      </c>
      <c r="Q2941" s="16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22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180"/>
        <v>107</v>
      </c>
      <c r="P2942" s="14">
        <f t="shared" si="181"/>
        <v>81.239999999999995</v>
      </c>
      <c r="Q2942" s="16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255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180"/>
        <v>0</v>
      </c>
      <c r="P2943" s="14">
        <f t="shared" si="181"/>
        <v>1</v>
      </c>
      <c r="Q2943" s="16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255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180"/>
        <v>20</v>
      </c>
      <c r="P2944" s="14">
        <f t="shared" si="181"/>
        <v>202.23</v>
      </c>
      <c r="Q2944" s="16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53.25" customHeight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180"/>
        <v>0</v>
      </c>
      <c r="P2945" s="14">
        <f t="shared" si="181"/>
        <v>0</v>
      </c>
      <c r="Q2945" s="16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210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ref="O2946:O3009" si="184">ROUND(E2946/D2946*100,0)</f>
        <v>1</v>
      </c>
      <c r="P2946" s="14">
        <f t="shared" ref="P2946:P3009" si="185">IFERROR(ROUND(E2946/L2946,2),0)</f>
        <v>100</v>
      </c>
      <c r="Q2946" s="1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3.25" customHeight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si="184"/>
        <v>0</v>
      </c>
      <c r="P2947" s="14">
        <f t="shared" si="185"/>
        <v>0</v>
      </c>
      <c r="Q2947" s="16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22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184"/>
        <v>0</v>
      </c>
      <c r="P2948" s="14">
        <f t="shared" si="185"/>
        <v>1</v>
      </c>
      <c r="Q2948" s="16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255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184"/>
        <v>4</v>
      </c>
      <c r="P2949" s="14">
        <f t="shared" si="185"/>
        <v>82.46</v>
      </c>
      <c r="Q2949" s="16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24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184"/>
        <v>0</v>
      </c>
      <c r="P2950" s="14">
        <f t="shared" si="185"/>
        <v>2.67</v>
      </c>
      <c r="Q2950" s="16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24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184"/>
        <v>3</v>
      </c>
      <c r="P2951" s="14">
        <f t="shared" si="185"/>
        <v>12.5</v>
      </c>
      <c r="Q2951" s="16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53.25" customHeight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184"/>
        <v>0</v>
      </c>
      <c r="P2952" s="14">
        <f t="shared" si="185"/>
        <v>0</v>
      </c>
      <c r="Q2952" s="16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24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184"/>
        <v>2</v>
      </c>
      <c r="P2953" s="14">
        <f t="shared" si="185"/>
        <v>18.899999999999999</v>
      </c>
      <c r="Q2953" s="16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255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184"/>
        <v>8</v>
      </c>
      <c r="P2954" s="14">
        <f t="shared" si="185"/>
        <v>200.63</v>
      </c>
      <c r="Q2954" s="16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240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184"/>
        <v>0</v>
      </c>
      <c r="P2955" s="14">
        <f t="shared" si="185"/>
        <v>201.67</v>
      </c>
      <c r="Q2955" s="16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53.25" hidden="1" customHeight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184"/>
        <v>0</v>
      </c>
      <c r="P2956" s="14">
        <f t="shared" si="185"/>
        <v>0</v>
      </c>
      <c r="Q2956" s="1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16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184"/>
        <v>60</v>
      </c>
      <c r="P2957" s="14">
        <f t="shared" si="185"/>
        <v>65</v>
      </c>
      <c r="Q2957" s="16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255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184"/>
        <v>17</v>
      </c>
      <c r="P2958" s="14">
        <f t="shared" si="185"/>
        <v>66.099999999999994</v>
      </c>
      <c r="Q2958" s="16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19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184"/>
        <v>2</v>
      </c>
      <c r="P2959" s="14">
        <f t="shared" si="185"/>
        <v>93.33</v>
      </c>
      <c r="Q2959" s="16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53.25" hidden="1" customHeight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184"/>
        <v>0</v>
      </c>
      <c r="P2960" s="14">
        <f t="shared" si="185"/>
        <v>0</v>
      </c>
      <c r="Q2960" s="16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53.25" hidden="1" customHeight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184"/>
        <v>0</v>
      </c>
      <c r="P2961" s="14">
        <f t="shared" si="185"/>
        <v>0</v>
      </c>
      <c r="Q2961" s="16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53.25" hidden="1" customHeight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184"/>
        <v>0</v>
      </c>
      <c r="P2962" s="14">
        <f t="shared" si="185"/>
        <v>0</v>
      </c>
      <c r="Q2962" s="16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24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184"/>
        <v>110</v>
      </c>
      <c r="P2963" s="14">
        <f t="shared" si="185"/>
        <v>50.75</v>
      </c>
      <c r="Q2963" s="16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225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184"/>
        <v>122</v>
      </c>
      <c r="P2964" s="14">
        <f t="shared" si="185"/>
        <v>60.9</v>
      </c>
      <c r="Q2964" s="16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255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184"/>
        <v>107</v>
      </c>
      <c r="P2965" s="14">
        <f t="shared" si="185"/>
        <v>109.03</v>
      </c>
      <c r="Q2965" s="16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255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184"/>
        <v>101</v>
      </c>
      <c r="P2966" s="14">
        <f t="shared" si="185"/>
        <v>25.69</v>
      </c>
      <c r="Q2966" s="1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255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184"/>
        <v>109</v>
      </c>
      <c r="P2967" s="14">
        <f t="shared" si="185"/>
        <v>41.92</v>
      </c>
      <c r="Q2967" s="16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225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184"/>
        <v>114</v>
      </c>
      <c r="P2968" s="14">
        <f t="shared" si="185"/>
        <v>88.77</v>
      </c>
      <c r="Q2968" s="16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180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184"/>
        <v>114</v>
      </c>
      <c r="P2969" s="14">
        <f t="shared" si="185"/>
        <v>80.23</v>
      </c>
      <c r="Q2969" s="16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15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184"/>
        <v>106</v>
      </c>
      <c r="P2970" s="14">
        <f t="shared" si="185"/>
        <v>78.94</v>
      </c>
      <c r="Q2970" s="16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24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184"/>
        <v>163</v>
      </c>
      <c r="P2971" s="14">
        <f t="shared" si="185"/>
        <v>95.59</v>
      </c>
      <c r="Q2971" s="16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210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184"/>
        <v>106</v>
      </c>
      <c r="P2972" s="14">
        <f t="shared" si="185"/>
        <v>69.89</v>
      </c>
      <c r="Q2972" s="16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24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184"/>
        <v>100</v>
      </c>
      <c r="P2973" s="14">
        <f t="shared" si="185"/>
        <v>74.53</v>
      </c>
      <c r="Q2973" s="16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15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184"/>
        <v>105</v>
      </c>
      <c r="P2974" s="14">
        <f t="shared" si="185"/>
        <v>123.94</v>
      </c>
      <c r="Q2974" s="16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225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184"/>
        <v>175</v>
      </c>
      <c r="P2975" s="14">
        <f t="shared" si="185"/>
        <v>264.85000000000002</v>
      </c>
      <c r="Q2975" s="16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255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184"/>
        <v>102</v>
      </c>
      <c r="P2976" s="14">
        <f t="shared" si="185"/>
        <v>58.62</v>
      </c>
      <c r="Q2976" s="1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255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184"/>
        <v>100</v>
      </c>
      <c r="P2977" s="14">
        <f t="shared" si="185"/>
        <v>70.88</v>
      </c>
      <c r="Q2977" s="16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210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184"/>
        <v>171</v>
      </c>
      <c r="P2978" s="14">
        <f t="shared" si="185"/>
        <v>8.57</v>
      </c>
      <c r="Q2978" s="16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255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184"/>
        <v>114</v>
      </c>
      <c r="P2979" s="14">
        <f t="shared" si="185"/>
        <v>113.57</v>
      </c>
      <c r="Q2979" s="16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255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184"/>
        <v>129</v>
      </c>
      <c r="P2980" s="14">
        <f t="shared" si="185"/>
        <v>60.69</v>
      </c>
      <c r="Q2980" s="16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24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184"/>
        <v>101</v>
      </c>
      <c r="P2981" s="14">
        <f t="shared" si="185"/>
        <v>110.22</v>
      </c>
      <c r="Q2981" s="16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19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184"/>
        <v>109</v>
      </c>
      <c r="P2982" s="14">
        <f t="shared" si="185"/>
        <v>136.46</v>
      </c>
      <c r="Q2982" s="16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24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184"/>
        <v>129</v>
      </c>
      <c r="P2983" s="14">
        <f t="shared" si="185"/>
        <v>53.16</v>
      </c>
      <c r="Q2983" s="16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19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184"/>
        <v>102</v>
      </c>
      <c r="P2984" s="14">
        <f t="shared" si="185"/>
        <v>86.49</v>
      </c>
      <c r="Q2984" s="16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22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184"/>
        <v>147</v>
      </c>
      <c r="P2985" s="14">
        <f t="shared" si="185"/>
        <v>155.24</v>
      </c>
      <c r="Q2985" s="16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27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184"/>
        <v>100</v>
      </c>
      <c r="P2986" s="14">
        <f t="shared" si="185"/>
        <v>115.08</v>
      </c>
      <c r="Q2986" s="1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27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184"/>
        <v>122</v>
      </c>
      <c r="P2987" s="14">
        <f t="shared" si="185"/>
        <v>109.59</v>
      </c>
      <c r="Q2987" s="16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22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184"/>
        <v>106</v>
      </c>
      <c r="P2988" s="14">
        <f t="shared" si="185"/>
        <v>45.21</v>
      </c>
      <c r="Q2988" s="16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255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184"/>
        <v>110</v>
      </c>
      <c r="P2989" s="14">
        <f t="shared" si="185"/>
        <v>104.15</v>
      </c>
      <c r="Q2989" s="16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24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184"/>
        <v>100</v>
      </c>
      <c r="P2990" s="14">
        <f t="shared" si="185"/>
        <v>35.71</v>
      </c>
      <c r="Q2990" s="16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t="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184"/>
        <v>177</v>
      </c>
      <c r="P2991" s="14">
        <f t="shared" si="185"/>
        <v>97</v>
      </c>
      <c r="Q2991" s="16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225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184"/>
        <v>100</v>
      </c>
      <c r="P2992" s="14">
        <f t="shared" si="185"/>
        <v>370.37</v>
      </c>
      <c r="Q2992" s="16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24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184"/>
        <v>103</v>
      </c>
      <c r="P2993" s="14">
        <f t="shared" si="185"/>
        <v>94.41</v>
      </c>
      <c r="Q2993" s="16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22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184"/>
        <v>105</v>
      </c>
      <c r="P2994" s="14">
        <f t="shared" si="185"/>
        <v>48.98</v>
      </c>
      <c r="Q2994" s="16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t="9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184"/>
        <v>100</v>
      </c>
      <c r="P2995" s="14">
        <f t="shared" si="185"/>
        <v>45.59</v>
      </c>
      <c r="Q2995" s="16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22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184"/>
        <v>458</v>
      </c>
      <c r="P2996" s="14">
        <f t="shared" si="185"/>
        <v>23.28</v>
      </c>
      <c r="Q2996" s="1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22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184"/>
        <v>105</v>
      </c>
      <c r="P2997" s="14">
        <f t="shared" si="185"/>
        <v>63.23</v>
      </c>
      <c r="Q2997" s="16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16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184"/>
        <v>172</v>
      </c>
      <c r="P2998" s="14">
        <f t="shared" si="185"/>
        <v>153.52000000000001</v>
      </c>
      <c r="Q2998" s="16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24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184"/>
        <v>104</v>
      </c>
      <c r="P2999" s="14">
        <f t="shared" si="185"/>
        <v>90.2</v>
      </c>
      <c r="Q2999" s="16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27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184"/>
        <v>103</v>
      </c>
      <c r="P3000" s="14">
        <f t="shared" si="185"/>
        <v>118.97</v>
      </c>
      <c r="Q3000" s="16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225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184"/>
        <v>119</v>
      </c>
      <c r="P3001" s="14">
        <f t="shared" si="185"/>
        <v>80.25</v>
      </c>
      <c r="Q3001" s="16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21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184"/>
        <v>100</v>
      </c>
      <c r="P3002" s="14">
        <f t="shared" si="185"/>
        <v>62.5</v>
      </c>
      <c r="Q3002" s="16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270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184"/>
        <v>319</v>
      </c>
      <c r="P3003" s="14">
        <f t="shared" si="185"/>
        <v>131.38</v>
      </c>
      <c r="Q3003" s="16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165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184"/>
        <v>109</v>
      </c>
      <c r="P3004" s="14">
        <f t="shared" si="185"/>
        <v>73.03</v>
      </c>
      <c r="Q3004" s="16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255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184"/>
        <v>101</v>
      </c>
      <c r="P3005" s="14">
        <f t="shared" si="185"/>
        <v>178.53</v>
      </c>
      <c r="Q3005" s="16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255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184"/>
        <v>113</v>
      </c>
      <c r="P3006" s="14">
        <f t="shared" si="185"/>
        <v>162.91</v>
      </c>
      <c r="Q3006" s="1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24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184"/>
        <v>120</v>
      </c>
      <c r="P3007" s="14">
        <f t="shared" si="185"/>
        <v>108.24</v>
      </c>
      <c r="Q3007" s="16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16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184"/>
        <v>108</v>
      </c>
      <c r="P3008" s="14">
        <f t="shared" si="185"/>
        <v>88.87</v>
      </c>
      <c r="Q3008" s="16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105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184"/>
        <v>180</v>
      </c>
      <c r="P3009" s="14">
        <f t="shared" si="185"/>
        <v>54</v>
      </c>
      <c r="Q3009" s="16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22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ref="O3010:O3073" si="188">ROUND(E3010/D3010*100,0)</f>
        <v>101</v>
      </c>
      <c r="P3010" s="14">
        <f t="shared" ref="P3010:P3073" si="189">IFERROR(ROUND(E3010/L3010,2),0)</f>
        <v>116.73</v>
      </c>
      <c r="Q3010" s="16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27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si="188"/>
        <v>120</v>
      </c>
      <c r="P3011" s="14">
        <f t="shared" si="189"/>
        <v>233.9</v>
      </c>
      <c r="Q3011" s="16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27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188"/>
        <v>158</v>
      </c>
      <c r="P3012" s="14">
        <f t="shared" si="189"/>
        <v>158</v>
      </c>
      <c r="Q3012" s="16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240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188"/>
        <v>124</v>
      </c>
      <c r="P3013" s="14">
        <f t="shared" si="189"/>
        <v>14.84</v>
      </c>
      <c r="Q3013" s="16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240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188"/>
        <v>117</v>
      </c>
      <c r="P3014" s="14">
        <f t="shared" si="189"/>
        <v>85.18</v>
      </c>
      <c r="Q3014" s="16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240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188"/>
        <v>157</v>
      </c>
      <c r="P3015" s="14">
        <f t="shared" si="189"/>
        <v>146.69</v>
      </c>
      <c r="Q3015" s="16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24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188"/>
        <v>113</v>
      </c>
      <c r="P3016" s="14">
        <f t="shared" si="189"/>
        <v>50.76</v>
      </c>
      <c r="Q3016" s="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19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188"/>
        <v>103</v>
      </c>
      <c r="P3017" s="14">
        <f t="shared" si="189"/>
        <v>87.7</v>
      </c>
      <c r="Q3017" s="16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24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188"/>
        <v>103</v>
      </c>
      <c r="P3018" s="14">
        <f t="shared" si="189"/>
        <v>242.28</v>
      </c>
      <c r="Q3018" s="16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24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188"/>
        <v>106</v>
      </c>
      <c r="P3019" s="14">
        <f t="shared" si="189"/>
        <v>146.44999999999999</v>
      </c>
      <c r="Q3019" s="16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24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188"/>
        <v>101</v>
      </c>
      <c r="P3020" s="14">
        <f t="shared" si="189"/>
        <v>103.17</v>
      </c>
      <c r="Q3020" s="16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255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188"/>
        <v>121</v>
      </c>
      <c r="P3021" s="14">
        <f t="shared" si="189"/>
        <v>80.459999999999994</v>
      </c>
      <c r="Q3021" s="16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27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188"/>
        <v>101</v>
      </c>
      <c r="P3022" s="14">
        <f t="shared" si="189"/>
        <v>234.67</v>
      </c>
      <c r="Q3022" s="16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25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188"/>
        <v>116</v>
      </c>
      <c r="P3023" s="14">
        <f t="shared" si="189"/>
        <v>50.69</v>
      </c>
      <c r="Q3023" s="16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27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188"/>
        <v>101</v>
      </c>
      <c r="P3024" s="14">
        <f t="shared" si="189"/>
        <v>162.71</v>
      </c>
      <c r="Q3024" s="16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285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188"/>
        <v>103</v>
      </c>
      <c r="P3025" s="14">
        <f t="shared" si="189"/>
        <v>120.17</v>
      </c>
      <c r="Q3025" s="16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22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188"/>
        <v>246</v>
      </c>
      <c r="P3026" s="14">
        <f t="shared" si="189"/>
        <v>67.7</v>
      </c>
      <c r="Q3026" s="1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180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188"/>
        <v>302</v>
      </c>
      <c r="P3027" s="14">
        <f t="shared" si="189"/>
        <v>52.1</v>
      </c>
      <c r="Q3027" s="16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27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188"/>
        <v>143</v>
      </c>
      <c r="P3028" s="14">
        <f t="shared" si="189"/>
        <v>51.6</v>
      </c>
      <c r="Q3028" s="16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180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188"/>
        <v>131</v>
      </c>
      <c r="P3029" s="14">
        <f t="shared" si="189"/>
        <v>164.3</v>
      </c>
      <c r="Q3029" s="16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135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188"/>
        <v>168</v>
      </c>
      <c r="P3030" s="14">
        <f t="shared" si="189"/>
        <v>84.86</v>
      </c>
      <c r="Q3030" s="16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24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188"/>
        <v>110</v>
      </c>
      <c r="P3031" s="14">
        <f t="shared" si="189"/>
        <v>94.55</v>
      </c>
      <c r="Q3031" s="16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255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188"/>
        <v>107</v>
      </c>
      <c r="P3032" s="14">
        <f t="shared" si="189"/>
        <v>45.54</v>
      </c>
      <c r="Q3032" s="16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28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188"/>
        <v>100</v>
      </c>
      <c r="P3033" s="14">
        <f t="shared" si="189"/>
        <v>51.72</v>
      </c>
      <c r="Q3033" s="16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21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188"/>
        <v>127</v>
      </c>
      <c r="P3034" s="14">
        <f t="shared" si="189"/>
        <v>50.88</v>
      </c>
      <c r="Q3034" s="16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22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188"/>
        <v>147</v>
      </c>
      <c r="P3035" s="14">
        <f t="shared" si="189"/>
        <v>191.13</v>
      </c>
      <c r="Q3035" s="16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28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188"/>
        <v>113</v>
      </c>
      <c r="P3036" s="14">
        <f t="shared" si="189"/>
        <v>89.31</v>
      </c>
      <c r="Q3036" s="1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16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188"/>
        <v>109</v>
      </c>
      <c r="P3037" s="14">
        <f t="shared" si="189"/>
        <v>88.59</v>
      </c>
      <c r="Q3037" s="16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24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188"/>
        <v>127</v>
      </c>
      <c r="P3038" s="14">
        <f t="shared" si="189"/>
        <v>96.3</v>
      </c>
      <c r="Q3038" s="16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27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188"/>
        <v>213</v>
      </c>
      <c r="P3039" s="14">
        <f t="shared" si="189"/>
        <v>33.31</v>
      </c>
      <c r="Q3039" s="16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22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188"/>
        <v>101</v>
      </c>
      <c r="P3040" s="14">
        <f t="shared" si="189"/>
        <v>37.22</v>
      </c>
      <c r="Q3040" s="16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22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188"/>
        <v>109</v>
      </c>
      <c r="P3041" s="14">
        <f t="shared" si="189"/>
        <v>92.13</v>
      </c>
      <c r="Q3041" s="16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19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188"/>
        <v>108</v>
      </c>
      <c r="P3042" s="14">
        <f t="shared" si="189"/>
        <v>76.790000000000006</v>
      </c>
      <c r="Q3042" s="16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165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188"/>
        <v>110</v>
      </c>
      <c r="P3043" s="14">
        <f t="shared" si="189"/>
        <v>96.53</v>
      </c>
      <c r="Q3043" s="16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24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188"/>
        <v>128</v>
      </c>
      <c r="P3044" s="14">
        <f t="shared" si="189"/>
        <v>51.89</v>
      </c>
      <c r="Q3044" s="16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25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188"/>
        <v>110</v>
      </c>
      <c r="P3045" s="14">
        <f t="shared" si="189"/>
        <v>128.91</v>
      </c>
      <c r="Q3045" s="16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22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188"/>
        <v>109</v>
      </c>
      <c r="P3046" s="14">
        <f t="shared" si="189"/>
        <v>84.11</v>
      </c>
      <c r="Q3046" s="1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225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188"/>
        <v>133</v>
      </c>
      <c r="P3047" s="14">
        <f t="shared" si="189"/>
        <v>82.94</v>
      </c>
      <c r="Q3047" s="16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27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188"/>
        <v>191</v>
      </c>
      <c r="P3048" s="14">
        <f t="shared" si="189"/>
        <v>259.95</v>
      </c>
      <c r="Q3048" s="16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210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188"/>
        <v>149</v>
      </c>
      <c r="P3049" s="14">
        <f t="shared" si="189"/>
        <v>37.25</v>
      </c>
      <c r="Q3049" s="16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30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188"/>
        <v>166</v>
      </c>
      <c r="P3050" s="14">
        <f t="shared" si="189"/>
        <v>177.02</v>
      </c>
      <c r="Q3050" s="16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24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188"/>
        <v>107</v>
      </c>
      <c r="P3051" s="14">
        <f t="shared" si="189"/>
        <v>74.069999999999993</v>
      </c>
      <c r="Q3051" s="16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15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188"/>
        <v>106</v>
      </c>
      <c r="P3052" s="14">
        <f t="shared" si="189"/>
        <v>70.67</v>
      </c>
      <c r="Q3052" s="16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255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188"/>
        <v>24</v>
      </c>
      <c r="P3053" s="14">
        <f t="shared" si="189"/>
        <v>23.63</v>
      </c>
      <c r="Q3053" s="16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16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188"/>
        <v>0</v>
      </c>
      <c r="P3054" s="14">
        <f t="shared" si="189"/>
        <v>37.5</v>
      </c>
      <c r="Q3054" s="16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255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188"/>
        <v>0</v>
      </c>
      <c r="P3055" s="14">
        <f t="shared" si="189"/>
        <v>13.33</v>
      </c>
      <c r="Q3055" s="16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53.25" customHeight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188"/>
        <v>0</v>
      </c>
      <c r="P3056" s="14">
        <f t="shared" si="189"/>
        <v>0</v>
      </c>
      <c r="Q3056" s="1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225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188"/>
        <v>0</v>
      </c>
      <c r="P3057" s="14">
        <f t="shared" si="189"/>
        <v>1</v>
      </c>
      <c r="Q3057" s="16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53.25" customHeight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188"/>
        <v>0</v>
      </c>
      <c r="P3058" s="14">
        <f t="shared" si="189"/>
        <v>0</v>
      </c>
      <c r="Q3058" s="16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53.25" customHeight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188"/>
        <v>0</v>
      </c>
      <c r="P3059" s="14">
        <f t="shared" si="189"/>
        <v>0</v>
      </c>
      <c r="Q3059" s="16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24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188"/>
        <v>0</v>
      </c>
      <c r="P3060" s="14">
        <f t="shared" si="189"/>
        <v>1</v>
      </c>
      <c r="Q3060" s="16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22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188"/>
        <v>3</v>
      </c>
      <c r="P3061" s="14">
        <f t="shared" si="189"/>
        <v>41</v>
      </c>
      <c r="Q3061" s="16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16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188"/>
        <v>0</v>
      </c>
      <c r="P3062" s="14">
        <f t="shared" si="189"/>
        <v>55.83</v>
      </c>
      <c r="Q3062" s="16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t="53.25" customHeight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188"/>
        <v>0</v>
      </c>
      <c r="P3063" s="14">
        <f t="shared" si="189"/>
        <v>0</v>
      </c>
      <c r="Q3063" s="16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24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188"/>
        <v>67</v>
      </c>
      <c r="P3064" s="14">
        <f t="shared" si="189"/>
        <v>99.76</v>
      </c>
      <c r="Q3064" s="16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180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188"/>
        <v>20</v>
      </c>
      <c r="P3065" s="14">
        <f t="shared" si="189"/>
        <v>25.52</v>
      </c>
      <c r="Q3065" s="16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165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188"/>
        <v>11</v>
      </c>
      <c r="P3066" s="14">
        <f t="shared" si="189"/>
        <v>117.65</v>
      </c>
      <c r="Q3066" s="1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22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188"/>
        <v>0</v>
      </c>
      <c r="P3067" s="14">
        <f t="shared" si="189"/>
        <v>5</v>
      </c>
      <c r="Q3067" s="16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22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188"/>
        <v>12</v>
      </c>
      <c r="P3068" s="14">
        <f t="shared" si="189"/>
        <v>2796.67</v>
      </c>
      <c r="Q3068" s="16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24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188"/>
        <v>3</v>
      </c>
      <c r="P3069" s="14">
        <f t="shared" si="189"/>
        <v>200</v>
      </c>
      <c r="Q3069" s="16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27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88"/>
        <v>0</v>
      </c>
      <c r="P3070" s="14">
        <f t="shared" si="189"/>
        <v>87.5</v>
      </c>
      <c r="Q3070" s="16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27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188"/>
        <v>14</v>
      </c>
      <c r="P3071" s="14">
        <f t="shared" si="189"/>
        <v>20.14</v>
      </c>
      <c r="Q3071" s="16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210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188"/>
        <v>3</v>
      </c>
      <c r="P3072" s="14">
        <f t="shared" si="189"/>
        <v>20.88</v>
      </c>
      <c r="Q3072" s="16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240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188"/>
        <v>60</v>
      </c>
      <c r="P3073" s="14">
        <f t="shared" si="189"/>
        <v>61.31</v>
      </c>
      <c r="Q3073" s="16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24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ref="O3074:O3137" si="192">ROUND(E3074/D3074*100,0)</f>
        <v>0</v>
      </c>
      <c r="P3074" s="14">
        <f t="shared" ref="P3074:P3137" si="193">IFERROR(ROUND(E3074/L3074,2),0)</f>
        <v>1</v>
      </c>
      <c r="Q3074" s="16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22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si="192"/>
        <v>0</v>
      </c>
      <c r="P3075" s="14">
        <f t="shared" si="193"/>
        <v>92.14</v>
      </c>
      <c r="Q3075" s="16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28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192"/>
        <v>0</v>
      </c>
      <c r="P3076" s="14">
        <f t="shared" si="193"/>
        <v>7.33</v>
      </c>
      <c r="Q3076" s="1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19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192"/>
        <v>9</v>
      </c>
      <c r="P3077" s="14">
        <f t="shared" si="193"/>
        <v>64.8</v>
      </c>
      <c r="Q3077" s="16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12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192"/>
        <v>15</v>
      </c>
      <c r="P3078" s="14">
        <f t="shared" si="193"/>
        <v>30.12</v>
      </c>
      <c r="Q3078" s="16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25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192"/>
        <v>0</v>
      </c>
      <c r="P3079" s="14">
        <f t="shared" si="193"/>
        <v>52.5</v>
      </c>
      <c r="Q3079" s="16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24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192"/>
        <v>0</v>
      </c>
      <c r="P3080" s="14">
        <f t="shared" si="193"/>
        <v>23.67</v>
      </c>
      <c r="Q3080" s="16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240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192"/>
        <v>1</v>
      </c>
      <c r="P3081" s="14">
        <f t="shared" si="193"/>
        <v>415.78</v>
      </c>
      <c r="Q3081" s="16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24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192"/>
        <v>0</v>
      </c>
      <c r="P3082" s="14">
        <f t="shared" si="193"/>
        <v>53.71</v>
      </c>
      <c r="Q3082" s="16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22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192"/>
        <v>0</v>
      </c>
      <c r="P3083" s="14">
        <f t="shared" si="193"/>
        <v>420.6</v>
      </c>
      <c r="Q3083" s="16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53.25" customHeight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192"/>
        <v>0</v>
      </c>
      <c r="P3084" s="14">
        <f t="shared" si="193"/>
        <v>0</v>
      </c>
      <c r="Q3084" s="16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25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192"/>
        <v>0</v>
      </c>
      <c r="P3085" s="14">
        <f t="shared" si="193"/>
        <v>18.670000000000002</v>
      </c>
      <c r="Q3085" s="16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24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192"/>
        <v>12</v>
      </c>
      <c r="P3086" s="14">
        <f t="shared" si="193"/>
        <v>78.33</v>
      </c>
      <c r="Q3086" s="1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27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192"/>
        <v>2</v>
      </c>
      <c r="P3087" s="14">
        <f t="shared" si="193"/>
        <v>67.78</v>
      </c>
      <c r="Q3087" s="16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24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192"/>
        <v>0</v>
      </c>
      <c r="P3088" s="14">
        <f t="shared" si="193"/>
        <v>16.670000000000002</v>
      </c>
      <c r="Q3088" s="16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255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192"/>
        <v>1</v>
      </c>
      <c r="P3089" s="14">
        <f t="shared" si="193"/>
        <v>62.5</v>
      </c>
      <c r="Q3089" s="16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180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192"/>
        <v>0</v>
      </c>
      <c r="P3090" s="14">
        <f t="shared" si="193"/>
        <v>42</v>
      </c>
      <c r="Q3090" s="16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180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192"/>
        <v>23</v>
      </c>
      <c r="P3091" s="14">
        <f t="shared" si="193"/>
        <v>130.09</v>
      </c>
      <c r="Q3091" s="16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225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192"/>
        <v>5</v>
      </c>
      <c r="P3092" s="14">
        <f t="shared" si="193"/>
        <v>1270.22</v>
      </c>
      <c r="Q3092" s="16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24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192"/>
        <v>16</v>
      </c>
      <c r="P3093" s="14">
        <f t="shared" si="193"/>
        <v>88.44</v>
      </c>
      <c r="Q3093" s="16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240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192"/>
        <v>1</v>
      </c>
      <c r="P3094" s="14">
        <f t="shared" si="193"/>
        <v>56.34</v>
      </c>
      <c r="Q3094" s="16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255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192"/>
        <v>23</v>
      </c>
      <c r="P3095" s="14">
        <f t="shared" si="193"/>
        <v>53.53</v>
      </c>
      <c r="Q3095" s="16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16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192"/>
        <v>0</v>
      </c>
      <c r="P3096" s="14">
        <f t="shared" si="193"/>
        <v>25</v>
      </c>
      <c r="Q3096" s="1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240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192"/>
        <v>0</v>
      </c>
      <c r="P3097" s="14">
        <f t="shared" si="193"/>
        <v>50</v>
      </c>
      <c r="Q3097" s="16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22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192"/>
        <v>4</v>
      </c>
      <c r="P3098" s="14">
        <f t="shared" si="193"/>
        <v>56.79</v>
      </c>
      <c r="Q3098" s="16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285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192"/>
        <v>17</v>
      </c>
      <c r="P3099" s="14">
        <f t="shared" si="193"/>
        <v>40.83</v>
      </c>
      <c r="Q3099" s="16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255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192"/>
        <v>4</v>
      </c>
      <c r="P3100" s="14">
        <f t="shared" si="193"/>
        <v>65.11</v>
      </c>
      <c r="Q3100" s="16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255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192"/>
        <v>14</v>
      </c>
      <c r="P3101" s="14">
        <f t="shared" si="193"/>
        <v>55.6</v>
      </c>
      <c r="Q3101" s="16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25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192"/>
        <v>15</v>
      </c>
      <c r="P3102" s="14">
        <f t="shared" si="193"/>
        <v>140.54</v>
      </c>
      <c r="Q3102" s="16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27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192"/>
        <v>12</v>
      </c>
      <c r="P3103" s="14">
        <f t="shared" si="193"/>
        <v>25</v>
      </c>
      <c r="Q3103" s="16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27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192"/>
        <v>39</v>
      </c>
      <c r="P3104" s="14">
        <f t="shared" si="193"/>
        <v>69.53</v>
      </c>
      <c r="Q3104" s="16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15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192"/>
        <v>0</v>
      </c>
      <c r="P3105" s="14">
        <f t="shared" si="193"/>
        <v>5.5</v>
      </c>
      <c r="Q3105" s="16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21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192"/>
        <v>30</v>
      </c>
      <c r="P3106" s="14">
        <f t="shared" si="193"/>
        <v>237</v>
      </c>
      <c r="Q3106" s="1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210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192"/>
        <v>42</v>
      </c>
      <c r="P3107" s="14">
        <f t="shared" si="193"/>
        <v>79.87</v>
      </c>
      <c r="Q3107" s="16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27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192"/>
        <v>4</v>
      </c>
      <c r="P3108" s="14">
        <f t="shared" si="193"/>
        <v>10.25</v>
      </c>
      <c r="Q3108" s="16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25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192"/>
        <v>20</v>
      </c>
      <c r="P3109" s="14">
        <f t="shared" si="193"/>
        <v>272.58999999999997</v>
      </c>
      <c r="Q3109" s="16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105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192"/>
        <v>0</v>
      </c>
      <c r="P3110" s="14">
        <f t="shared" si="193"/>
        <v>13</v>
      </c>
      <c r="Q3110" s="16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27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192"/>
        <v>25</v>
      </c>
      <c r="P3111" s="14">
        <f t="shared" si="193"/>
        <v>58.18</v>
      </c>
      <c r="Q3111" s="16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19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192"/>
        <v>0</v>
      </c>
      <c r="P3112" s="14">
        <f t="shared" si="193"/>
        <v>10</v>
      </c>
      <c r="Q3112" s="16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19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192"/>
        <v>27</v>
      </c>
      <c r="P3113" s="14">
        <f t="shared" si="193"/>
        <v>70.11</v>
      </c>
      <c r="Q3113" s="16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24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192"/>
        <v>5</v>
      </c>
      <c r="P3114" s="14">
        <f t="shared" si="193"/>
        <v>57.89</v>
      </c>
      <c r="Q3114" s="16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22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192"/>
        <v>4</v>
      </c>
      <c r="P3115" s="14">
        <f t="shared" si="193"/>
        <v>125.27</v>
      </c>
      <c r="Q3115" s="16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53.25" customHeight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192"/>
        <v>0</v>
      </c>
      <c r="P3116" s="14">
        <f t="shared" si="193"/>
        <v>0</v>
      </c>
      <c r="Q3116" s="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22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192"/>
        <v>3</v>
      </c>
      <c r="P3117" s="14">
        <f t="shared" si="193"/>
        <v>300</v>
      </c>
      <c r="Q3117" s="16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210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192"/>
        <v>57</v>
      </c>
      <c r="P3118" s="14">
        <f t="shared" si="193"/>
        <v>43</v>
      </c>
      <c r="Q3118" s="16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240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192"/>
        <v>0</v>
      </c>
      <c r="P3119" s="14">
        <f t="shared" si="193"/>
        <v>1</v>
      </c>
      <c r="Q3119" s="16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12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192"/>
        <v>0</v>
      </c>
      <c r="P3120" s="14">
        <f t="shared" si="193"/>
        <v>775</v>
      </c>
      <c r="Q3120" s="16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27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192"/>
        <v>0</v>
      </c>
      <c r="P3121" s="14">
        <f t="shared" si="193"/>
        <v>5</v>
      </c>
      <c r="Q3121" s="16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19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192"/>
        <v>0</v>
      </c>
      <c r="P3122" s="14">
        <f t="shared" si="193"/>
        <v>12.8</v>
      </c>
      <c r="Q3122" s="16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180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192"/>
        <v>1</v>
      </c>
      <c r="P3123" s="14">
        <f t="shared" si="193"/>
        <v>10</v>
      </c>
      <c r="Q3123" s="16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t="6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192"/>
        <v>58</v>
      </c>
      <c r="P3124" s="14">
        <f t="shared" si="193"/>
        <v>58</v>
      </c>
      <c r="Q3124" s="16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285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192"/>
        <v>68</v>
      </c>
      <c r="P3125" s="14">
        <f t="shared" si="193"/>
        <v>244.8</v>
      </c>
      <c r="Q3125" s="16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210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192"/>
        <v>0</v>
      </c>
      <c r="P3126" s="14">
        <f t="shared" si="193"/>
        <v>6.5</v>
      </c>
      <c r="Q3126" s="1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t="53.25" hidden="1" customHeight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192"/>
        <v>0</v>
      </c>
      <c r="P3127" s="14">
        <f t="shared" si="193"/>
        <v>0</v>
      </c>
      <c r="Q3127" s="16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255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192"/>
        <v>4</v>
      </c>
      <c r="P3128" s="14">
        <f t="shared" si="193"/>
        <v>61.18</v>
      </c>
      <c r="Q3128" s="16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53.25" hidden="1" customHeight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192"/>
        <v>0</v>
      </c>
      <c r="P3129" s="14">
        <f t="shared" si="193"/>
        <v>0</v>
      </c>
      <c r="Q3129" s="16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25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192"/>
        <v>109</v>
      </c>
      <c r="P3130" s="14">
        <f t="shared" si="193"/>
        <v>139.24</v>
      </c>
      <c r="Q3130" s="16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24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192"/>
        <v>1</v>
      </c>
      <c r="P3131" s="14">
        <f t="shared" si="193"/>
        <v>10</v>
      </c>
      <c r="Q3131" s="16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19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192"/>
        <v>4</v>
      </c>
      <c r="P3132" s="14">
        <f t="shared" si="193"/>
        <v>93.75</v>
      </c>
      <c r="Q3132" s="16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105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192"/>
        <v>16</v>
      </c>
      <c r="P3133" s="14">
        <f t="shared" si="193"/>
        <v>53.75</v>
      </c>
      <c r="Q3133" s="16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15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192"/>
        <v>0</v>
      </c>
      <c r="P3134" s="14">
        <f t="shared" si="193"/>
        <v>10</v>
      </c>
      <c r="Q3134" s="16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195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192"/>
        <v>108</v>
      </c>
      <c r="P3135" s="14">
        <f t="shared" si="193"/>
        <v>33.75</v>
      </c>
      <c r="Q3135" s="16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255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192"/>
        <v>23</v>
      </c>
      <c r="P3136" s="14">
        <f t="shared" si="193"/>
        <v>18.75</v>
      </c>
      <c r="Q3136" s="1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24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192"/>
        <v>21</v>
      </c>
      <c r="P3137" s="14">
        <f t="shared" si="193"/>
        <v>23.14</v>
      </c>
      <c r="Q3137" s="16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24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ref="O3138:O3201" si="196">ROUND(E3138/D3138*100,0)</f>
        <v>128</v>
      </c>
      <c r="P3138" s="14">
        <f t="shared" ref="P3138:P3201" si="197">IFERROR(ROUND(E3138/L3138,2),0)</f>
        <v>29.05</v>
      </c>
      <c r="Q3138" s="16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180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si="196"/>
        <v>3</v>
      </c>
      <c r="P3139" s="14">
        <f t="shared" si="197"/>
        <v>50</v>
      </c>
      <c r="Q3139" s="16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3.25" hidden="1" customHeight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196"/>
        <v>0</v>
      </c>
      <c r="P3140" s="14">
        <f t="shared" si="197"/>
        <v>0</v>
      </c>
      <c r="Q3140" s="16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24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196"/>
        <v>5</v>
      </c>
      <c r="P3141" s="14">
        <f t="shared" si="197"/>
        <v>450</v>
      </c>
      <c r="Q3141" s="16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255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196"/>
        <v>1</v>
      </c>
      <c r="P3142" s="14">
        <f t="shared" si="197"/>
        <v>24</v>
      </c>
      <c r="Q3142" s="16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27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196"/>
        <v>52</v>
      </c>
      <c r="P3143" s="14">
        <f t="shared" si="197"/>
        <v>32.25</v>
      </c>
      <c r="Q3143" s="16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19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196"/>
        <v>2</v>
      </c>
      <c r="P3144" s="14">
        <f t="shared" si="197"/>
        <v>15</v>
      </c>
      <c r="Q3144" s="16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3.25" hidden="1" customHeight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196"/>
        <v>0</v>
      </c>
      <c r="P3145" s="14">
        <f t="shared" si="197"/>
        <v>0</v>
      </c>
      <c r="Q3145" s="16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24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196"/>
        <v>75</v>
      </c>
      <c r="P3146" s="14">
        <f t="shared" si="197"/>
        <v>251.33</v>
      </c>
      <c r="Q3146" s="1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53.25" hidden="1" customHeight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196"/>
        <v>0</v>
      </c>
      <c r="P3147" s="14">
        <f t="shared" si="197"/>
        <v>0</v>
      </c>
      <c r="Q3147" s="16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16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196"/>
        <v>11</v>
      </c>
      <c r="P3148" s="14">
        <f t="shared" si="197"/>
        <v>437.5</v>
      </c>
      <c r="Q3148" s="16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225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196"/>
        <v>118</v>
      </c>
      <c r="P3149" s="14">
        <f t="shared" si="197"/>
        <v>110.35</v>
      </c>
      <c r="Q3149" s="16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135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196"/>
        <v>131</v>
      </c>
      <c r="P3150" s="14">
        <f t="shared" si="197"/>
        <v>41.42</v>
      </c>
      <c r="Q3150" s="16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24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96"/>
        <v>104</v>
      </c>
      <c r="P3151" s="14">
        <f t="shared" si="197"/>
        <v>52</v>
      </c>
      <c r="Q3151" s="16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285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196"/>
        <v>101</v>
      </c>
      <c r="P3152" s="14">
        <f t="shared" si="197"/>
        <v>33.99</v>
      </c>
      <c r="Q3152" s="16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180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196"/>
        <v>100</v>
      </c>
      <c r="P3153" s="14">
        <f t="shared" si="197"/>
        <v>103.35</v>
      </c>
      <c r="Q3153" s="16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22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196"/>
        <v>106</v>
      </c>
      <c r="P3154" s="14">
        <f t="shared" si="197"/>
        <v>34.79</v>
      </c>
      <c r="Q3154" s="16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210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196"/>
        <v>336</v>
      </c>
      <c r="P3155" s="14">
        <f t="shared" si="197"/>
        <v>41.77</v>
      </c>
      <c r="Q3155" s="16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255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196"/>
        <v>113</v>
      </c>
      <c r="P3156" s="14">
        <f t="shared" si="197"/>
        <v>64.27</v>
      </c>
      <c r="Q3156" s="1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19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196"/>
        <v>189</v>
      </c>
      <c r="P3157" s="14">
        <f t="shared" si="197"/>
        <v>31.21</v>
      </c>
      <c r="Q3157" s="16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24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196"/>
        <v>102</v>
      </c>
      <c r="P3158" s="14">
        <f t="shared" si="197"/>
        <v>62.92</v>
      </c>
      <c r="Q3158" s="16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9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196"/>
        <v>101</v>
      </c>
      <c r="P3159" s="14">
        <f t="shared" si="197"/>
        <v>98.54</v>
      </c>
      <c r="Q3159" s="16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12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196"/>
        <v>114</v>
      </c>
      <c r="P3160" s="14">
        <f t="shared" si="197"/>
        <v>82.61</v>
      </c>
      <c r="Q3160" s="16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19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196"/>
        <v>133</v>
      </c>
      <c r="P3161" s="14">
        <f t="shared" si="197"/>
        <v>38.5</v>
      </c>
      <c r="Q3161" s="16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22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196"/>
        <v>102</v>
      </c>
      <c r="P3162" s="14">
        <f t="shared" si="197"/>
        <v>80.16</v>
      </c>
      <c r="Q3162" s="16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285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196"/>
        <v>105</v>
      </c>
      <c r="P3163" s="14">
        <f t="shared" si="197"/>
        <v>28.41</v>
      </c>
      <c r="Q3163" s="16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255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196"/>
        <v>127</v>
      </c>
      <c r="P3164" s="14">
        <f t="shared" si="197"/>
        <v>80.73</v>
      </c>
      <c r="Q3164" s="16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22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196"/>
        <v>111</v>
      </c>
      <c r="P3165" s="14">
        <f t="shared" si="197"/>
        <v>200.69</v>
      </c>
      <c r="Q3165" s="16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27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196"/>
        <v>107</v>
      </c>
      <c r="P3166" s="14">
        <f t="shared" si="197"/>
        <v>37.590000000000003</v>
      </c>
      <c r="Q3166" s="1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24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196"/>
        <v>163</v>
      </c>
      <c r="P3167" s="14">
        <f t="shared" si="197"/>
        <v>58.1</v>
      </c>
      <c r="Q3167" s="16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255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196"/>
        <v>160</v>
      </c>
      <c r="P3168" s="14">
        <f t="shared" si="197"/>
        <v>60.3</v>
      </c>
      <c r="Q3168" s="16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12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196"/>
        <v>116</v>
      </c>
      <c r="P3169" s="14">
        <f t="shared" si="197"/>
        <v>63.36</v>
      </c>
      <c r="Q3169" s="16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22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196"/>
        <v>124</v>
      </c>
      <c r="P3170" s="14">
        <f t="shared" si="197"/>
        <v>50.9</v>
      </c>
      <c r="Q3170" s="16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15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196"/>
        <v>103</v>
      </c>
      <c r="P3171" s="14">
        <f t="shared" si="197"/>
        <v>100.5</v>
      </c>
      <c r="Q3171" s="16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19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196"/>
        <v>112</v>
      </c>
      <c r="P3172" s="14">
        <f t="shared" si="197"/>
        <v>31.62</v>
      </c>
      <c r="Q3172" s="16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27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196"/>
        <v>109</v>
      </c>
      <c r="P3173" s="14">
        <f t="shared" si="197"/>
        <v>65.099999999999994</v>
      </c>
      <c r="Q3173" s="16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240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196"/>
        <v>115</v>
      </c>
      <c r="P3174" s="14">
        <f t="shared" si="197"/>
        <v>79.31</v>
      </c>
      <c r="Q3174" s="16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255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196"/>
        <v>103</v>
      </c>
      <c r="P3175" s="14">
        <f t="shared" si="197"/>
        <v>139.19</v>
      </c>
      <c r="Q3175" s="16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27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196"/>
        <v>101</v>
      </c>
      <c r="P3176" s="14">
        <f t="shared" si="197"/>
        <v>131.91</v>
      </c>
      <c r="Q3176" s="1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255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196"/>
        <v>110</v>
      </c>
      <c r="P3177" s="14">
        <f t="shared" si="197"/>
        <v>91.3</v>
      </c>
      <c r="Q3177" s="16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24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196"/>
        <v>115</v>
      </c>
      <c r="P3178" s="14">
        <f t="shared" si="197"/>
        <v>39.67</v>
      </c>
      <c r="Q3178" s="16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22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196"/>
        <v>117</v>
      </c>
      <c r="P3179" s="14">
        <f t="shared" si="197"/>
        <v>57.55</v>
      </c>
      <c r="Q3179" s="16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255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196"/>
        <v>172</v>
      </c>
      <c r="P3180" s="14">
        <f t="shared" si="197"/>
        <v>33.03</v>
      </c>
      <c r="Q3180" s="16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16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196"/>
        <v>114</v>
      </c>
      <c r="P3181" s="14">
        <f t="shared" si="197"/>
        <v>77.34</v>
      </c>
      <c r="Q3181" s="16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210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196"/>
        <v>120</v>
      </c>
      <c r="P3182" s="14">
        <f t="shared" si="197"/>
        <v>31.93</v>
      </c>
      <c r="Q3182" s="16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255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196"/>
        <v>109</v>
      </c>
      <c r="P3183" s="14">
        <f t="shared" si="197"/>
        <v>36.33</v>
      </c>
      <c r="Q3183" s="16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21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196"/>
        <v>101</v>
      </c>
      <c r="P3184" s="14">
        <f t="shared" si="197"/>
        <v>46.77</v>
      </c>
      <c r="Q3184" s="16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180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196"/>
        <v>109</v>
      </c>
      <c r="P3185" s="14">
        <f t="shared" si="197"/>
        <v>40.07</v>
      </c>
      <c r="Q3185" s="16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19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196"/>
        <v>107</v>
      </c>
      <c r="P3186" s="14">
        <f t="shared" si="197"/>
        <v>100.22</v>
      </c>
      <c r="Q3186" s="1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24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196"/>
        <v>100</v>
      </c>
      <c r="P3187" s="14">
        <f t="shared" si="197"/>
        <v>41.67</v>
      </c>
      <c r="Q3187" s="16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27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196"/>
        <v>102</v>
      </c>
      <c r="P3188" s="14">
        <f t="shared" si="197"/>
        <v>46.71</v>
      </c>
      <c r="Q3188" s="16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27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196"/>
        <v>116</v>
      </c>
      <c r="P3189" s="14">
        <f t="shared" si="197"/>
        <v>71.489999999999995</v>
      </c>
      <c r="Q3189" s="16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25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196"/>
        <v>65</v>
      </c>
      <c r="P3190" s="14">
        <f t="shared" si="197"/>
        <v>14.44</v>
      </c>
      <c r="Q3190" s="16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255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196"/>
        <v>12</v>
      </c>
      <c r="P3191" s="14">
        <f t="shared" si="197"/>
        <v>356.84</v>
      </c>
      <c r="Q3191" s="16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53.25" customHeight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196"/>
        <v>0</v>
      </c>
      <c r="P3192" s="14">
        <f t="shared" si="197"/>
        <v>0</v>
      </c>
      <c r="Q3192" s="16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240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196"/>
        <v>4</v>
      </c>
      <c r="P3193" s="14">
        <f t="shared" si="197"/>
        <v>37.75</v>
      </c>
      <c r="Q3193" s="16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24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196"/>
        <v>1</v>
      </c>
      <c r="P3194" s="14">
        <f t="shared" si="197"/>
        <v>12.75</v>
      </c>
      <c r="Q3194" s="16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210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196"/>
        <v>12</v>
      </c>
      <c r="P3195" s="14">
        <f t="shared" si="197"/>
        <v>24.46</v>
      </c>
      <c r="Q3195" s="16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53.25" customHeight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196"/>
        <v>0</v>
      </c>
      <c r="P3196" s="14">
        <f t="shared" si="197"/>
        <v>0</v>
      </c>
      <c r="Q3196" s="1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225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196"/>
        <v>59</v>
      </c>
      <c r="P3197" s="14">
        <f t="shared" si="197"/>
        <v>53.08</v>
      </c>
      <c r="Q3197" s="16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240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196"/>
        <v>0</v>
      </c>
      <c r="P3198" s="14">
        <f t="shared" si="197"/>
        <v>300</v>
      </c>
      <c r="Q3198" s="16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16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196"/>
        <v>11</v>
      </c>
      <c r="P3199" s="14">
        <f t="shared" si="197"/>
        <v>286.25</v>
      </c>
      <c r="Q3199" s="16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255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196"/>
        <v>0</v>
      </c>
      <c r="P3200" s="14">
        <f t="shared" si="197"/>
        <v>36.67</v>
      </c>
      <c r="Q3200" s="16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22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196"/>
        <v>52</v>
      </c>
      <c r="P3201" s="14">
        <f t="shared" si="197"/>
        <v>49.21</v>
      </c>
      <c r="Q3201" s="16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255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ref="O3202:O3265" si="200">ROUND(E3202/D3202*100,0)</f>
        <v>0</v>
      </c>
      <c r="P3202" s="14">
        <f t="shared" ref="P3202:P3265" si="201">IFERROR(ROUND(E3202/L3202,2),0)</f>
        <v>1</v>
      </c>
      <c r="Q3202" s="16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255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si="200"/>
        <v>1</v>
      </c>
      <c r="P3203" s="14">
        <f t="shared" si="201"/>
        <v>12.5</v>
      </c>
      <c r="Q3203" s="16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240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00"/>
        <v>55</v>
      </c>
      <c r="P3204" s="14">
        <f t="shared" si="201"/>
        <v>109.04</v>
      </c>
      <c r="Q3204" s="16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19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00"/>
        <v>25</v>
      </c>
      <c r="P3205" s="14">
        <f t="shared" si="201"/>
        <v>41.67</v>
      </c>
      <c r="Q3205" s="16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53.25" customHeight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00"/>
        <v>0</v>
      </c>
      <c r="P3206" s="14">
        <f t="shared" si="201"/>
        <v>0</v>
      </c>
      <c r="Q3206" s="1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22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00"/>
        <v>3</v>
      </c>
      <c r="P3207" s="14">
        <f t="shared" si="201"/>
        <v>22.75</v>
      </c>
      <c r="Q3207" s="16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53.25" customHeight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00"/>
        <v>0</v>
      </c>
      <c r="P3208" s="14">
        <f t="shared" si="201"/>
        <v>0</v>
      </c>
      <c r="Q3208" s="16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25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00"/>
        <v>46</v>
      </c>
      <c r="P3209" s="14">
        <f t="shared" si="201"/>
        <v>70.83</v>
      </c>
      <c r="Q3209" s="16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22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00"/>
        <v>104</v>
      </c>
      <c r="P3210" s="14">
        <f t="shared" si="201"/>
        <v>63.11</v>
      </c>
      <c r="Q3210" s="16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240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00"/>
        <v>119</v>
      </c>
      <c r="P3211" s="14">
        <f t="shared" si="201"/>
        <v>50.16</v>
      </c>
      <c r="Q3211" s="16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24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00"/>
        <v>126</v>
      </c>
      <c r="P3212" s="14">
        <f t="shared" si="201"/>
        <v>62.88</v>
      </c>
      <c r="Q3212" s="16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255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00"/>
        <v>120</v>
      </c>
      <c r="P3213" s="14">
        <f t="shared" si="201"/>
        <v>85.53</v>
      </c>
      <c r="Q3213" s="16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135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00"/>
        <v>126</v>
      </c>
      <c r="P3214" s="14">
        <f t="shared" si="201"/>
        <v>53.72</v>
      </c>
      <c r="Q3214" s="16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225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00"/>
        <v>100</v>
      </c>
      <c r="P3215" s="14">
        <f t="shared" si="201"/>
        <v>127.81</v>
      </c>
      <c r="Q3215" s="16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24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00"/>
        <v>102</v>
      </c>
      <c r="P3216" s="14">
        <f t="shared" si="201"/>
        <v>106.57</v>
      </c>
      <c r="Q3216" s="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27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00"/>
        <v>100</v>
      </c>
      <c r="P3217" s="14">
        <f t="shared" si="201"/>
        <v>262.11</v>
      </c>
      <c r="Q3217" s="16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24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00"/>
        <v>100</v>
      </c>
      <c r="P3218" s="14">
        <f t="shared" si="201"/>
        <v>57.17</v>
      </c>
      <c r="Q3218" s="16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180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00"/>
        <v>116</v>
      </c>
      <c r="P3219" s="14">
        <f t="shared" si="201"/>
        <v>50.2</v>
      </c>
      <c r="Q3219" s="16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24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00"/>
        <v>102</v>
      </c>
      <c r="P3220" s="14">
        <f t="shared" si="201"/>
        <v>66.59</v>
      </c>
      <c r="Q3220" s="16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180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00"/>
        <v>100</v>
      </c>
      <c r="P3221" s="14">
        <f t="shared" si="201"/>
        <v>168.25</v>
      </c>
      <c r="Q3221" s="16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105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00"/>
        <v>101</v>
      </c>
      <c r="P3222" s="14">
        <f t="shared" si="201"/>
        <v>256.37</v>
      </c>
      <c r="Q3222" s="16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27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00"/>
        <v>103</v>
      </c>
      <c r="P3223" s="14">
        <f t="shared" si="201"/>
        <v>36.61</v>
      </c>
      <c r="Q3223" s="16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19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00"/>
        <v>125</v>
      </c>
      <c r="P3224" s="14">
        <f t="shared" si="201"/>
        <v>37.14</v>
      </c>
      <c r="Q3224" s="16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165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00"/>
        <v>110</v>
      </c>
      <c r="P3225" s="14">
        <f t="shared" si="201"/>
        <v>45.88</v>
      </c>
      <c r="Q3225" s="16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255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00"/>
        <v>102</v>
      </c>
      <c r="P3226" s="14">
        <f t="shared" si="201"/>
        <v>141.71</v>
      </c>
      <c r="Q3226" s="1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22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00"/>
        <v>102</v>
      </c>
      <c r="P3227" s="14">
        <f t="shared" si="201"/>
        <v>52.49</v>
      </c>
      <c r="Q3227" s="16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240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00"/>
        <v>104</v>
      </c>
      <c r="P3228" s="14">
        <f t="shared" si="201"/>
        <v>59.52</v>
      </c>
      <c r="Q3228" s="16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255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00"/>
        <v>125</v>
      </c>
      <c r="P3229" s="14">
        <f t="shared" si="201"/>
        <v>50</v>
      </c>
      <c r="Q3229" s="16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12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00"/>
        <v>102</v>
      </c>
      <c r="P3230" s="14">
        <f t="shared" si="201"/>
        <v>193.62</v>
      </c>
      <c r="Q3230" s="16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22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00"/>
        <v>108</v>
      </c>
      <c r="P3231" s="14">
        <f t="shared" si="201"/>
        <v>106.8</v>
      </c>
      <c r="Q3231" s="16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255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00"/>
        <v>110</v>
      </c>
      <c r="P3232" s="14">
        <f t="shared" si="201"/>
        <v>77.22</v>
      </c>
      <c r="Q3232" s="16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210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00"/>
        <v>161</v>
      </c>
      <c r="P3233" s="14">
        <f t="shared" si="201"/>
        <v>57.5</v>
      </c>
      <c r="Q3233" s="16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210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00"/>
        <v>131</v>
      </c>
      <c r="P3234" s="14">
        <f t="shared" si="201"/>
        <v>50.46</v>
      </c>
      <c r="Q3234" s="16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22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00"/>
        <v>119</v>
      </c>
      <c r="P3235" s="14">
        <f t="shared" si="201"/>
        <v>97.38</v>
      </c>
      <c r="Q3235" s="16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27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00"/>
        <v>100</v>
      </c>
      <c r="P3236" s="14">
        <f t="shared" si="201"/>
        <v>34.92</v>
      </c>
      <c r="Q3236" s="1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24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00"/>
        <v>103</v>
      </c>
      <c r="P3237" s="14">
        <f t="shared" si="201"/>
        <v>85.53</v>
      </c>
      <c r="Q3237" s="16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255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00"/>
        <v>101</v>
      </c>
      <c r="P3238" s="14">
        <f t="shared" si="201"/>
        <v>182.91</v>
      </c>
      <c r="Q3238" s="16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15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00"/>
        <v>101</v>
      </c>
      <c r="P3239" s="14">
        <f t="shared" si="201"/>
        <v>131.13999999999999</v>
      </c>
      <c r="Q3239" s="16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27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00"/>
        <v>112</v>
      </c>
      <c r="P3240" s="14">
        <f t="shared" si="201"/>
        <v>39.81</v>
      </c>
      <c r="Q3240" s="16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24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00"/>
        <v>106</v>
      </c>
      <c r="P3241" s="14">
        <f t="shared" si="201"/>
        <v>59.7</v>
      </c>
      <c r="Q3241" s="16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255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00"/>
        <v>101</v>
      </c>
      <c r="P3242" s="14">
        <f t="shared" si="201"/>
        <v>88.74</v>
      </c>
      <c r="Q3242" s="16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285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00"/>
        <v>115</v>
      </c>
      <c r="P3243" s="14">
        <f t="shared" si="201"/>
        <v>58.69</v>
      </c>
      <c r="Q3243" s="16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120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00"/>
        <v>127</v>
      </c>
      <c r="P3244" s="14">
        <f t="shared" si="201"/>
        <v>69.569999999999993</v>
      </c>
      <c r="Q3244" s="16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240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00"/>
        <v>103</v>
      </c>
      <c r="P3245" s="14">
        <f t="shared" si="201"/>
        <v>115.87</v>
      </c>
      <c r="Q3245" s="16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240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00"/>
        <v>103</v>
      </c>
      <c r="P3246" s="14">
        <f t="shared" si="201"/>
        <v>23.87</v>
      </c>
      <c r="Q3246" s="1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25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00"/>
        <v>104</v>
      </c>
      <c r="P3247" s="14">
        <f t="shared" si="201"/>
        <v>81.13</v>
      </c>
      <c r="Q3247" s="16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22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00"/>
        <v>111</v>
      </c>
      <c r="P3248" s="14">
        <f t="shared" si="201"/>
        <v>57.63</v>
      </c>
      <c r="Q3248" s="16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24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00"/>
        <v>106</v>
      </c>
      <c r="P3249" s="14">
        <f t="shared" si="201"/>
        <v>46.43</v>
      </c>
      <c r="Q3249" s="16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105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00"/>
        <v>101</v>
      </c>
      <c r="P3250" s="14">
        <f t="shared" si="201"/>
        <v>60.48</v>
      </c>
      <c r="Q3250" s="16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255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00"/>
        <v>105</v>
      </c>
      <c r="P3251" s="14">
        <f t="shared" si="201"/>
        <v>65.58</v>
      </c>
      <c r="Q3251" s="16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27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00"/>
        <v>102</v>
      </c>
      <c r="P3252" s="14">
        <f t="shared" si="201"/>
        <v>119.19</v>
      </c>
      <c r="Q3252" s="16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27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00"/>
        <v>111</v>
      </c>
      <c r="P3253" s="14">
        <f t="shared" si="201"/>
        <v>83.05</v>
      </c>
      <c r="Q3253" s="16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19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00"/>
        <v>128</v>
      </c>
      <c r="P3254" s="14">
        <f t="shared" si="201"/>
        <v>57.52</v>
      </c>
      <c r="Q3254" s="16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120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00"/>
        <v>102</v>
      </c>
      <c r="P3255" s="14">
        <f t="shared" si="201"/>
        <v>177.09</v>
      </c>
      <c r="Q3255" s="16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24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00"/>
        <v>101</v>
      </c>
      <c r="P3256" s="14">
        <f t="shared" si="201"/>
        <v>70.77</v>
      </c>
      <c r="Q3256" s="1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255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00"/>
        <v>175</v>
      </c>
      <c r="P3257" s="14">
        <f t="shared" si="201"/>
        <v>29.17</v>
      </c>
      <c r="Q3257" s="16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210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00"/>
        <v>128</v>
      </c>
      <c r="P3258" s="14">
        <f t="shared" si="201"/>
        <v>72.760000000000005</v>
      </c>
      <c r="Q3258" s="16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285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00"/>
        <v>106</v>
      </c>
      <c r="P3259" s="14">
        <f t="shared" si="201"/>
        <v>51.85</v>
      </c>
      <c r="Q3259" s="16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19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00"/>
        <v>105</v>
      </c>
      <c r="P3260" s="14">
        <f t="shared" si="201"/>
        <v>98.2</v>
      </c>
      <c r="Q3260" s="16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27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00"/>
        <v>106</v>
      </c>
      <c r="P3261" s="14">
        <f t="shared" si="201"/>
        <v>251.74</v>
      </c>
      <c r="Q3261" s="16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210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00"/>
        <v>109</v>
      </c>
      <c r="P3262" s="14">
        <f t="shared" si="201"/>
        <v>74.819999999999993</v>
      </c>
      <c r="Q3262" s="16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22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00"/>
        <v>100</v>
      </c>
      <c r="P3263" s="14">
        <f t="shared" si="201"/>
        <v>67.650000000000006</v>
      </c>
      <c r="Q3263" s="16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15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00"/>
        <v>103</v>
      </c>
      <c r="P3264" s="14">
        <f t="shared" si="201"/>
        <v>93.81</v>
      </c>
      <c r="Q3264" s="16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15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00"/>
        <v>112</v>
      </c>
      <c r="P3265" s="14">
        <f t="shared" si="201"/>
        <v>41.24</v>
      </c>
      <c r="Q3265" s="16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16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ref="O3266:O3329" si="204">ROUND(E3266/D3266*100,0)</f>
        <v>103</v>
      </c>
      <c r="P3266" s="14">
        <f t="shared" ref="P3266:P3329" si="205">IFERROR(ROUND(E3266/L3266,2),0)</f>
        <v>52.55</v>
      </c>
      <c r="Q3266" s="1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19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si="204"/>
        <v>164</v>
      </c>
      <c r="P3267" s="14">
        <f t="shared" si="205"/>
        <v>70.290000000000006</v>
      </c>
      <c r="Q3267" s="16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22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04"/>
        <v>131</v>
      </c>
      <c r="P3268" s="14">
        <f t="shared" si="205"/>
        <v>48.33</v>
      </c>
      <c r="Q3268" s="16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24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04"/>
        <v>102</v>
      </c>
      <c r="P3269" s="14">
        <f t="shared" si="205"/>
        <v>53.18</v>
      </c>
      <c r="Q3269" s="16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240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04"/>
        <v>128</v>
      </c>
      <c r="P3270" s="14">
        <f t="shared" si="205"/>
        <v>60.95</v>
      </c>
      <c r="Q3270" s="16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22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04"/>
        <v>102</v>
      </c>
      <c r="P3271" s="14">
        <f t="shared" si="205"/>
        <v>116</v>
      </c>
      <c r="Q3271" s="16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27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04"/>
        <v>102</v>
      </c>
      <c r="P3272" s="14">
        <f t="shared" si="205"/>
        <v>61</v>
      </c>
      <c r="Q3272" s="16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105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04"/>
        <v>130</v>
      </c>
      <c r="P3273" s="14">
        <f t="shared" si="205"/>
        <v>38.24</v>
      </c>
      <c r="Q3273" s="16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22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04"/>
        <v>154</v>
      </c>
      <c r="P3274" s="14">
        <f t="shared" si="205"/>
        <v>106.5</v>
      </c>
      <c r="Q3274" s="16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285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04"/>
        <v>107</v>
      </c>
      <c r="P3275" s="14">
        <f t="shared" si="205"/>
        <v>204.57</v>
      </c>
      <c r="Q3275" s="16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25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04"/>
        <v>101</v>
      </c>
      <c r="P3276" s="14">
        <f t="shared" si="205"/>
        <v>54.91</v>
      </c>
      <c r="Q3276" s="1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255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04"/>
        <v>100</v>
      </c>
      <c r="P3277" s="14">
        <f t="shared" si="205"/>
        <v>150.41999999999999</v>
      </c>
      <c r="Q3277" s="16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255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04"/>
        <v>117</v>
      </c>
      <c r="P3278" s="14">
        <f t="shared" si="205"/>
        <v>52.58</v>
      </c>
      <c r="Q3278" s="16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255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04"/>
        <v>109</v>
      </c>
      <c r="P3279" s="14">
        <f t="shared" si="205"/>
        <v>54.3</v>
      </c>
      <c r="Q3279" s="16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255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04"/>
        <v>103</v>
      </c>
      <c r="P3280" s="14">
        <f t="shared" si="205"/>
        <v>76.03</v>
      </c>
      <c r="Q3280" s="16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27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04"/>
        <v>114</v>
      </c>
      <c r="P3281" s="14">
        <f t="shared" si="205"/>
        <v>105.21</v>
      </c>
      <c r="Q3281" s="16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285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04"/>
        <v>103</v>
      </c>
      <c r="P3282" s="14">
        <f t="shared" si="205"/>
        <v>68.67</v>
      </c>
      <c r="Q3282" s="16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19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04"/>
        <v>122</v>
      </c>
      <c r="P3283" s="14">
        <f t="shared" si="205"/>
        <v>129.36000000000001</v>
      </c>
      <c r="Q3283" s="16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24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04"/>
        <v>103</v>
      </c>
      <c r="P3284" s="14">
        <f t="shared" si="205"/>
        <v>134.26</v>
      </c>
      <c r="Q3284" s="16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27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04"/>
        <v>105</v>
      </c>
      <c r="P3285" s="14">
        <f t="shared" si="205"/>
        <v>17.829999999999998</v>
      </c>
      <c r="Q3285" s="16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240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04"/>
        <v>102</v>
      </c>
      <c r="P3286" s="14">
        <f t="shared" si="205"/>
        <v>203.2</v>
      </c>
      <c r="Q3286" s="1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t="6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04"/>
        <v>112</v>
      </c>
      <c r="P3287" s="14">
        <f t="shared" si="205"/>
        <v>69.19</v>
      </c>
      <c r="Q3287" s="16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285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04"/>
        <v>102</v>
      </c>
      <c r="P3288" s="14">
        <f t="shared" si="205"/>
        <v>125.12</v>
      </c>
      <c r="Q3288" s="16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165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04"/>
        <v>100</v>
      </c>
      <c r="P3289" s="14">
        <f t="shared" si="205"/>
        <v>73.53</v>
      </c>
      <c r="Q3289" s="16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255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04"/>
        <v>100</v>
      </c>
      <c r="P3290" s="14">
        <f t="shared" si="205"/>
        <v>48.44</v>
      </c>
      <c r="Q3290" s="16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27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04"/>
        <v>133</v>
      </c>
      <c r="P3291" s="14">
        <f t="shared" si="205"/>
        <v>26.61</v>
      </c>
      <c r="Q3291" s="16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22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04"/>
        <v>121</v>
      </c>
      <c r="P3292" s="14">
        <f t="shared" si="205"/>
        <v>33.67</v>
      </c>
      <c r="Q3292" s="16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27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04"/>
        <v>114</v>
      </c>
      <c r="P3293" s="14">
        <f t="shared" si="205"/>
        <v>40.71</v>
      </c>
      <c r="Q3293" s="16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210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04"/>
        <v>286</v>
      </c>
      <c r="P3294" s="14">
        <f t="shared" si="205"/>
        <v>19.27</v>
      </c>
      <c r="Q3294" s="16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24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04"/>
        <v>170</v>
      </c>
      <c r="P3295" s="14">
        <f t="shared" si="205"/>
        <v>84.29</v>
      </c>
      <c r="Q3295" s="16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255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04"/>
        <v>118</v>
      </c>
      <c r="P3296" s="14">
        <f t="shared" si="205"/>
        <v>29.58</v>
      </c>
      <c r="Q3296" s="1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21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04"/>
        <v>103</v>
      </c>
      <c r="P3297" s="14">
        <f t="shared" si="205"/>
        <v>26.67</v>
      </c>
      <c r="Q3297" s="16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255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04"/>
        <v>144</v>
      </c>
      <c r="P3298" s="14">
        <f t="shared" si="205"/>
        <v>45.98</v>
      </c>
      <c r="Q3298" s="16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210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04"/>
        <v>100</v>
      </c>
      <c r="P3299" s="14">
        <f t="shared" si="205"/>
        <v>125.09</v>
      </c>
      <c r="Q3299" s="16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27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04"/>
        <v>102</v>
      </c>
      <c r="P3300" s="14">
        <f t="shared" si="205"/>
        <v>141.29</v>
      </c>
      <c r="Q3300" s="16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24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04"/>
        <v>116</v>
      </c>
      <c r="P3301" s="14">
        <f t="shared" si="205"/>
        <v>55.33</v>
      </c>
      <c r="Q3301" s="16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19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04"/>
        <v>136</v>
      </c>
      <c r="P3302" s="14">
        <f t="shared" si="205"/>
        <v>46.42</v>
      </c>
      <c r="Q3302" s="16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225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04"/>
        <v>133</v>
      </c>
      <c r="P3303" s="14">
        <f t="shared" si="205"/>
        <v>57.2</v>
      </c>
      <c r="Q3303" s="16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t="6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04"/>
        <v>103</v>
      </c>
      <c r="P3304" s="14">
        <f t="shared" si="205"/>
        <v>173.7</v>
      </c>
      <c r="Q3304" s="16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24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04"/>
        <v>116</v>
      </c>
      <c r="P3305" s="14">
        <f t="shared" si="205"/>
        <v>59.6</v>
      </c>
      <c r="Q3305" s="16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240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04"/>
        <v>105</v>
      </c>
      <c r="P3306" s="14">
        <f t="shared" si="205"/>
        <v>89.59</v>
      </c>
      <c r="Q3306" s="1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225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04"/>
        <v>102</v>
      </c>
      <c r="P3307" s="14">
        <f t="shared" si="205"/>
        <v>204.05</v>
      </c>
      <c r="Q3307" s="16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255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04"/>
        <v>175</v>
      </c>
      <c r="P3308" s="14">
        <f t="shared" si="205"/>
        <v>48.7</v>
      </c>
      <c r="Q3308" s="16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225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04"/>
        <v>107</v>
      </c>
      <c r="P3309" s="14">
        <f t="shared" si="205"/>
        <v>53.34</v>
      </c>
      <c r="Q3309" s="16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22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04"/>
        <v>122</v>
      </c>
      <c r="P3310" s="14">
        <f t="shared" si="205"/>
        <v>75.09</v>
      </c>
      <c r="Q3310" s="16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12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04"/>
        <v>159</v>
      </c>
      <c r="P3311" s="14">
        <f t="shared" si="205"/>
        <v>18</v>
      </c>
      <c r="Q3311" s="16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16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04"/>
        <v>100</v>
      </c>
      <c r="P3312" s="14">
        <f t="shared" si="205"/>
        <v>209.84</v>
      </c>
      <c r="Q3312" s="16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22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04"/>
        <v>110</v>
      </c>
      <c r="P3313" s="14">
        <f t="shared" si="205"/>
        <v>61.02</v>
      </c>
      <c r="Q3313" s="16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225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04"/>
        <v>100</v>
      </c>
      <c r="P3314" s="14">
        <f t="shared" si="205"/>
        <v>61</v>
      </c>
      <c r="Q3314" s="16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210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04"/>
        <v>116</v>
      </c>
      <c r="P3315" s="14">
        <f t="shared" si="205"/>
        <v>80.03</v>
      </c>
      <c r="Q3315" s="16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225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04"/>
        <v>211</v>
      </c>
      <c r="P3316" s="14">
        <f t="shared" si="205"/>
        <v>29.07</v>
      </c>
      <c r="Q3316" s="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240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04"/>
        <v>110</v>
      </c>
      <c r="P3317" s="14">
        <f t="shared" si="205"/>
        <v>49.44</v>
      </c>
      <c r="Q3317" s="16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22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04"/>
        <v>100</v>
      </c>
      <c r="P3318" s="14">
        <f t="shared" si="205"/>
        <v>93.98</v>
      </c>
      <c r="Q3318" s="16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210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04"/>
        <v>106</v>
      </c>
      <c r="P3319" s="14">
        <f t="shared" si="205"/>
        <v>61.94</v>
      </c>
      <c r="Q3319" s="16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12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04"/>
        <v>126</v>
      </c>
      <c r="P3320" s="14">
        <f t="shared" si="205"/>
        <v>78.5</v>
      </c>
      <c r="Q3320" s="16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24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04"/>
        <v>108</v>
      </c>
      <c r="P3321" s="14">
        <f t="shared" si="205"/>
        <v>33.75</v>
      </c>
      <c r="Q3321" s="16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210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04"/>
        <v>101</v>
      </c>
      <c r="P3322" s="14">
        <f t="shared" si="205"/>
        <v>66.45</v>
      </c>
      <c r="Q3322" s="16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24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04"/>
        <v>107</v>
      </c>
      <c r="P3323" s="14">
        <f t="shared" si="205"/>
        <v>35.799999999999997</v>
      </c>
      <c r="Q3323" s="16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27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04"/>
        <v>102</v>
      </c>
      <c r="P3324" s="14">
        <f t="shared" si="205"/>
        <v>145.65</v>
      </c>
      <c r="Q3324" s="16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27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04"/>
        <v>126</v>
      </c>
      <c r="P3325" s="14">
        <f t="shared" si="205"/>
        <v>25.69</v>
      </c>
      <c r="Q3325" s="16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180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04"/>
        <v>102</v>
      </c>
      <c r="P3326" s="14">
        <f t="shared" si="205"/>
        <v>152.5</v>
      </c>
      <c r="Q3326" s="1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225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04"/>
        <v>113</v>
      </c>
      <c r="P3327" s="14">
        <f t="shared" si="205"/>
        <v>30</v>
      </c>
      <c r="Q3327" s="16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225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04"/>
        <v>101</v>
      </c>
      <c r="P3328" s="14">
        <f t="shared" si="205"/>
        <v>142.28</v>
      </c>
      <c r="Q3328" s="16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225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04"/>
        <v>101</v>
      </c>
      <c r="P3329" s="14">
        <f t="shared" si="205"/>
        <v>24.55</v>
      </c>
      <c r="Q3329" s="16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210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ref="O3330:O3393" si="208">ROUND(E3330/D3330*100,0)</f>
        <v>146</v>
      </c>
      <c r="P3330" s="14">
        <f t="shared" ref="P3330:P3393" si="209">IFERROR(ROUND(E3330/L3330,2),0)</f>
        <v>292.77999999999997</v>
      </c>
      <c r="Q3330" s="16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19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si="208"/>
        <v>117</v>
      </c>
      <c r="P3331" s="14">
        <f t="shared" si="209"/>
        <v>44.92</v>
      </c>
      <c r="Q3331" s="16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240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08"/>
        <v>106</v>
      </c>
      <c r="P3332" s="14">
        <f t="shared" si="209"/>
        <v>23.1</v>
      </c>
      <c r="Q3332" s="16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27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08"/>
        <v>105</v>
      </c>
      <c r="P3333" s="14">
        <f t="shared" si="209"/>
        <v>80.400000000000006</v>
      </c>
      <c r="Q3333" s="16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22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08"/>
        <v>100</v>
      </c>
      <c r="P3334" s="14">
        <f t="shared" si="209"/>
        <v>72.290000000000006</v>
      </c>
      <c r="Q3334" s="16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255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08"/>
        <v>105</v>
      </c>
      <c r="P3335" s="14">
        <f t="shared" si="209"/>
        <v>32.97</v>
      </c>
      <c r="Q3335" s="16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150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08"/>
        <v>139</v>
      </c>
      <c r="P3336" s="14">
        <f t="shared" si="209"/>
        <v>116.65</v>
      </c>
      <c r="Q3336" s="1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24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08"/>
        <v>100</v>
      </c>
      <c r="P3337" s="14">
        <f t="shared" si="209"/>
        <v>79.62</v>
      </c>
      <c r="Q3337" s="16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22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08"/>
        <v>100</v>
      </c>
      <c r="P3338" s="14">
        <f t="shared" si="209"/>
        <v>27.78</v>
      </c>
      <c r="Q3338" s="16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22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08"/>
        <v>110</v>
      </c>
      <c r="P3339" s="14">
        <f t="shared" si="209"/>
        <v>81.03</v>
      </c>
      <c r="Q3339" s="16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15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08"/>
        <v>102</v>
      </c>
      <c r="P3340" s="14">
        <f t="shared" si="209"/>
        <v>136.85</v>
      </c>
      <c r="Q3340" s="16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19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08"/>
        <v>104</v>
      </c>
      <c r="P3341" s="14">
        <f t="shared" si="209"/>
        <v>177.62</v>
      </c>
      <c r="Q3341" s="16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27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08"/>
        <v>138</v>
      </c>
      <c r="P3342" s="14">
        <f t="shared" si="209"/>
        <v>109.08</v>
      </c>
      <c r="Q3342" s="16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255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08"/>
        <v>100</v>
      </c>
      <c r="P3343" s="14">
        <f t="shared" si="209"/>
        <v>119.64</v>
      </c>
      <c r="Q3343" s="16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16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08"/>
        <v>102</v>
      </c>
      <c r="P3344" s="14">
        <f t="shared" si="209"/>
        <v>78.209999999999994</v>
      </c>
      <c r="Q3344" s="16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240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08"/>
        <v>171</v>
      </c>
      <c r="P3345" s="14">
        <f t="shared" si="209"/>
        <v>52.17</v>
      </c>
      <c r="Q3345" s="16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24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08"/>
        <v>101</v>
      </c>
      <c r="P3346" s="14">
        <f t="shared" si="209"/>
        <v>114.13</v>
      </c>
      <c r="Q3346" s="1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24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08"/>
        <v>130</v>
      </c>
      <c r="P3347" s="14">
        <f t="shared" si="209"/>
        <v>50</v>
      </c>
      <c r="Q3347" s="16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225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08"/>
        <v>110</v>
      </c>
      <c r="P3348" s="14">
        <f t="shared" si="209"/>
        <v>91.67</v>
      </c>
      <c r="Q3348" s="16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225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08"/>
        <v>119</v>
      </c>
      <c r="P3349" s="14">
        <f t="shared" si="209"/>
        <v>108.59</v>
      </c>
      <c r="Q3349" s="16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255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08"/>
        <v>100</v>
      </c>
      <c r="P3350" s="14">
        <f t="shared" si="209"/>
        <v>69.819999999999993</v>
      </c>
      <c r="Q3350" s="16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255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08"/>
        <v>153</v>
      </c>
      <c r="P3351" s="14">
        <f t="shared" si="209"/>
        <v>109.57</v>
      </c>
      <c r="Q3351" s="16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255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08"/>
        <v>104</v>
      </c>
      <c r="P3352" s="14">
        <f t="shared" si="209"/>
        <v>71.67</v>
      </c>
      <c r="Q3352" s="16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255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08"/>
        <v>101</v>
      </c>
      <c r="P3353" s="14">
        <f t="shared" si="209"/>
        <v>93.61</v>
      </c>
      <c r="Q3353" s="16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255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08"/>
        <v>108</v>
      </c>
      <c r="P3354" s="14">
        <f t="shared" si="209"/>
        <v>76.8</v>
      </c>
      <c r="Q3354" s="16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24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08"/>
        <v>315</v>
      </c>
      <c r="P3355" s="14">
        <f t="shared" si="209"/>
        <v>35.799999999999997</v>
      </c>
      <c r="Q3355" s="16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19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08"/>
        <v>102</v>
      </c>
      <c r="P3356" s="14">
        <f t="shared" si="209"/>
        <v>55.6</v>
      </c>
      <c r="Q3356" s="1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240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08"/>
        <v>126</v>
      </c>
      <c r="P3357" s="14">
        <f t="shared" si="209"/>
        <v>147.33000000000001</v>
      </c>
      <c r="Q3357" s="16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24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08"/>
        <v>101</v>
      </c>
      <c r="P3358" s="14">
        <f t="shared" si="209"/>
        <v>56.33</v>
      </c>
      <c r="Q3358" s="16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255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08"/>
        <v>101</v>
      </c>
      <c r="P3359" s="14">
        <f t="shared" si="209"/>
        <v>96.19</v>
      </c>
      <c r="Q3359" s="16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22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08"/>
        <v>103</v>
      </c>
      <c r="P3360" s="14">
        <f t="shared" si="209"/>
        <v>63.57</v>
      </c>
      <c r="Q3360" s="16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19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08"/>
        <v>106</v>
      </c>
      <c r="P3361" s="14">
        <f t="shared" si="209"/>
        <v>184.78</v>
      </c>
      <c r="Q3361" s="16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135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08"/>
        <v>101</v>
      </c>
      <c r="P3362" s="14">
        <f t="shared" si="209"/>
        <v>126.72</v>
      </c>
      <c r="Q3362" s="16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24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08"/>
        <v>113</v>
      </c>
      <c r="P3363" s="14">
        <f t="shared" si="209"/>
        <v>83.43</v>
      </c>
      <c r="Q3363" s="16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240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08"/>
        <v>218</v>
      </c>
      <c r="P3364" s="14">
        <f t="shared" si="209"/>
        <v>54.5</v>
      </c>
      <c r="Q3364" s="16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225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08"/>
        <v>101</v>
      </c>
      <c r="P3365" s="14">
        <f t="shared" si="209"/>
        <v>302.31</v>
      </c>
      <c r="Q3365" s="16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24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08"/>
        <v>106</v>
      </c>
      <c r="P3366" s="14">
        <f t="shared" si="209"/>
        <v>44.14</v>
      </c>
      <c r="Q3366" s="1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24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08"/>
        <v>104</v>
      </c>
      <c r="P3367" s="14">
        <f t="shared" si="209"/>
        <v>866.67</v>
      </c>
      <c r="Q3367" s="16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25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08"/>
        <v>221</v>
      </c>
      <c r="P3368" s="14">
        <f t="shared" si="209"/>
        <v>61.39</v>
      </c>
      <c r="Q3368" s="16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255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08"/>
        <v>119</v>
      </c>
      <c r="P3369" s="14">
        <f t="shared" si="209"/>
        <v>29.67</v>
      </c>
      <c r="Q3369" s="16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180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08"/>
        <v>105</v>
      </c>
      <c r="P3370" s="14">
        <f t="shared" si="209"/>
        <v>45.48</v>
      </c>
      <c r="Q3370" s="16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210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08"/>
        <v>104</v>
      </c>
      <c r="P3371" s="14">
        <f t="shared" si="209"/>
        <v>96.2</v>
      </c>
      <c r="Q3371" s="16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15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08"/>
        <v>118</v>
      </c>
      <c r="P3372" s="14">
        <f t="shared" si="209"/>
        <v>67.92</v>
      </c>
      <c r="Q3372" s="16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19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08"/>
        <v>139</v>
      </c>
      <c r="P3373" s="14">
        <f t="shared" si="209"/>
        <v>30.78</v>
      </c>
      <c r="Q3373" s="16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19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08"/>
        <v>104</v>
      </c>
      <c r="P3374" s="14">
        <f t="shared" si="209"/>
        <v>38.33</v>
      </c>
      <c r="Q3374" s="16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24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08"/>
        <v>100</v>
      </c>
      <c r="P3375" s="14">
        <f t="shared" si="209"/>
        <v>66.83</v>
      </c>
      <c r="Q3375" s="16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19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08"/>
        <v>107</v>
      </c>
      <c r="P3376" s="14">
        <f t="shared" si="209"/>
        <v>71.73</v>
      </c>
      <c r="Q3376" s="1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240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08"/>
        <v>100</v>
      </c>
      <c r="P3377" s="14">
        <f t="shared" si="209"/>
        <v>176.47</v>
      </c>
      <c r="Q3377" s="16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255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08"/>
        <v>100</v>
      </c>
      <c r="P3378" s="14">
        <f t="shared" si="209"/>
        <v>421.11</v>
      </c>
      <c r="Q3378" s="16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255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08"/>
        <v>101</v>
      </c>
      <c r="P3379" s="14">
        <f t="shared" si="209"/>
        <v>104.99</v>
      </c>
      <c r="Q3379" s="16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24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08"/>
        <v>108</v>
      </c>
      <c r="P3380" s="14">
        <f t="shared" si="209"/>
        <v>28.19</v>
      </c>
      <c r="Q3380" s="16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24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08"/>
        <v>104</v>
      </c>
      <c r="P3381" s="14">
        <f t="shared" si="209"/>
        <v>54.55</v>
      </c>
      <c r="Q3381" s="16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24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08"/>
        <v>104</v>
      </c>
      <c r="P3382" s="14">
        <f t="shared" si="209"/>
        <v>111.89</v>
      </c>
      <c r="Q3382" s="16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225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08"/>
        <v>102</v>
      </c>
      <c r="P3383" s="14">
        <f t="shared" si="209"/>
        <v>85.21</v>
      </c>
      <c r="Q3383" s="16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27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08"/>
        <v>101</v>
      </c>
      <c r="P3384" s="14">
        <f t="shared" si="209"/>
        <v>76.650000000000006</v>
      </c>
      <c r="Q3384" s="16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27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08"/>
        <v>112</v>
      </c>
      <c r="P3385" s="14">
        <f t="shared" si="209"/>
        <v>65.17</v>
      </c>
      <c r="Q3385" s="16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27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08"/>
        <v>100</v>
      </c>
      <c r="P3386" s="14">
        <f t="shared" si="209"/>
        <v>93.76</v>
      </c>
      <c r="Q3386" s="1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24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08"/>
        <v>100</v>
      </c>
      <c r="P3387" s="14">
        <f t="shared" si="209"/>
        <v>133.33000000000001</v>
      </c>
      <c r="Q3387" s="16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285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08"/>
        <v>105</v>
      </c>
      <c r="P3388" s="14">
        <f t="shared" si="209"/>
        <v>51.22</v>
      </c>
      <c r="Q3388" s="16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255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08"/>
        <v>117</v>
      </c>
      <c r="P3389" s="14">
        <f t="shared" si="209"/>
        <v>100.17</v>
      </c>
      <c r="Q3389" s="16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285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08"/>
        <v>104</v>
      </c>
      <c r="P3390" s="14">
        <f t="shared" si="209"/>
        <v>34.6</v>
      </c>
      <c r="Q3390" s="16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210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08"/>
        <v>115</v>
      </c>
      <c r="P3391" s="14">
        <f t="shared" si="209"/>
        <v>184.68</v>
      </c>
      <c r="Q3391" s="16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24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08"/>
        <v>102</v>
      </c>
      <c r="P3392" s="14">
        <f t="shared" si="209"/>
        <v>69.819999999999993</v>
      </c>
      <c r="Q3392" s="16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24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08"/>
        <v>223</v>
      </c>
      <c r="P3393" s="14">
        <f t="shared" si="209"/>
        <v>61.94</v>
      </c>
      <c r="Q3393" s="16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24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ref="O3394:O3457" si="212">ROUND(E3394/D3394*100,0)</f>
        <v>100</v>
      </c>
      <c r="P3394" s="14">
        <f t="shared" ref="P3394:P3457" si="213">IFERROR(ROUND(E3394/L3394,2),0)</f>
        <v>41.67</v>
      </c>
      <c r="Q3394" s="16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22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si="212"/>
        <v>106</v>
      </c>
      <c r="P3395" s="14">
        <f t="shared" si="213"/>
        <v>36.07</v>
      </c>
      <c r="Q3395" s="16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255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12"/>
        <v>142</v>
      </c>
      <c r="P3396" s="14">
        <f t="shared" si="213"/>
        <v>29</v>
      </c>
      <c r="Q3396" s="1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15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12"/>
        <v>184</v>
      </c>
      <c r="P3397" s="14">
        <f t="shared" si="213"/>
        <v>24.21</v>
      </c>
      <c r="Q3397" s="16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19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12"/>
        <v>104</v>
      </c>
      <c r="P3398" s="14">
        <f t="shared" si="213"/>
        <v>55.89</v>
      </c>
      <c r="Q3398" s="16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165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12"/>
        <v>112</v>
      </c>
      <c r="P3399" s="14">
        <f t="shared" si="213"/>
        <v>11.67</v>
      </c>
      <c r="Q3399" s="16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255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12"/>
        <v>111</v>
      </c>
      <c r="P3400" s="14">
        <f t="shared" si="213"/>
        <v>68.349999999999994</v>
      </c>
      <c r="Q3400" s="16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240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12"/>
        <v>104</v>
      </c>
      <c r="P3401" s="14">
        <f t="shared" si="213"/>
        <v>27.07</v>
      </c>
      <c r="Q3401" s="16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255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12"/>
        <v>100</v>
      </c>
      <c r="P3402" s="14">
        <f t="shared" si="213"/>
        <v>118.13</v>
      </c>
      <c r="Q3402" s="16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255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12"/>
        <v>102</v>
      </c>
      <c r="P3403" s="14">
        <f t="shared" si="213"/>
        <v>44.76</v>
      </c>
      <c r="Q3403" s="16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240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12"/>
        <v>110</v>
      </c>
      <c r="P3404" s="14">
        <f t="shared" si="213"/>
        <v>99.79</v>
      </c>
      <c r="Q3404" s="16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210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12"/>
        <v>100</v>
      </c>
      <c r="P3405" s="14">
        <f t="shared" si="213"/>
        <v>117.65</v>
      </c>
      <c r="Q3405" s="16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255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12"/>
        <v>122</v>
      </c>
      <c r="P3406" s="14">
        <f t="shared" si="213"/>
        <v>203.33</v>
      </c>
      <c r="Q3406" s="1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22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12"/>
        <v>138</v>
      </c>
      <c r="P3407" s="14">
        <f t="shared" si="213"/>
        <v>28.32</v>
      </c>
      <c r="Q3407" s="16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180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12"/>
        <v>100</v>
      </c>
      <c r="P3408" s="14">
        <f t="shared" si="213"/>
        <v>110.23</v>
      </c>
      <c r="Q3408" s="16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255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12"/>
        <v>107</v>
      </c>
      <c r="P3409" s="14">
        <f t="shared" si="213"/>
        <v>31.97</v>
      </c>
      <c r="Q3409" s="16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240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12"/>
        <v>211</v>
      </c>
      <c r="P3410" s="14">
        <f t="shared" si="213"/>
        <v>58.61</v>
      </c>
      <c r="Q3410" s="16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210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12"/>
        <v>124</v>
      </c>
      <c r="P3411" s="14">
        <f t="shared" si="213"/>
        <v>29.43</v>
      </c>
      <c r="Q3411" s="16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21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12"/>
        <v>109</v>
      </c>
      <c r="P3412" s="14">
        <f t="shared" si="213"/>
        <v>81.38</v>
      </c>
      <c r="Q3412" s="16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255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12"/>
        <v>104</v>
      </c>
      <c r="P3413" s="14">
        <f t="shared" si="213"/>
        <v>199.17</v>
      </c>
      <c r="Q3413" s="16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22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12"/>
        <v>100</v>
      </c>
      <c r="P3414" s="14">
        <f t="shared" si="213"/>
        <v>115.38</v>
      </c>
      <c r="Q3414" s="16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27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12"/>
        <v>130</v>
      </c>
      <c r="P3415" s="14">
        <f t="shared" si="213"/>
        <v>46.43</v>
      </c>
      <c r="Q3415" s="16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240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12"/>
        <v>104</v>
      </c>
      <c r="P3416" s="14">
        <f t="shared" si="213"/>
        <v>70.569999999999993</v>
      </c>
      <c r="Q3416" s="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19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12"/>
        <v>100</v>
      </c>
      <c r="P3417" s="14">
        <f t="shared" si="213"/>
        <v>22.22</v>
      </c>
      <c r="Q3417" s="16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255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12"/>
        <v>120</v>
      </c>
      <c r="P3418" s="14">
        <f t="shared" si="213"/>
        <v>159.47</v>
      </c>
      <c r="Q3418" s="16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240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12"/>
        <v>100</v>
      </c>
      <c r="P3419" s="14">
        <f t="shared" si="213"/>
        <v>37.78</v>
      </c>
      <c r="Q3419" s="16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24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12"/>
        <v>101</v>
      </c>
      <c r="P3420" s="14">
        <f t="shared" si="213"/>
        <v>72.05</v>
      </c>
      <c r="Q3420" s="16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255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12"/>
        <v>107</v>
      </c>
      <c r="P3421" s="14">
        <f t="shared" si="213"/>
        <v>63.7</v>
      </c>
      <c r="Q3421" s="16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240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12"/>
        <v>138</v>
      </c>
      <c r="P3422" s="14">
        <f t="shared" si="213"/>
        <v>28.41</v>
      </c>
      <c r="Q3422" s="16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240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12"/>
        <v>101</v>
      </c>
      <c r="P3423" s="14">
        <f t="shared" si="213"/>
        <v>103.21</v>
      </c>
      <c r="Q3423" s="16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255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12"/>
        <v>109</v>
      </c>
      <c r="P3424" s="14">
        <f t="shared" si="213"/>
        <v>71.150000000000006</v>
      </c>
      <c r="Q3424" s="16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19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12"/>
        <v>140</v>
      </c>
      <c r="P3425" s="14">
        <f t="shared" si="213"/>
        <v>35</v>
      </c>
      <c r="Q3425" s="16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225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12"/>
        <v>104</v>
      </c>
      <c r="P3426" s="14">
        <f t="shared" si="213"/>
        <v>81.78</v>
      </c>
      <c r="Q3426" s="1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24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12"/>
        <v>103</v>
      </c>
      <c r="P3427" s="14">
        <f t="shared" si="213"/>
        <v>297.02999999999997</v>
      </c>
      <c r="Q3427" s="16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19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12"/>
        <v>108</v>
      </c>
      <c r="P3428" s="14">
        <f t="shared" si="213"/>
        <v>46.61</v>
      </c>
      <c r="Q3428" s="16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22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12"/>
        <v>100</v>
      </c>
      <c r="P3429" s="14">
        <f t="shared" si="213"/>
        <v>51.72</v>
      </c>
      <c r="Q3429" s="16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255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12"/>
        <v>103</v>
      </c>
      <c r="P3430" s="14">
        <f t="shared" si="213"/>
        <v>40.29</v>
      </c>
      <c r="Q3430" s="16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24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12"/>
        <v>130</v>
      </c>
      <c r="P3431" s="14">
        <f t="shared" si="213"/>
        <v>16.25</v>
      </c>
      <c r="Q3431" s="16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24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12"/>
        <v>109</v>
      </c>
      <c r="P3432" s="14">
        <f t="shared" si="213"/>
        <v>30.15</v>
      </c>
      <c r="Q3432" s="16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22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12"/>
        <v>100</v>
      </c>
      <c r="P3433" s="14">
        <f t="shared" si="213"/>
        <v>95.24</v>
      </c>
      <c r="Q3433" s="16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22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12"/>
        <v>110</v>
      </c>
      <c r="P3434" s="14">
        <f t="shared" si="213"/>
        <v>52.21</v>
      </c>
      <c r="Q3434" s="16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16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12"/>
        <v>100</v>
      </c>
      <c r="P3435" s="14">
        <f t="shared" si="213"/>
        <v>134.15</v>
      </c>
      <c r="Q3435" s="16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27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12"/>
        <v>106</v>
      </c>
      <c r="P3436" s="14">
        <f t="shared" si="213"/>
        <v>62.83</v>
      </c>
      <c r="Q3436" s="1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24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12"/>
        <v>112</v>
      </c>
      <c r="P3437" s="14">
        <f t="shared" si="213"/>
        <v>58.95</v>
      </c>
      <c r="Q3437" s="16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24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12"/>
        <v>106</v>
      </c>
      <c r="P3438" s="14">
        <f t="shared" si="213"/>
        <v>143.11000000000001</v>
      </c>
      <c r="Q3438" s="16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285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12"/>
        <v>101</v>
      </c>
      <c r="P3439" s="14">
        <f t="shared" si="213"/>
        <v>84.17</v>
      </c>
      <c r="Q3439" s="16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24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12"/>
        <v>104</v>
      </c>
      <c r="P3440" s="14">
        <f t="shared" si="213"/>
        <v>186.07</v>
      </c>
      <c r="Q3440" s="16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165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12"/>
        <v>135</v>
      </c>
      <c r="P3441" s="14">
        <f t="shared" si="213"/>
        <v>89.79</v>
      </c>
      <c r="Q3441" s="16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255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12"/>
        <v>105</v>
      </c>
      <c r="P3442" s="14">
        <f t="shared" si="213"/>
        <v>64.16</v>
      </c>
      <c r="Q3442" s="16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225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12"/>
        <v>103</v>
      </c>
      <c r="P3443" s="14">
        <f t="shared" si="213"/>
        <v>59.65</v>
      </c>
      <c r="Q3443" s="16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255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12"/>
        <v>100</v>
      </c>
      <c r="P3444" s="14">
        <f t="shared" si="213"/>
        <v>31.25</v>
      </c>
      <c r="Q3444" s="16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255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12"/>
        <v>186</v>
      </c>
      <c r="P3445" s="14">
        <f t="shared" si="213"/>
        <v>41.22</v>
      </c>
      <c r="Q3445" s="16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255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12"/>
        <v>289</v>
      </c>
      <c r="P3446" s="14">
        <f t="shared" si="213"/>
        <v>43.35</v>
      </c>
      <c r="Q3446" s="1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19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12"/>
        <v>100</v>
      </c>
      <c r="P3447" s="14">
        <f t="shared" si="213"/>
        <v>64.52</v>
      </c>
      <c r="Q3447" s="16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255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12"/>
        <v>108</v>
      </c>
      <c r="P3448" s="14">
        <f t="shared" si="213"/>
        <v>43.28</v>
      </c>
      <c r="Q3448" s="16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135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12"/>
        <v>108</v>
      </c>
      <c r="P3449" s="14">
        <f t="shared" si="213"/>
        <v>77</v>
      </c>
      <c r="Q3449" s="16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240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12"/>
        <v>110</v>
      </c>
      <c r="P3450" s="14">
        <f t="shared" si="213"/>
        <v>51.22</v>
      </c>
      <c r="Q3450" s="16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210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12"/>
        <v>171</v>
      </c>
      <c r="P3451" s="14">
        <f t="shared" si="213"/>
        <v>68.25</v>
      </c>
      <c r="Q3451" s="16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24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12"/>
        <v>152</v>
      </c>
      <c r="P3452" s="14">
        <f t="shared" si="213"/>
        <v>19.489999999999998</v>
      </c>
      <c r="Q3452" s="16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24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12"/>
        <v>101</v>
      </c>
      <c r="P3453" s="14">
        <f t="shared" si="213"/>
        <v>41.13</v>
      </c>
      <c r="Q3453" s="16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24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12"/>
        <v>153</v>
      </c>
      <c r="P3454" s="14">
        <f t="shared" si="213"/>
        <v>41.41</v>
      </c>
      <c r="Q3454" s="16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22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12"/>
        <v>128</v>
      </c>
      <c r="P3455" s="14">
        <f t="shared" si="213"/>
        <v>27.5</v>
      </c>
      <c r="Q3455" s="16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27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12"/>
        <v>101</v>
      </c>
      <c r="P3456" s="14">
        <f t="shared" si="213"/>
        <v>33.57</v>
      </c>
      <c r="Q3456" s="1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255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12"/>
        <v>101</v>
      </c>
      <c r="P3457" s="14">
        <f t="shared" si="213"/>
        <v>145.87</v>
      </c>
      <c r="Q3457" s="16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24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ref="O3458:O3521" si="216">ROUND(E3458/D3458*100,0)</f>
        <v>191</v>
      </c>
      <c r="P3458" s="14">
        <f t="shared" ref="P3458:P3521" si="217">IFERROR(ROUND(E3458/L3458,2),0)</f>
        <v>358.69</v>
      </c>
      <c r="Q3458" s="16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135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si="216"/>
        <v>140</v>
      </c>
      <c r="P3459" s="14">
        <f t="shared" si="217"/>
        <v>50.98</v>
      </c>
      <c r="Q3459" s="16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24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16"/>
        <v>124</v>
      </c>
      <c r="P3460" s="14">
        <f t="shared" si="217"/>
        <v>45.04</v>
      </c>
      <c r="Q3460" s="16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255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16"/>
        <v>126</v>
      </c>
      <c r="P3461" s="14">
        <f t="shared" si="217"/>
        <v>17.53</v>
      </c>
      <c r="Q3461" s="16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22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16"/>
        <v>190</v>
      </c>
      <c r="P3462" s="14">
        <f t="shared" si="217"/>
        <v>50</v>
      </c>
      <c r="Q3462" s="16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27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16"/>
        <v>139</v>
      </c>
      <c r="P3463" s="14">
        <f t="shared" si="217"/>
        <v>57.92</v>
      </c>
      <c r="Q3463" s="16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210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16"/>
        <v>202</v>
      </c>
      <c r="P3464" s="14">
        <f t="shared" si="217"/>
        <v>29.71</v>
      </c>
      <c r="Q3464" s="16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25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16"/>
        <v>103</v>
      </c>
      <c r="P3465" s="14">
        <f t="shared" si="217"/>
        <v>90.68</v>
      </c>
      <c r="Q3465" s="16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30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16"/>
        <v>102</v>
      </c>
      <c r="P3466" s="14">
        <f t="shared" si="217"/>
        <v>55.01</v>
      </c>
      <c r="Q3466" s="1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240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16"/>
        <v>103</v>
      </c>
      <c r="P3467" s="14">
        <f t="shared" si="217"/>
        <v>57.22</v>
      </c>
      <c r="Q3467" s="16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180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16"/>
        <v>127</v>
      </c>
      <c r="P3468" s="14">
        <f t="shared" si="217"/>
        <v>72.95</v>
      </c>
      <c r="Q3468" s="16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t="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16"/>
        <v>101</v>
      </c>
      <c r="P3469" s="14">
        <f t="shared" si="217"/>
        <v>64.47</v>
      </c>
      <c r="Q3469" s="16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19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16"/>
        <v>122</v>
      </c>
      <c r="P3470" s="14">
        <f t="shared" si="217"/>
        <v>716.35</v>
      </c>
      <c r="Q3470" s="16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27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16"/>
        <v>113</v>
      </c>
      <c r="P3471" s="14">
        <f t="shared" si="217"/>
        <v>50.4</v>
      </c>
      <c r="Q3471" s="16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16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16"/>
        <v>150</v>
      </c>
      <c r="P3472" s="14">
        <f t="shared" si="217"/>
        <v>41.67</v>
      </c>
      <c r="Q3472" s="16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255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16"/>
        <v>215</v>
      </c>
      <c r="P3473" s="14">
        <f t="shared" si="217"/>
        <v>35.770000000000003</v>
      </c>
      <c r="Q3473" s="16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225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16"/>
        <v>102</v>
      </c>
      <c r="P3474" s="14">
        <f t="shared" si="217"/>
        <v>88.74</v>
      </c>
      <c r="Q3474" s="16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21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16"/>
        <v>100</v>
      </c>
      <c r="P3475" s="14">
        <f t="shared" si="217"/>
        <v>148.47999999999999</v>
      </c>
      <c r="Q3475" s="16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225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16"/>
        <v>101</v>
      </c>
      <c r="P3476" s="14">
        <f t="shared" si="217"/>
        <v>51.79</v>
      </c>
      <c r="Q3476" s="1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22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16"/>
        <v>113</v>
      </c>
      <c r="P3477" s="14">
        <f t="shared" si="217"/>
        <v>20</v>
      </c>
      <c r="Q3477" s="16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255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16"/>
        <v>104</v>
      </c>
      <c r="P3478" s="14">
        <f t="shared" si="217"/>
        <v>52</v>
      </c>
      <c r="Q3478" s="16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210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16"/>
        <v>115</v>
      </c>
      <c r="P3479" s="14">
        <f t="shared" si="217"/>
        <v>53.23</v>
      </c>
      <c r="Q3479" s="16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22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16"/>
        <v>113</v>
      </c>
      <c r="P3480" s="14">
        <f t="shared" si="217"/>
        <v>39.6</v>
      </c>
      <c r="Q3480" s="16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22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16"/>
        <v>128</v>
      </c>
      <c r="P3481" s="14">
        <f t="shared" si="217"/>
        <v>34.25</v>
      </c>
      <c r="Q3481" s="16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22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16"/>
        <v>143</v>
      </c>
      <c r="P3482" s="14">
        <f t="shared" si="217"/>
        <v>164.62</v>
      </c>
      <c r="Q3482" s="16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225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16"/>
        <v>119</v>
      </c>
      <c r="P3483" s="14">
        <f t="shared" si="217"/>
        <v>125.05</v>
      </c>
      <c r="Q3483" s="16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240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16"/>
        <v>138</v>
      </c>
      <c r="P3484" s="14">
        <f t="shared" si="217"/>
        <v>51.88</v>
      </c>
      <c r="Q3484" s="16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240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16"/>
        <v>160</v>
      </c>
      <c r="P3485" s="14">
        <f t="shared" si="217"/>
        <v>40.29</v>
      </c>
      <c r="Q3485" s="16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24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16"/>
        <v>114</v>
      </c>
      <c r="P3486" s="14">
        <f t="shared" si="217"/>
        <v>64.91</v>
      </c>
      <c r="Q3486" s="1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255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16"/>
        <v>101</v>
      </c>
      <c r="P3487" s="14">
        <f t="shared" si="217"/>
        <v>55.33</v>
      </c>
      <c r="Q3487" s="16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22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16"/>
        <v>155</v>
      </c>
      <c r="P3488" s="14">
        <f t="shared" si="217"/>
        <v>83.14</v>
      </c>
      <c r="Q3488" s="16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24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16"/>
        <v>128</v>
      </c>
      <c r="P3489" s="14">
        <f t="shared" si="217"/>
        <v>38.71</v>
      </c>
      <c r="Q3489" s="16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24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16"/>
        <v>121</v>
      </c>
      <c r="P3490" s="14">
        <f t="shared" si="217"/>
        <v>125.38</v>
      </c>
      <c r="Q3490" s="16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255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16"/>
        <v>113</v>
      </c>
      <c r="P3491" s="14">
        <f t="shared" si="217"/>
        <v>78.260000000000005</v>
      </c>
      <c r="Q3491" s="16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24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16"/>
        <v>128</v>
      </c>
      <c r="P3492" s="14">
        <f t="shared" si="217"/>
        <v>47.22</v>
      </c>
      <c r="Q3492" s="16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27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16"/>
        <v>158</v>
      </c>
      <c r="P3493" s="14">
        <f t="shared" si="217"/>
        <v>79.099999999999994</v>
      </c>
      <c r="Q3493" s="16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240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16"/>
        <v>105</v>
      </c>
      <c r="P3494" s="14">
        <f t="shared" si="217"/>
        <v>114.29</v>
      </c>
      <c r="Q3494" s="16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24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16"/>
        <v>100</v>
      </c>
      <c r="P3495" s="14">
        <f t="shared" si="217"/>
        <v>51.72</v>
      </c>
      <c r="Q3495" s="16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225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16"/>
        <v>100</v>
      </c>
      <c r="P3496" s="14">
        <f t="shared" si="217"/>
        <v>30.77</v>
      </c>
      <c r="Q3496" s="1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24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16"/>
        <v>107</v>
      </c>
      <c r="P3497" s="14">
        <f t="shared" si="217"/>
        <v>74.209999999999994</v>
      </c>
      <c r="Q3497" s="16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27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16"/>
        <v>124</v>
      </c>
      <c r="P3498" s="14">
        <f t="shared" si="217"/>
        <v>47.85</v>
      </c>
      <c r="Q3498" s="16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24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16"/>
        <v>109</v>
      </c>
      <c r="P3499" s="14">
        <f t="shared" si="217"/>
        <v>34.409999999999997</v>
      </c>
      <c r="Q3499" s="16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255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16"/>
        <v>102</v>
      </c>
      <c r="P3500" s="14">
        <f t="shared" si="217"/>
        <v>40.24</v>
      </c>
      <c r="Q3500" s="16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225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16"/>
        <v>106</v>
      </c>
      <c r="P3501" s="14">
        <f t="shared" si="217"/>
        <v>60.29</v>
      </c>
      <c r="Q3501" s="16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27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16"/>
        <v>106</v>
      </c>
      <c r="P3502" s="14">
        <f t="shared" si="217"/>
        <v>25.31</v>
      </c>
      <c r="Q3502" s="16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22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16"/>
        <v>101</v>
      </c>
      <c r="P3503" s="14">
        <f t="shared" si="217"/>
        <v>35.950000000000003</v>
      </c>
      <c r="Q3503" s="16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255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16"/>
        <v>105</v>
      </c>
      <c r="P3504" s="14">
        <f t="shared" si="217"/>
        <v>136</v>
      </c>
      <c r="Q3504" s="16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210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16"/>
        <v>108</v>
      </c>
      <c r="P3505" s="14">
        <f t="shared" si="217"/>
        <v>70.760000000000005</v>
      </c>
      <c r="Q3505" s="16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255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16"/>
        <v>100</v>
      </c>
      <c r="P3506" s="14">
        <f t="shared" si="217"/>
        <v>125</v>
      </c>
      <c r="Q3506" s="1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24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16"/>
        <v>104</v>
      </c>
      <c r="P3507" s="14">
        <f t="shared" si="217"/>
        <v>66.510000000000005</v>
      </c>
      <c r="Q3507" s="16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27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16"/>
        <v>102</v>
      </c>
      <c r="P3508" s="14">
        <f t="shared" si="217"/>
        <v>105</v>
      </c>
      <c r="Q3508" s="16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19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16"/>
        <v>104</v>
      </c>
      <c r="P3509" s="14">
        <f t="shared" si="217"/>
        <v>145</v>
      </c>
      <c r="Q3509" s="16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225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16"/>
        <v>180</v>
      </c>
      <c r="P3510" s="14">
        <f t="shared" si="217"/>
        <v>12</v>
      </c>
      <c r="Q3510" s="16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285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16"/>
        <v>106</v>
      </c>
      <c r="P3511" s="14">
        <f t="shared" si="217"/>
        <v>96.67</v>
      </c>
      <c r="Q3511" s="16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27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16"/>
        <v>101</v>
      </c>
      <c r="P3512" s="14">
        <f t="shared" si="217"/>
        <v>60.33</v>
      </c>
      <c r="Q3512" s="16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19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16"/>
        <v>101</v>
      </c>
      <c r="P3513" s="14">
        <f t="shared" si="217"/>
        <v>79.89</v>
      </c>
      <c r="Q3513" s="16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24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16"/>
        <v>100</v>
      </c>
      <c r="P3514" s="14">
        <f t="shared" si="217"/>
        <v>58.82</v>
      </c>
      <c r="Q3514" s="16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24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16"/>
        <v>118</v>
      </c>
      <c r="P3515" s="14">
        <f t="shared" si="217"/>
        <v>75.34</v>
      </c>
      <c r="Q3515" s="16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240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16"/>
        <v>110</v>
      </c>
      <c r="P3516" s="14">
        <f t="shared" si="217"/>
        <v>55</v>
      </c>
      <c r="Q3516" s="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22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16"/>
        <v>103</v>
      </c>
      <c r="P3517" s="14">
        <f t="shared" si="217"/>
        <v>66.959999999999994</v>
      </c>
      <c r="Q3517" s="16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255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16"/>
        <v>100</v>
      </c>
      <c r="P3518" s="14">
        <f t="shared" si="217"/>
        <v>227.27</v>
      </c>
      <c r="Q3518" s="16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210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16"/>
        <v>100</v>
      </c>
      <c r="P3519" s="14">
        <f t="shared" si="217"/>
        <v>307.69</v>
      </c>
      <c r="Q3519" s="16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225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16"/>
        <v>110</v>
      </c>
      <c r="P3520" s="14">
        <f t="shared" si="217"/>
        <v>50.02</v>
      </c>
      <c r="Q3520" s="16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19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16"/>
        <v>101</v>
      </c>
      <c r="P3521" s="14">
        <f t="shared" si="217"/>
        <v>72.39</v>
      </c>
      <c r="Q3521" s="16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180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ref="O3522:O3585" si="220">ROUND(E3522/D3522*100,0)</f>
        <v>101</v>
      </c>
      <c r="P3522" s="14">
        <f t="shared" ref="P3522:P3585" si="221">IFERROR(ROUND(E3522/L3522,2),0)</f>
        <v>95.95</v>
      </c>
      <c r="Q3522" s="16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255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si="220"/>
        <v>169</v>
      </c>
      <c r="P3523" s="14">
        <f t="shared" si="221"/>
        <v>45.62</v>
      </c>
      <c r="Q3523" s="16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285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20"/>
        <v>100</v>
      </c>
      <c r="P3524" s="14">
        <f t="shared" si="221"/>
        <v>41.03</v>
      </c>
      <c r="Q3524" s="16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22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20"/>
        <v>114</v>
      </c>
      <c r="P3525" s="14">
        <f t="shared" si="221"/>
        <v>56.83</v>
      </c>
      <c r="Q3525" s="16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24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20"/>
        <v>102</v>
      </c>
      <c r="P3526" s="14">
        <f t="shared" si="221"/>
        <v>137.24</v>
      </c>
      <c r="Q3526" s="1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240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20"/>
        <v>106</v>
      </c>
      <c r="P3527" s="14">
        <f t="shared" si="221"/>
        <v>75.709999999999994</v>
      </c>
      <c r="Q3527" s="16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27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20"/>
        <v>102</v>
      </c>
      <c r="P3528" s="14">
        <f t="shared" si="221"/>
        <v>99</v>
      </c>
      <c r="Q3528" s="16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27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20"/>
        <v>117</v>
      </c>
      <c r="P3529" s="14">
        <f t="shared" si="221"/>
        <v>81.569999999999993</v>
      </c>
      <c r="Q3529" s="16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22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20"/>
        <v>101</v>
      </c>
      <c r="P3530" s="14">
        <f t="shared" si="221"/>
        <v>45.11</v>
      </c>
      <c r="Q3530" s="16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255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20"/>
        <v>132</v>
      </c>
      <c r="P3531" s="14">
        <f t="shared" si="221"/>
        <v>36.67</v>
      </c>
      <c r="Q3531" s="16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27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20"/>
        <v>100</v>
      </c>
      <c r="P3532" s="14">
        <f t="shared" si="221"/>
        <v>125</v>
      </c>
      <c r="Q3532" s="16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20"/>
        <v>128</v>
      </c>
      <c r="P3533" s="14">
        <f t="shared" si="221"/>
        <v>49.23</v>
      </c>
      <c r="Q3533" s="16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27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20"/>
        <v>119</v>
      </c>
      <c r="P3534" s="14">
        <f t="shared" si="221"/>
        <v>42.3</v>
      </c>
      <c r="Q3534" s="16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27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20"/>
        <v>126</v>
      </c>
      <c r="P3535" s="14">
        <f t="shared" si="221"/>
        <v>78.88</v>
      </c>
      <c r="Q3535" s="16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22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20"/>
        <v>156</v>
      </c>
      <c r="P3536" s="14">
        <f t="shared" si="221"/>
        <v>38.28</v>
      </c>
      <c r="Q3536" s="1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25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20"/>
        <v>103</v>
      </c>
      <c r="P3537" s="14">
        <f t="shared" si="221"/>
        <v>44.85</v>
      </c>
      <c r="Q3537" s="16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24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20"/>
        <v>153</v>
      </c>
      <c r="P3538" s="14">
        <f t="shared" si="221"/>
        <v>13.53</v>
      </c>
      <c r="Q3538" s="16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255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20"/>
        <v>180</v>
      </c>
      <c r="P3539" s="14">
        <f t="shared" si="221"/>
        <v>43.5</v>
      </c>
      <c r="Q3539" s="16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285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20"/>
        <v>128</v>
      </c>
      <c r="P3540" s="14">
        <f t="shared" si="221"/>
        <v>30.95</v>
      </c>
      <c r="Q3540" s="16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24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20"/>
        <v>120</v>
      </c>
      <c r="P3541" s="14">
        <f t="shared" si="221"/>
        <v>55.23</v>
      </c>
      <c r="Q3541" s="16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255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20"/>
        <v>123</v>
      </c>
      <c r="P3542" s="14">
        <f t="shared" si="221"/>
        <v>46.13</v>
      </c>
      <c r="Q3542" s="16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24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20"/>
        <v>105</v>
      </c>
      <c r="P3543" s="14">
        <f t="shared" si="221"/>
        <v>39.380000000000003</v>
      </c>
      <c r="Q3543" s="16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24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20"/>
        <v>102</v>
      </c>
      <c r="P3544" s="14">
        <f t="shared" si="221"/>
        <v>66.150000000000006</v>
      </c>
      <c r="Q3544" s="16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19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20"/>
        <v>105</v>
      </c>
      <c r="P3545" s="14">
        <f t="shared" si="221"/>
        <v>54.14</v>
      </c>
      <c r="Q3545" s="16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150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20"/>
        <v>100</v>
      </c>
      <c r="P3546" s="14">
        <f t="shared" si="221"/>
        <v>104.17</v>
      </c>
      <c r="Q3546" s="1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255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20"/>
        <v>100</v>
      </c>
      <c r="P3547" s="14">
        <f t="shared" si="221"/>
        <v>31.38</v>
      </c>
      <c r="Q3547" s="16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255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20"/>
        <v>102</v>
      </c>
      <c r="P3548" s="14">
        <f t="shared" si="221"/>
        <v>59.21</v>
      </c>
      <c r="Q3548" s="16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210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20"/>
        <v>114</v>
      </c>
      <c r="P3549" s="14">
        <f t="shared" si="221"/>
        <v>119.18</v>
      </c>
      <c r="Q3549" s="16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210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20"/>
        <v>102</v>
      </c>
      <c r="P3550" s="14">
        <f t="shared" si="221"/>
        <v>164.62</v>
      </c>
      <c r="Q3550" s="16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24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20"/>
        <v>102</v>
      </c>
      <c r="P3551" s="14">
        <f t="shared" si="221"/>
        <v>24.29</v>
      </c>
      <c r="Q3551" s="16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285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20"/>
        <v>105</v>
      </c>
      <c r="P3552" s="14">
        <f t="shared" si="221"/>
        <v>40.94</v>
      </c>
      <c r="Q3552" s="16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24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20"/>
        <v>102</v>
      </c>
      <c r="P3553" s="14">
        <f t="shared" si="221"/>
        <v>61.1</v>
      </c>
      <c r="Q3553" s="16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255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20"/>
        <v>100</v>
      </c>
      <c r="P3554" s="14">
        <f t="shared" si="221"/>
        <v>38.65</v>
      </c>
      <c r="Q3554" s="16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24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20"/>
        <v>106</v>
      </c>
      <c r="P3555" s="14">
        <f t="shared" si="221"/>
        <v>56.2</v>
      </c>
      <c r="Q3555" s="16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210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20"/>
        <v>113</v>
      </c>
      <c r="P3556" s="14">
        <f t="shared" si="221"/>
        <v>107</v>
      </c>
      <c r="Q3556" s="1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27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20"/>
        <v>100</v>
      </c>
      <c r="P3557" s="14">
        <f t="shared" si="221"/>
        <v>171.43</v>
      </c>
      <c r="Q3557" s="16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27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20"/>
        <v>100</v>
      </c>
      <c r="P3558" s="14">
        <f t="shared" si="221"/>
        <v>110.5</v>
      </c>
      <c r="Q3558" s="16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285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20"/>
        <v>100</v>
      </c>
      <c r="P3559" s="14">
        <f t="shared" si="221"/>
        <v>179.28</v>
      </c>
      <c r="Q3559" s="16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240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20"/>
        <v>144</v>
      </c>
      <c r="P3560" s="14">
        <f t="shared" si="221"/>
        <v>22.91</v>
      </c>
      <c r="Q3560" s="16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24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20"/>
        <v>104</v>
      </c>
      <c r="P3561" s="14">
        <f t="shared" si="221"/>
        <v>43.13</v>
      </c>
      <c r="Q3561" s="16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27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20"/>
        <v>108</v>
      </c>
      <c r="P3562" s="14">
        <f t="shared" si="221"/>
        <v>46.89</v>
      </c>
      <c r="Q3562" s="16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255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20"/>
        <v>102</v>
      </c>
      <c r="P3563" s="14">
        <f t="shared" si="221"/>
        <v>47.41</v>
      </c>
      <c r="Q3563" s="16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255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20"/>
        <v>149</v>
      </c>
      <c r="P3564" s="14">
        <f t="shared" si="221"/>
        <v>15.13</v>
      </c>
      <c r="Q3564" s="16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21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20"/>
        <v>105</v>
      </c>
      <c r="P3565" s="14">
        <f t="shared" si="221"/>
        <v>21.1</v>
      </c>
      <c r="Q3565" s="16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16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20"/>
        <v>101</v>
      </c>
      <c r="P3566" s="14">
        <f t="shared" si="221"/>
        <v>59.12</v>
      </c>
      <c r="Q3566" s="1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255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20"/>
        <v>131</v>
      </c>
      <c r="P3567" s="14">
        <f t="shared" si="221"/>
        <v>97.92</v>
      </c>
      <c r="Q3567" s="16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225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20"/>
        <v>105</v>
      </c>
      <c r="P3568" s="14">
        <f t="shared" si="221"/>
        <v>55.13</v>
      </c>
      <c r="Q3568" s="16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225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20"/>
        <v>109</v>
      </c>
      <c r="P3569" s="14">
        <f t="shared" si="221"/>
        <v>26.54</v>
      </c>
      <c r="Q3569" s="16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240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20"/>
        <v>111</v>
      </c>
      <c r="P3570" s="14">
        <f t="shared" si="221"/>
        <v>58.42</v>
      </c>
      <c r="Q3570" s="16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25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20"/>
        <v>100</v>
      </c>
      <c r="P3571" s="14">
        <f t="shared" si="221"/>
        <v>122.54</v>
      </c>
      <c r="Q3571" s="16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210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20"/>
        <v>114</v>
      </c>
      <c r="P3572" s="14">
        <f t="shared" si="221"/>
        <v>87.96</v>
      </c>
      <c r="Q3572" s="16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19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20"/>
        <v>122</v>
      </c>
      <c r="P3573" s="14">
        <f t="shared" si="221"/>
        <v>73.239999999999995</v>
      </c>
      <c r="Q3573" s="16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165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20"/>
        <v>100</v>
      </c>
      <c r="P3574" s="14">
        <f t="shared" si="221"/>
        <v>55.56</v>
      </c>
      <c r="Q3574" s="16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16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20"/>
        <v>103</v>
      </c>
      <c r="P3575" s="14">
        <f t="shared" si="221"/>
        <v>39.54</v>
      </c>
      <c r="Q3575" s="16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225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20"/>
        <v>106</v>
      </c>
      <c r="P3576" s="14">
        <f t="shared" si="221"/>
        <v>136.78</v>
      </c>
      <c r="Q3576" s="1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27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20"/>
        <v>101</v>
      </c>
      <c r="P3577" s="14">
        <f t="shared" si="221"/>
        <v>99.34</v>
      </c>
      <c r="Q3577" s="16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210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20"/>
        <v>100</v>
      </c>
      <c r="P3578" s="14">
        <f t="shared" si="221"/>
        <v>20</v>
      </c>
      <c r="Q3578" s="16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210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20"/>
        <v>130</v>
      </c>
      <c r="P3579" s="14">
        <f t="shared" si="221"/>
        <v>28.89</v>
      </c>
      <c r="Q3579" s="16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25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20"/>
        <v>100</v>
      </c>
      <c r="P3580" s="14">
        <f t="shared" si="221"/>
        <v>40.549999999999997</v>
      </c>
      <c r="Q3580" s="16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255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20"/>
        <v>100</v>
      </c>
      <c r="P3581" s="14">
        <f t="shared" si="221"/>
        <v>35.71</v>
      </c>
      <c r="Q3581" s="16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240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20"/>
        <v>114</v>
      </c>
      <c r="P3582" s="14">
        <f t="shared" si="221"/>
        <v>37.96</v>
      </c>
      <c r="Q3582" s="16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255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20"/>
        <v>100</v>
      </c>
      <c r="P3583" s="14">
        <f t="shared" si="221"/>
        <v>33.33</v>
      </c>
      <c r="Q3583" s="16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22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20"/>
        <v>287</v>
      </c>
      <c r="P3584" s="14">
        <f t="shared" si="221"/>
        <v>58.57</v>
      </c>
      <c r="Q3584" s="16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27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20"/>
        <v>109</v>
      </c>
      <c r="P3585" s="14">
        <f t="shared" si="221"/>
        <v>135.63</v>
      </c>
      <c r="Q3585" s="16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225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ref="O3586:O3649" si="224">ROUND(E3586/D3586*100,0)</f>
        <v>116</v>
      </c>
      <c r="P3586" s="14">
        <f t="shared" ref="P3586:P3649" si="225">IFERROR(ROUND(E3586/L3586,2),0)</f>
        <v>30.94</v>
      </c>
      <c r="Q3586" s="1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22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si="224"/>
        <v>119</v>
      </c>
      <c r="P3587" s="14">
        <f t="shared" si="225"/>
        <v>176.09</v>
      </c>
      <c r="Q3587" s="16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05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24"/>
        <v>109</v>
      </c>
      <c r="P3588" s="14">
        <f t="shared" si="225"/>
        <v>151.97999999999999</v>
      </c>
      <c r="Q3588" s="16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210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24"/>
        <v>127</v>
      </c>
      <c r="P3589" s="14">
        <f t="shared" si="225"/>
        <v>22.61</v>
      </c>
      <c r="Q3589" s="16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22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24"/>
        <v>101</v>
      </c>
      <c r="P3590" s="14">
        <f t="shared" si="225"/>
        <v>18.27</v>
      </c>
      <c r="Q3590" s="16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25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24"/>
        <v>128</v>
      </c>
      <c r="P3591" s="14">
        <f t="shared" si="225"/>
        <v>82.26</v>
      </c>
      <c r="Q3591" s="16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24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24"/>
        <v>100</v>
      </c>
      <c r="P3592" s="14">
        <f t="shared" si="225"/>
        <v>68.53</v>
      </c>
      <c r="Q3592" s="16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255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24"/>
        <v>175</v>
      </c>
      <c r="P3593" s="14">
        <f t="shared" si="225"/>
        <v>68.06</v>
      </c>
      <c r="Q3593" s="16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210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24"/>
        <v>127</v>
      </c>
      <c r="P3594" s="14">
        <f t="shared" si="225"/>
        <v>72.709999999999994</v>
      </c>
      <c r="Q3594" s="16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22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24"/>
        <v>111</v>
      </c>
      <c r="P3595" s="14">
        <f t="shared" si="225"/>
        <v>77.19</v>
      </c>
      <c r="Q3595" s="16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285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24"/>
        <v>126</v>
      </c>
      <c r="P3596" s="14">
        <f t="shared" si="225"/>
        <v>55.97</v>
      </c>
      <c r="Q3596" s="1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12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24"/>
        <v>119</v>
      </c>
      <c r="P3597" s="14">
        <f t="shared" si="225"/>
        <v>49.69</v>
      </c>
      <c r="Q3597" s="16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210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24"/>
        <v>108</v>
      </c>
      <c r="P3598" s="14">
        <f t="shared" si="225"/>
        <v>79</v>
      </c>
      <c r="Q3598" s="16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135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24"/>
        <v>103</v>
      </c>
      <c r="P3599" s="14">
        <f t="shared" si="225"/>
        <v>77.73</v>
      </c>
      <c r="Q3599" s="16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210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24"/>
        <v>110</v>
      </c>
      <c r="P3600" s="14">
        <f t="shared" si="225"/>
        <v>40.78</v>
      </c>
      <c r="Q3600" s="16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22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24"/>
        <v>202</v>
      </c>
      <c r="P3601" s="14">
        <f t="shared" si="225"/>
        <v>59.41</v>
      </c>
      <c r="Q3601" s="16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135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24"/>
        <v>130</v>
      </c>
      <c r="P3602" s="14">
        <f t="shared" si="225"/>
        <v>3.25</v>
      </c>
      <c r="Q3602" s="16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210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24"/>
        <v>104</v>
      </c>
      <c r="P3603" s="14">
        <f t="shared" si="225"/>
        <v>39.380000000000003</v>
      </c>
      <c r="Q3603" s="16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27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24"/>
        <v>100</v>
      </c>
      <c r="P3604" s="14">
        <f t="shared" si="225"/>
        <v>81.67</v>
      </c>
      <c r="Q3604" s="16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22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24"/>
        <v>171</v>
      </c>
      <c r="P3605" s="14">
        <f t="shared" si="225"/>
        <v>44.91</v>
      </c>
      <c r="Q3605" s="16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255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24"/>
        <v>113</v>
      </c>
      <c r="P3606" s="14">
        <f t="shared" si="225"/>
        <v>49.06</v>
      </c>
      <c r="Q3606" s="1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27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24"/>
        <v>184</v>
      </c>
      <c r="P3607" s="14">
        <f t="shared" si="225"/>
        <v>30.67</v>
      </c>
      <c r="Q3607" s="16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225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24"/>
        <v>130</v>
      </c>
      <c r="P3608" s="14">
        <f t="shared" si="225"/>
        <v>61.06</v>
      </c>
      <c r="Q3608" s="16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135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24"/>
        <v>105</v>
      </c>
      <c r="P3609" s="14">
        <f t="shared" si="225"/>
        <v>29</v>
      </c>
      <c r="Q3609" s="16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24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24"/>
        <v>100</v>
      </c>
      <c r="P3610" s="14">
        <f t="shared" si="225"/>
        <v>29.63</v>
      </c>
      <c r="Q3610" s="16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24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24"/>
        <v>153</v>
      </c>
      <c r="P3611" s="14">
        <f t="shared" si="225"/>
        <v>143.1</v>
      </c>
      <c r="Q3611" s="16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210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24"/>
        <v>162</v>
      </c>
      <c r="P3612" s="14">
        <f t="shared" si="225"/>
        <v>52.35</v>
      </c>
      <c r="Q3612" s="16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27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24"/>
        <v>136</v>
      </c>
      <c r="P3613" s="14">
        <f t="shared" si="225"/>
        <v>66.67</v>
      </c>
      <c r="Q3613" s="16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19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24"/>
        <v>144</v>
      </c>
      <c r="P3614" s="14">
        <f t="shared" si="225"/>
        <v>126.67</v>
      </c>
      <c r="Q3614" s="16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180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24"/>
        <v>100</v>
      </c>
      <c r="P3615" s="14">
        <f t="shared" si="225"/>
        <v>62.5</v>
      </c>
      <c r="Q3615" s="16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22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24"/>
        <v>101</v>
      </c>
      <c r="P3616" s="14">
        <f t="shared" si="225"/>
        <v>35.49</v>
      </c>
      <c r="Q3616" s="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24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24"/>
        <v>107</v>
      </c>
      <c r="P3617" s="14">
        <f t="shared" si="225"/>
        <v>37.08</v>
      </c>
      <c r="Q3617" s="16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24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24"/>
        <v>125</v>
      </c>
      <c r="P3618" s="14">
        <f t="shared" si="225"/>
        <v>69.33</v>
      </c>
      <c r="Q3618" s="16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255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24"/>
        <v>119</v>
      </c>
      <c r="P3619" s="14">
        <f t="shared" si="225"/>
        <v>17.25</v>
      </c>
      <c r="Q3619" s="16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24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24"/>
        <v>101</v>
      </c>
      <c r="P3620" s="14">
        <f t="shared" si="225"/>
        <v>36.07</v>
      </c>
      <c r="Q3620" s="16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24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24"/>
        <v>113</v>
      </c>
      <c r="P3621" s="14">
        <f t="shared" si="225"/>
        <v>66.47</v>
      </c>
      <c r="Q3621" s="16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255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24"/>
        <v>105</v>
      </c>
      <c r="P3622" s="14">
        <f t="shared" si="225"/>
        <v>56.07</v>
      </c>
      <c r="Q3622" s="16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255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24"/>
        <v>110</v>
      </c>
      <c r="P3623" s="14">
        <f t="shared" si="225"/>
        <v>47.03</v>
      </c>
      <c r="Q3623" s="16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165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24"/>
        <v>100</v>
      </c>
      <c r="P3624" s="14">
        <f t="shared" si="225"/>
        <v>47.67</v>
      </c>
      <c r="Q3624" s="16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16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24"/>
        <v>120</v>
      </c>
      <c r="P3625" s="14">
        <f t="shared" si="225"/>
        <v>88.24</v>
      </c>
      <c r="Q3625" s="16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28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24"/>
        <v>105</v>
      </c>
      <c r="P3626" s="14">
        <f t="shared" si="225"/>
        <v>80.72</v>
      </c>
      <c r="Q3626" s="1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255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24"/>
        <v>103</v>
      </c>
      <c r="P3627" s="14">
        <f t="shared" si="225"/>
        <v>39.49</v>
      </c>
      <c r="Q3627" s="16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27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24"/>
        <v>102</v>
      </c>
      <c r="P3628" s="14">
        <f t="shared" si="225"/>
        <v>84.85</v>
      </c>
      <c r="Q3628" s="16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24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24"/>
        <v>100</v>
      </c>
      <c r="P3629" s="14">
        <f t="shared" si="225"/>
        <v>68.97</v>
      </c>
      <c r="Q3629" s="16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53.25" customHeight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24"/>
        <v>0</v>
      </c>
      <c r="P3630" s="14">
        <f t="shared" si="225"/>
        <v>0</v>
      </c>
      <c r="Q3630" s="16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255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24"/>
        <v>0</v>
      </c>
      <c r="P3631" s="14">
        <f t="shared" si="225"/>
        <v>1</v>
      </c>
      <c r="Q3631" s="16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25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24"/>
        <v>0</v>
      </c>
      <c r="P3632" s="14">
        <f t="shared" si="225"/>
        <v>1</v>
      </c>
      <c r="Q3632" s="16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255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24"/>
        <v>51</v>
      </c>
      <c r="P3633" s="14">
        <f t="shared" si="225"/>
        <v>147.88</v>
      </c>
      <c r="Q3633" s="16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27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24"/>
        <v>20</v>
      </c>
      <c r="P3634" s="14">
        <f t="shared" si="225"/>
        <v>100</v>
      </c>
      <c r="Q3634" s="16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19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24"/>
        <v>35</v>
      </c>
      <c r="P3635" s="14">
        <f t="shared" si="225"/>
        <v>56.84</v>
      </c>
      <c r="Q3635" s="16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255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24"/>
        <v>4</v>
      </c>
      <c r="P3636" s="14">
        <f t="shared" si="225"/>
        <v>176.94</v>
      </c>
      <c r="Q3636" s="1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135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24"/>
        <v>36</v>
      </c>
      <c r="P3637" s="14">
        <f t="shared" si="225"/>
        <v>127.6</v>
      </c>
      <c r="Q3637" s="16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53.25" customHeight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24"/>
        <v>0</v>
      </c>
      <c r="P3638" s="14">
        <f t="shared" si="225"/>
        <v>0</v>
      </c>
      <c r="Q3638" s="16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285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24"/>
        <v>31</v>
      </c>
      <c r="P3639" s="14">
        <f t="shared" si="225"/>
        <v>66.14</v>
      </c>
      <c r="Q3639" s="16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18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24"/>
        <v>7</v>
      </c>
      <c r="P3640" s="14">
        <f t="shared" si="225"/>
        <v>108</v>
      </c>
      <c r="Q3640" s="16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24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24"/>
        <v>0</v>
      </c>
      <c r="P3641" s="14">
        <f t="shared" si="225"/>
        <v>1</v>
      </c>
      <c r="Q3641" s="16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22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24"/>
        <v>6</v>
      </c>
      <c r="P3642" s="14">
        <f t="shared" si="225"/>
        <v>18.329999999999998</v>
      </c>
      <c r="Q3642" s="16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53.25" customHeight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24"/>
        <v>0</v>
      </c>
      <c r="P3643" s="14">
        <f t="shared" si="225"/>
        <v>0</v>
      </c>
      <c r="Q3643" s="16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21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24"/>
        <v>2</v>
      </c>
      <c r="P3644" s="14">
        <f t="shared" si="225"/>
        <v>7.5</v>
      </c>
      <c r="Q3644" s="16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53.25" customHeight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24"/>
        <v>0</v>
      </c>
      <c r="P3645" s="14">
        <f t="shared" si="225"/>
        <v>0</v>
      </c>
      <c r="Q3645" s="16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210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24"/>
        <v>16</v>
      </c>
      <c r="P3646" s="14">
        <f t="shared" si="225"/>
        <v>68.42</v>
      </c>
      <c r="Q3646" s="1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22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24"/>
        <v>0</v>
      </c>
      <c r="P3647" s="14">
        <f t="shared" si="225"/>
        <v>1</v>
      </c>
      <c r="Q3647" s="16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19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24"/>
        <v>5</v>
      </c>
      <c r="P3648" s="14">
        <f t="shared" si="225"/>
        <v>60.13</v>
      </c>
      <c r="Q3648" s="16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24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24"/>
        <v>6</v>
      </c>
      <c r="P3649" s="14">
        <f t="shared" si="225"/>
        <v>15</v>
      </c>
      <c r="Q3649" s="16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165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ref="O3650:O3713" si="228">ROUND(E3650/D3650*100,0)</f>
        <v>100</v>
      </c>
      <c r="P3650" s="14">
        <f t="shared" ref="P3650:P3713" si="229">IFERROR(ROUND(E3650/L3650,2),0)</f>
        <v>550.04</v>
      </c>
      <c r="Q3650" s="16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210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228"/>
        <v>104</v>
      </c>
      <c r="P3651" s="14">
        <f t="shared" si="229"/>
        <v>97.5</v>
      </c>
      <c r="Q3651" s="16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255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28"/>
        <v>100</v>
      </c>
      <c r="P3652" s="14">
        <f t="shared" si="229"/>
        <v>29.41</v>
      </c>
      <c r="Q3652" s="16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180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28"/>
        <v>104</v>
      </c>
      <c r="P3653" s="14">
        <f t="shared" si="229"/>
        <v>57.78</v>
      </c>
      <c r="Q3653" s="16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24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28"/>
        <v>251</v>
      </c>
      <c r="P3654" s="14">
        <f t="shared" si="229"/>
        <v>44.24</v>
      </c>
      <c r="Q3654" s="16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255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28"/>
        <v>101</v>
      </c>
      <c r="P3655" s="14">
        <f t="shared" si="229"/>
        <v>60.91</v>
      </c>
      <c r="Q3655" s="16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27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28"/>
        <v>174</v>
      </c>
      <c r="P3656" s="14">
        <f t="shared" si="229"/>
        <v>68.84</v>
      </c>
      <c r="Q3656" s="1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24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28"/>
        <v>116</v>
      </c>
      <c r="P3657" s="14">
        <f t="shared" si="229"/>
        <v>73.58</v>
      </c>
      <c r="Q3657" s="16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255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28"/>
        <v>106</v>
      </c>
      <c r="P3658" s="14">
        <f t="shared" si="229"/>
        <v>115.02</v>
      </c>
      <c r="Q3658" s="16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24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28"/>
        <v>111</v>
      </c>
      <c r="P3659" s="14">
        <f t="shared" si="229"/>
        <v>110.75</v>
      </c>
      <c r="Q3659" s="16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15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28"/>
        <v>101</v>
      </c>
      <c r="P3660" s="14">
        <f t="shared" si="229"/>
        <v>75.5</v>
      </c>
      <c r="Q3660" s="16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19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28"/>
        <v>102</v>
      </c>
      <c r="P3661" s="14">
        <f t="shared" si="229"/>
        <v>235.46</v>
      </c>
      <c r="Q3661" s="16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24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28"/>
        <v>100</v>
      </c>
      <c r="P3662" s="14">
        <f t="shared" si="229"/>
        <v>11.36</v>
      </c>
      <c r="Q3662" s="16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24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28"/>
        <v>111</v>
      </c>
      <c r="P3663" s="14">
        <f t="shared" si="229"/>
        <v>92.5</v>
      </c>
      <c r="Q3663" s="16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285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28"/>
        <v>101</v>
      </c>
      <c r="P3664" s="14">
        <f t="shared" si="229"/>
        <v>202.85</v>
      </c>
      <c r="Q3664" s="16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24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28"/>
        <v>104</v>
      </c>
      <c r="P3665" s="14">
        <f t="shared" si="229"/>
        <v>26</v>
      </c>
      <c r="Q3665" s="16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255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28"/>
        <v>109</v>
      </c>
      <c r="P3666" s="14">
        <f t="shared" si="229"/>
        <v>46.05</v>
      </c>
      <c r="Q3666" s="1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255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28"/>
        <v>115</v>
      </c>
      <c r="P3667" s="14">
        <f t="shared" si="229"/>
        <v>51</v>
      </c>
      <c r="Q3667" s="16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105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28"/>
        <v>100</v>
      </c>
      <c r="P3668" s="14">
        <f t="shared" si="229"/>
        <v>31.58</v>
      </c>
      <c r="Q3668" s="16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25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28"/>
        <v>103</v>
      </c>
      <c r="P3669" s="14">
        <f t="shared" si="229"/>
        <v>53.36</v>
      </c>
      <c r="Q3669" s="16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255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28"/>
        <v>104</v>
      </c>
      <c r="P3670" s="14">
        <f t="shared" si="229"/>
        <v>36.96</v>
      </c>
      <c r="Q3670" s="16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255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28"/>
        <v>138</v>
      </c>
      <c r="P3671" s="14">
        <f t="shared" si="229"/>
        <v>81.290000000000006</v>
      </c>
      <c r="Q3671" s="16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255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28"/>
        <v>110</v>
      </c>
      <c r="P3672" s="14">
        <f t="shared" si="229"/>
        <v>20.079999999999998</v>
      </c>
      <c r="Q3672" s="16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27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28"/>
        <v>101</v>
      </c>
      <c r="P3673" s="14">
        <f t="shared" si="229"/>
        <v>88.25</v>
      </c>
      <c r="Q3673" s="16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255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28"/>
        <v>102</v>
      </c>
      <c r="P3674" s="14">
        <f t="shared" si="229"/>
        <v>53.44</v>
      </c>
      <c r="Q3674" s="16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22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28"/>
        <v>114</v>
      </c>
      <c r="P3675" s="14">
        <f t="shared" si="229"/>
        <v>39.869999999999997</v>
      </c>
      <c r="Q3675" s="16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27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28"/>
        <v>100</v>
      </c>
      <c r="P3676" s="14">
        <f t="shared" si="229"/>
        <v>145.16</v>
      </c>
      <c r="Q3676" s="1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27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28"/>
        <v>140</v>
      </c>
      <c r="P3677" s="14">
        <f t="shared" si="229"/>
        <v>23.33</v>
      </c>
      <c r="Q3677" s="16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24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28"/>
        <v>129</v>
      </c>
      <c r="P3678" s="14">
        <f t="shared" si="229"/>
        <v>64.38</v>
      </c>
      <c r="Q3678" s="16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180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28"/>
        <v>103</v>
      </c>
      <c r="P3679" s="14">
        <f t="shared" si="229"/>
        <v>62.05</v>
      </c>
      <c r="Q3679" s="16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180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28"/>
        <v>103</v>
      </c>
      <c r="P3680" s="14">
        <f t="shared" si="229"/>
        <v>66.13</v>
      </c>
      <c r="Q3680" s="16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255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28"/>
        <v>110</v>
      </c>
      <c r="P3681" s="14">
        <f t="shared" si="229"/>
        <v>73.400000000000006</v>
      </c>
      <c r="Q3681" s="16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19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28"/>
        <v>113</v>
      </c>
      <c r="P3682" s="14">
        <f t="shared" si="229"/>
        <v>99.5</v>
      </c>
      <c r="Q3682" s="16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30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28"/>
        <v>112</v>
      </c>
      <c r="P3683" s="14">
        <f t="shared" si="229"/>
        <v>62.17</v>
      </c>
      <c r="Q3683" s="16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240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28"/>
        <v>139</v>
      </c>
      <c r="P3684" s="14">
        <f t="shared" si="229"/>
        <v>62.33</v>
      </c>
      <c r="Q3684" s="16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240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28"/>
        <v>111</v>
      </c>
      <c r="P3685" s="14">
        <f t="shared" si="229"/>
        <v>58.79</v>
      </c>
      <c r="Q3685" s="16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255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28"/>
        <v>139</v>
      </c>
      <c r="P3686" s="14">
        <f t="shared" si="229"/>
        <v>45.35</v>
      </c>
      <c r="Q3686" s="1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240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28"/>
        <v>106</v>
      </c>
      <c r="P3687" s="14">
        <f t="shared" si="229"/>
        <v>41.94</v>
      </c>
      <c r="Q3687" s="16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210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28"/>
        <v>101</v>
      </c>
      <c r="P3688" s="14">
        <f t="shared" si="229"/>
        <v>59.17</v>
      </c>
      <c r="Q3688" s="16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27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28"/>
        <v>100</v>
      </c>
      <c r="P3689" s="14">
        <f t="shared" si="229"/>
        <v>200.49</v>
      </c>
      <c r="Q3689" s="16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225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28"/>
        <v>109</v>
      </c>
      <c r="P3690" s="14">
        <f t="shared" si="229"/>
        <v>83.97</v>
      </c>
      <c r="Q3690" s="16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255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28"/>
        <v>118</v>
      </c>
      <c r="P3691" s="14">
        <f t="shared" si="229"/>
        <v>57.26</v>
      </c>
      <c r="Q3691" s="16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225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28"/>
        <v>120</v>
      </c>
      <c r="P3692" s="14">
        <f t="shared" si="229"/>
        <v>58.06</v>
      </c>
      <c r="Q3692" s="16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15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28"/>
        <v>128</v>
      </c>
      <c r="P3693" s="14">
        <f t="shared" si="229"/>
        <v>186.8</v>
      </c>
      <c r="Q3693" s="16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135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28"/>
        <v>126</v>
      </c>
      <c r="P3694" s="14">
        <f t="shared" si="229"/>
        <v>74.12</v>
      </c>
      <c r="Q3694" s="16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255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28"/>
        <v>129</v>
      </c>
      <c r="P3695" s="14">
        <f t="shared" si="229"/>
        <v>30.71</v>
      </c>
      <c r="Q3695" s="16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195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28"/>
        <v>107</v>
      </c>
      <c r="P3696" s="14">
        <f t="shared" si="229"/>
        <v>62.67</v>
      </c>
      <c r="Q3696" s="1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285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28"/>
        <v>100</v>
      </c>
      <c r="P3697" s="14">
        <f t="shared" si="229"/>
        <v>121.36</v>
      </c>
      <c r="Q3697" s="16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180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28"/>
        <v>155</v>
      </c>
      <c r="P3698" s="14">
        <f t="shared" si="229"/>
        <v>39.74</v>
      </c>
      <c r="Q3698" s="16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21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28"/>
        <v>108</v>
      </c>
      <c r="P3699" s="14">
        <f t="shared" si="229"/>
        <v>72</v>
      </c>
      <c r="Q3699" s="16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180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28"/>
        <v>111</v>
      </c>
      <c r="P3700" s="14">
        <f t="shared" si="229"/>
        <v>40.630000000000003</v>
      </c>
      <c r="Q3700" s="16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255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28"/>
        <v>101</v>
      </c>
      <c r="P3701" s="14">
        <f t="shared" si="229"/>
        <v>63</v>
      </c>
      <c r="Q3701" s="16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12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28"/>
        <v>121</v>
      </c>
      <c r="P3702" s="14">
        <f t="shared" si="229"/>
        <v>33.67</v>
      </c>
      <c r="Q3702" s="16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24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28"/>
        <v>100</v>
      </c>
      <c r="P3703" s="14">
        <f t="shared" si="229"/>
        <v>38.590000000000003</v>
      </c>
      <c r="Q3703" s="16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255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28"/>
        <v>109</v>
      </c>
      <c r="P3704" s="14">
        <f t="shared" si="229"/>
        <v>155.94999999999999</v>
      </c>
      <c r="Q3704" s="16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225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28"/>
        <v>123</v>
      </c>
      <c r="P3705" s="14">
        <f t="shared" si="229"/>
        <v>43.2</v>
      </c>
      <c r="Q3705" s="16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225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28"/>
        <v>136</v>
      </c>
      <c r="P3706" s="14">
        <f t="shared" si="229"/>
        <v>15.15</v>
      </c>
      <c r="Q3706" s="1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225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28"/>
        <v>103</v>
      </c>
      <c r="P3707" s="14">
        <f t="shared" si="229"/>
        <v>83.57</v>
      </c>
      <c r="Q3707" s="16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210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28"/>
        <v>121</v>
      </c>
      <c r="P3708" s="14">
        <f t="shared" si="229"/>
        <v>140</v>
      </c>
      <c r="Q3708" s="16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19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28"/>
        <v>186</v>
      </c>
      <c r="P3709" s="14">
        <f t="shared" si="229"/>
        <v>80.87</v>
      </c>
      <c r="Q3709" s="16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24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28"/>
        <v>300</v>
      </c>
      <c r="P3710" s="14">
        <f t="shared" si="229"/>
        <v>53.85</v>
      </c>
      <c r="Q3710" s="16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22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28"/>
        <v>108</v>
      </c>
      <c r="P3711" s="14">
        <f t="shared" si="229"/>
        <v>30.93</v>
      </c>
      <c r="Q3711" s="16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15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28"/>
        <v>141</v>
      </c>
      <c r="P3712" s="14">
        <f t="shared" si="229"/>
        <v>67.959999999999994</v>
      </c>
      <c r="Q3712" s="16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135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28"/>
        <v>114</v>
      </c>
      <c r="P3713" s="14">
        <f t="shared" si="229"/>
        <v>27.14</v>
      </c>
      <c r="Q3713" s="16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24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ref="O3714:O3777" si="232">ROUND(E3714/D3714*100,0)</f>
        <v>154</v>
      </c>
      <c r="P3714" s="14">
        <f t="shared" ref="P3714:P3777" si="233">IFERROR(ROUND(E3714/L3714,2),0)</f>
        <v>110.87</v>
      </c>
      <c r="Q3714" s="16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25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si="232"/>
        <v>102</v>
      </c>
      <c r="P3715" s="14">
        <f t="shared" si="233"/>
        <v>106.84</v>
      </c>
      <c r="Q3715" s="16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27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32"/>
        <v>102</v>
      </c>
      <c r="P3716" s="14">
        <f t="shared" si="233"/>
        <v>105.52</v>
      </c>
      <c r="Q3716" s="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255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32"/>
        <v>103</v>
      </c>
      <c r="P3717" s="14">
        <f t="shared" si="233"/>
        <v>132.96</v>
      </c>
      <c r="Q3717" s="16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240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32"/>
        <v>156</v>
      </c>
      <c r="P3718" s="14">
        <f t="shared" si="233"/>
        <v>51.92</v>
      </c>
      <c r="Q3718" s="16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19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32"/>
        <v>101</v>
      </c>
      <c r="P3719" s="14">
        <f t="shared" si="233"/>
        <v>310</v>
      </c>
      <c r="Q3719" s="16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22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32"/>
        <v>239</v>
      </c>
      <c r="P3720" s="14">
        <f t="shared" si="233"/>
        <v>26.02</v>
      </c>
      <c r="Q3720" s="16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12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32"/>
        <v>210</v>
      </c>
      <c r="P3721" s="14">
        <f t="shared" si="233"/>
        <v>105</v>
      </c>
      <c r="Q3721" s="16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12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32"/>
        <v>105</v>
      </c>
      <c r="P3722" s="14">
        <f t="shared" si="233"/>
        <v>86.23</v>
      </c>
      <c r="Q3722" s="16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27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32"/>
        <v>101</v>
      </c>
      <c r="P3723" s="14">
        <f t="shared" si="233"/>
        <v>114.55</v>
      </c>
      <c r="Q3723" s="16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27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32"/>
        <v>111</v>
      </c>
      <c r="P3724" s="14">
        <f t="shared" si="233"/>
        <v>47.66</v>
      </c>
      <c r="Q3724" s="16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105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32"/>
        <v>102</v>
      </c>
      <c r="P3725" s="14">
        <f t="shared" si="233"/>
        <v>72.89</v>
      </c>
      <c r="Q3725" s="16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24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32"/>
        <v>103</v>
      </c>
      <c r="P3726" s="14">
        <f t="shared" si="233"/>
        <v>49.55</v>
      </c>
      <c r="Q3726" s="1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24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32"/>
        <v>127</v>
      </c>
      <c r="P3727" s="14">
        <f t="shared" si="233"/>
        <v>25.4</v>
      </c>
      <c r="Q3727" s="16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22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32"/>
        <v>339</v>
      </c>
      <c r="P3728" s="14">
        <f t="shared" si="233"/>
        <v>62.59</v>
      </c>
      <c r="Q3728" s="16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210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32"/>
        <v>101</v>
      </c>
      <c r="P3729" s="14">
        <f t="shared" si="233"/>
        <v>61.06</v>
      </c>
      <c r="Q3729" s="16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19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32"/>
        <v>9</v>
      </c>
      <c r="P3730" s="14">
        <f t="shared" si="233"/>
        <v>60.06</v>
      </c>
      <c r="Q3730" s="16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27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32"/>
        <v>7</v>
      </c>
      <c r="P3731" s="14">
        <f t="shared" si="233"/>
        <v>72.400000000000006</v>
      </c>
      <c r="Q3731" s="16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210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32"/>
        <v>10</v>
      </c>
      <c r="P3732" s="14">
        <f t="shared" si="233"/>
        <v>100</v>
      </c>
      <c r="Q3732" s="16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24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32"/>
        <v>11</v>
      </c>
      <c r="P3733" s="14">
        <f t="shared" si="233"/>
        <v>51.67</v>
      </c>
      <c r="Q3733" s="16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210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32"/>
        <v>15</v>
      </c>
      <c r="P3734" s="14">
        <f t="shared" si="233"/>
        <v>32.75</v>
      </c>
      <c r="Q3734" s="16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53.25" customHeight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32"/>
        <v>0</v>
      </c>
      <c r="P3735" s="14">
        <f t="shared" si="233"/>
        <v>0</v>
      </c>
      <c r="Q3735" s="16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255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32"/>
        <v>28</v>
      </c>
      <c r="P3736" s="14">
        <f t="shared" si="233"/>
        <v>61</v>
      </c>
      <c r="Q3736" s="1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165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32"/>
        <v>13</v>
      </c>
      <c r="P3737" s="14">
        <f t="shared" si="233"/>
        <v>10</v>
      </c>
      <c r="Q3737" s="16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22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32"/>
        <v>1</v>
      </c>
      <c r="P3738" s="14">
        <f t="shared" si="233"/>
        <v>10</v>
      </c>
      <c r="Q3738" s="16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180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32"/>
        <v>21</v>
      </c>
      <c r="P3739" s="14">
        <f t="shared" si="233"/>
        <v>37.5</v>
      </c>
      <c r="Q3739" s="16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16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32"/>
        <v>18</v>
      </c>
      <c r="P3740" s="14">
        <f t="shared" si="233"/>
        <v>45</v>
      </c>
      <c r="Q3740" s="16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255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32"/>
        <v>20</v>
      </c>
      <c r="P3741" s="14">
        <f t="shared" si="233"/>
        <v>100.63</v>
      </c>
      <c r="Q3741" s="16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255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32"/>
        <v>18</v>
      </c>
      <c r="P3742" s="14">
        <f t="shared" si="233"/>
        <v>25.57</v>
      </c>
      <c r="Q3742" s="16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53.25" customHeight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32"/>
        <v>0</v>
      </c>
      <c r="P3743" s="14">
        <f t="shared" si="233"/>
        <v>0</v>
      </c>
      <c r="Q3743" s="16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255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32"/>
        <v>2</v>
      </c>
      <c r="P3744" s="14">
        <f t="shared" si="233"/>
        <v>25</v>
      </c>
      <c r="Q3744" s="16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53.25" customHeight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32"/>
        <v>0</v>
      </c>
      <c r="P3745" s="14">
        <f t="shared" si="233"/>
        <v>0</v>
      </c>
      <c r="Q3745" s="16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3.25" customHeight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32"/>
        <v>0</v>
      </c>
      <c r="P3746" s="14">
        <f t="shared" si="233"/>
        <v>0</v>
      </c>
      <c r="Q3746" s="1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22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32"/>
        <v>10</v>
      </c>
      <c r="P3747" s="14">
        <f t="shared" si="233"/>
        <v>10</v>
      </c>
      <c r="Q3747" s="16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105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32"/>
        <v>2</v>
      </c>
      <c r="P3748" s="14">
        <f t="shared" si="233"/>
        <v>202</v>
      </c>
      <c r="Q3748" s="16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15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32"/>
        <v>1</v>
      </c>
      <c r="P3749" s="14">
        <f t="shared" si="233"/>
        <v>25</v>
      </c>
      <c r="Q3749" s="16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24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32"/>
        <v>104</v>
      </c>
      <c r="P3750" s="14">
        <f t="shared" si="233"/>
        <v>99.54</v>
      </c>
      <c r="Q3750" s="16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19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32"/>
        <v>105</v>
      </c>
      <c r="P3751" s="14">
        <f t="shared" si="233"/>
        <v>75</v>
      </c>
      <c r="Q3751" s="16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270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32"/>
        <v>100</v>
      </c>
      <c r="P3752" s="14">
        <f t="shared" si="233"/>
        <v>215.25</v>
      </c>
      <c r="Q3752" s="16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210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32"/>
        <v>133</v>
      </c>
      <c r="P3753" s="14">
        <f t="shared" si="233"/>
        <v>120.55</v>
      </c>
      <c r="Q3753" s="16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27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32"/>
        <v>113</v>
      </c>
      <c r="P3754" s="14">
        <f t="shared" si="233"/>
        <v>37.67</v>
      </c>
      <c r="Q3754" s="16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255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32"/>
        <v>103</v>
      </c>
      <c r="P3755" s="14">
        <f t="shared" si="233"/>
        <v>172.23</v>
      </c>
      <c r="Q3755" s="16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210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32"/>
        <v>120</v>
      </c>
      <c r="P3756" s="14">
        <f t="shared" si="233"/>
        <v>111.11</v>
      </c>
      <c r="Q3756" s="1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225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32"/>
        <v>130</v>
      </c>
      <c r="P3757" s="14">
        <f t="shared" si="233"/>
        <v>25.46</v>
      </c>
      <c r="Q3757" s="16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22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32"/>
        <v>101</v>
      </c>
      <c r="P3758" s="14">
        <f t="shared" si="233"/>
        <v>267.64999999999998</v>
      </c>
      <c r="Q3758" s="16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210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32"/>
        <v>109</v>
      </c>
      <c r="P3759" s="14">
        <f t="shared" si="233"/>
        <v>75.959999999999994</v>
      </c>
      <c r="Q3759" s="16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105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32"/>
        <v>102</v>
      </c>
      <c r="P3760" s="14">
        <f t="shared" si="233"/>
        <v>59.04</v>
      </c>
      <c r="Q3760" s="16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135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32"/>
        <v>110</v>
      </c>
      <c r="P3761" s="14">
        <f t="shared" si="233"/>
        <v>50.11</v>
      </c>
      <c r="Q3761" s="16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22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32"/>
        <v>101</v>
      </c>
      <c r="P3762" s="14">
        <f t="shared" si="233"/>
        <v>55.5</v>
      </c>
      <c r="Q3762" s="16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24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32"/>
        <v>100</v>
      </c>
      <c r="P3763" s="14">
        <f t="shared" si="233"/>
        <v>166.67</v>
      </c>
      <c r="Q3763" s="16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210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32"/>
        <v>106</v>
      </c>
      <c r="P3764" s="14">
        <f t="shared" si="233"/>
        <v>47.43</v>
      </c>
      <c r="Q3764" s="16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135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32"/>
        <v>100</v>
      </c>
      <c r="P3765" s="14">
        <f t="shared" si="233"/>
        <v>64.94</v>
      </c>
      <c r="Q3765" s="16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19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32"/>
        <v>100</v>
      </c>
      <c r="P3766" s="14">
        <f t="shared" si="233"/>
        <v>55.56</v>
      </c>
      <c r="Q3766" s="1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255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32"/>
        <v>113</v>
      </c>
      <c r="P3767" s="14">
        <f t="shared" si="233"/>
        <v>74.22</v>
      </c>
      <c r="Q3767" s="16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180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32"/>
        <v>103</v>
      </c>
      <c r="P3768" s="14">
        <f t="shared" si="233"/>
        <v>106.93</v>
      </c>
      <c r="Q3768" s="16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24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32"/>
        <v>117</v>
      </c>
      <c r="P3769" s="14">
        <f t="shared" si="233"/>
        <v>41.7</v>
      </c>
      <c r="Q3769" s="16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24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32"/>
        <v>108</v>
      </c>
      <c r="P3770" s="14">
        <f t="shared" si="233"/>
        <v>74.239999999999995</v>
      </c>
      <c r="Q3770" s="16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22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32"/>
        <v>100</v>
      </c>
      <c r="P3771" s="14">
        <f t="shared" si="233"/>
        <v>73.33</v>
      </c>
      <c r="Q3771" s="16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24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32"/>
        <v>100</v>
      </c>
      <c r="P3772" s="14">
        <f t="shared" si="233"/>
        <v>100</v>
      </c>
      <c r="Q3772" s="16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18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32"/>
        <v>146</v>
      </c>
      <c r="P3773" s="14">
        <f t="shared" si="233"/>
        <v>38.42</v>
      </c>
      <c r="Q3773" s="16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19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32"/>
        <v>110</v>
      </c>
      <c r="P3774" s="14">
        <f t="shared" si="233"/>
        <v>166.97</v>
      </c>
      <c r="Q3774" s="16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165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32"/>
        <v>108</v>
      </c>
      <c r="P3775" s="14">
        <f t="shared" si="233"/>
        <v>94.91</v>
      </c>
      <c r="Q3775" s="16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255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32"/>
        <v>100</v>
      </c>
      <c r="P3776" s="14">
        <f t="shared" si="233"/>
        <v>100</v>
      </c>
      <c r="Q3776" s="1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22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32"/>
        <v>100</v>
      </c>
      <c r="P3777" s="14">
        <f t="shared" si="233"/>
        <v>143.21</v>
      </c>
      <c r="Q3777" s="16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24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ref="O3778:O3841" si="236">ROUND(E3778/D3778*100,0)</f>
        <v>107</v>
      </c>
      <c r="P3778" s="14">
        <f t="shared" ref="P3778:P3841" si="237">IFERROR(ROUND(E3778/L3778,2),0)</f>
        <v>90.82</v>
      </c>
      <c r="Q3778" s="16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22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si="236"/>
        <v>143</v>
      </c>
      <c r="P3779" s="14">
        <f t="shared" si="237"/>
        <v>48.54</v>
      </c>
      <c r="Q3779" s="16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15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36"/>
        <v>105</v>
      </c>
      <c r="P3780" s="14">
        <f t="shared" si="237"/>
        <v>70.03</v>
      </c>
      <c r="Q3780" s="16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105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36"/>
        <v>104</v>
      </c>
      <c r="P3781" s="14">
        <f t="shared" si="237"/>
        <v>135.63</v>
      </c>
      <c r="Q3781" s="16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22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36"/>
        <v>120</v>
      </c>
      <c r="P3782" s="14">
        <f t="shared" si="237"/>
        <v>100</v>
      </c>
      <c r="Q3782" s="16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27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36"/>
        <v>110</v>
      </c>
      <c r="P3783" s="14">
        <f t="shared" si="237"/>
        <v>94.9</v>
      </c>
      <c r="Q3783" s="16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255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36"/>
        <v>102</v>
      </c>
      <c r="P3784" s="14">
        <f t="shared" si="237"/>
        <v>75.37</v>
      </c>
      <c r="Q3784" s="16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210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36"/>
        <v>129</v>
      </c>
      <c r="P3785" s="14">
        <f t="shared" si="237"/>
        <v>64.459999999999994</v>
      </c>
      <c r="Q3785" s="16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24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36"/>
        <v>115</v>
      </c>
      <c r="P3786" s="14">
        <f t="shared" si="237"/>
        <v>115</v>
      </c>
      <c r="Q3786" s="1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21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36"/>
        <v>151</v>
      </c>
      <c r="P3787" s="14">
        <f t="shared" si="237"/>
        <v>100.5</v>
      </c>
      <c r="Q3787" s="16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22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36"/>
        <v>111</v>
      </c>
      <c r="P3788" s="14">
        <f t="shared" si="237"/>
        <v>93.77</v>
      </c>
      <c r="Q3788" s="16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22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36"/>
        <v>100</v>
      </c>
      <c r="P3789" s="14">
        <f t="shared" si="237"/>
        <v>35.1</v>
      </c>
      <c r="Q3789" s="16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270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36"/>
        <v>1</v>
      </c>
      <c r="P3790" s="14">
        <f t="shared" si="237"/>
        <v>500</v>
      </c>
      <c r="Q3790" s="16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22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36"/>
        <v>3</v>
      </c>
      <c r="P3791" s="14">
        <f t="shared" si="237"/>
        <v>29</v>
      </c>
      <c r="Q3791" s="16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53.25" customHeight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36"/>
        <v>0</v>
      </c>
      <c r="P3792" s="14">
        <f t="shared" si="237"/>
        <v>0</v>
      </c>
      <c r="Q3792" s="16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53.25" customHeight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36"/>
        <v>0</v>
      </c>
      <c r="P3793" s="14">
        <f t="shared" si="237"/>
        <v>0</v>
      </c>
      <c r="Q3793" s="16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135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36"/>
        <v>0</v>
      </c>
      <c r="P3794" s="14">
        <f t="shared" si="237"/>
        <v>17.5</v>
      </c>
      <c r="Q3794" s="16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255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36"/>
        <v>60</v>
      </c>
      <c r="P3795" s="14">
        <f t="shared" si="237"/>
        <v>174</v>
      </c>
      <c r="Q3795" s="16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255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36"/>
        <v>1</v>
      </c>
      <c r="P3796" s="14">
        <f t="shared" si="237"/>
        <v>50</v>
      </c>
      <c r="Q3796" s="1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210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36"/>
        <v>2</v>
      </c>
      <c r="P3797" s="14">
        <f t="shared" si="237"/>
        <v>5</v>
      </c>
      <c r="Q3797" s="16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22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36"/>
        <v>0</v>
      </c>
      <c r="P3798" s="14">
        <f t="shared" si="237"/>
        <v>1</v>
      </c>
      <c r="Q3798" s="16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24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36"/>
        <v>90</v>
      </c>
      <c r="P3799" s="14">
        <f t="shared" si="237"/>
        <v>145.41</v>
      </c>
      <c r="Q3799" s="16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255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36"/>
        <v>1</v>
      </c>
      <c r="P3800" s="14">
        <f t="shared" si="237"/>
        <v>205</v>
      </c>
      <c r="Q3800" s="16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19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36"/>
        <v>4</v>
      </c>
      <c r="P3801" s="14">
        <f t="shared" si="237"/>
        <v>100.5</v>
      </c>
      <c r="Q3801" s="16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24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36"/>
        <v>4</v>
      </c>
      <c r="P3802" s="14">
        <f t="shared" si="237"/>
        <v>55.06</v>
      </c>
      <c r="Q3802" s="16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240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36"/>
        <v>9</v>
      </c>
      <c r="P3803" s="14">
        <f t="shared" si="237"/>
        <v>47.33</v>
      </c>
      <c r="Q3803" s="16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53.25" customHeight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36"/>
        <v>0</v>
      </c>
      <c r="P3804" s="14">
        <f t="shared" si="237"/>
        <v>0</v>
      </c>
      <c r="Q3804" s="16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135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36"/>
        <v>20</v>
      </c>
      <c r="P3805" s="14">
        <f t="shared" si="237"/>
        <v>58.95</v>
      </c>
      <c r="Q3805" s="16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53.25" customHeight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36"/>
        <v>0</v>
      </c>
      <c r="P3806" s="14">
        <f t="shared" si="237"/>
        <v>0</v>
      </c>
      <c r="Q3806" s="1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180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36"/>
        <v>0</v>
      </c>
      <c r="P3807" s="14">
        <f t="shared" si="237"/>
        <v>1.5</v>
      </c>
      <c r="Q3807" s="16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27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36"/>
        <v>0</v>
      </c>
      <c r="P3808" s="14">
        <f t="shared" si="237"/>
        <v>5</v>
      </c>
      <c r="Q3808" s="16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22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36"/>
        <v>30</v>
      </c>
      <c r="P3809" s="14">
        <f t="shared" si="237"/>
        <v>50.56</v>
      </c>
      <c r="Q3809" s="16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22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36"/>
        <v>100</v>
      </c>
      <c r="P3810" s="14">
        <f t="shared" si="237"/>
        <v>41.67</v>
      </c>
      <c r="Q3810" s="16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27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36"/>
        <v>101</v>
      </c>
      <c r="P3811" s="14">
        <f t="shared" si="237"/>
        <v>53.29</v>
      </c>
      <c r="Q3811" s="16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24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36"/>
        <v>122</v>
      </c>
      <c r="P3812" s="14">
        <f t="shared" si="237"/>
        <v>70.23</v>
      </c>
      <c r="Q3812" s="16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225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36"/>
        <v>330</v>
      </c>
      <c r="P3813" s="14">
        <f t="shared" si="237"/>
        <v>43.42</v>
      </c>
      <c r="Q3813" s="16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27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36"/>
        <v>110</v>
      </c>
      <c r="P3814" s="14">
        <f t="shared" si="237"/>
        <v>199.18</v>
      </c>
      <c r="Q3814" s="16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255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36"/>
        <v>101</v>
      </c>
      <c r="P3815" s="14">
        <f t="shared" si="237"/>
        <v>78.52</v>
      </c>
      <c r="Q3815" s="16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25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36"/>
        <v>140</v>
      </c>
      <c r="P3816" s="14">
        <f t="shared" si="237"/>
        <v>61.82</v>
      </c>
      <c r="Q3816" s="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135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36"/>
        <v>100</v>
      </c>
      <c r="P3817" s="14">
        <f t="shared" si="237"/>
        <v>50</v>
      </c>
      <c r="Q3817" s="16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225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36"/>
        <v>119</v>
      </c>
      <c r="P3818" s="14">
        <f t="shared" si="237"/>
        <v>48.34</v>
      </c>
      <c r="Q3818" s="16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27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36"/>
        <v>107</v>
      </c>
      <c r="P3819" s="14">
        <f t="shared" si="237"/>
        <v>107.25</v>
      </c>
      <c r="Q3819" s="16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19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36"/>
        <v>228</v>
      </c>
      <c r="P3820" s="14">
        <f t="shared" si="237"/>
        <v>57</v>
      </c>
      <c r="Q3820" s="16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19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36"/>
        <v>106</v>
      </c>
      <c r="P3821" s="14">
        <f t="shared" si="237"/>
        <v>40.92</v>
      </c>
      <c r="Q3821" s="16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240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36"/>
        <v>143</v>
      </c>
      <c r="P3822" s="14">
        <f t="shared" si="237"/>
        <v>21.5</v>
      </c>
      <c r="Q3822" s="16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24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36"/>
        <v>105</v>
      </c>
      <c r="P3823" s="14">
        <f t="shared" si="237"/>
        <v>79.540000000000006</v>
      </c>
      <c r="Q3823" s="16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285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36"/>
        <v>110</v>
      </c>
      <c r="P3824" s="14">
        <f t="shared" si="237"/>
        <v>72.38</v>
      </c>
      <c r="Q3824" s="16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225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36"/>
        <v>106</v>
      </c>
      <c r="P3825" s="14">
        <f t="shared" si="237"/>
        <v>64.63</v>
      </c>
      <c r="Q3825" s="16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255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36"/>
        <v>108</v>
      </c>
      <c r="P3826" s="14">
        <f t="shared" si="237"/>
        <v>38.57</v>
      </c>
      <c r="Q3826" s="1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27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36"/>
        <v>105</v>
      </c>
      <c r="P3827" s="14">
        <f t="shared" si="237"/>
        <v>107.57</v>
      </c>
      <c r="Q3827" s="16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180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36"/>
        <v>119</v>
      </c>
      <c r="P3828" s="14">
        <f t="shared" si="237"/>
        <v>27.5</v>
      </c>
      <c r="Q3828" s="16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30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36"/>
        <v>153</v>
      </c>
      <c r="P3829" s="14">
        <f t="shared" si="237"/>
        <v>70.459999999999994</v>
      </c>
      <c r="Q3829" s="16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255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36"/>
        <v>100</v>
      </c>
      <c r="P3830" s="14">
        <f t="shared" si="237"/>
        <v>178.57</v>
      </c>
      <c r="Q3830" s="16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255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36"/>
        <v>100</v>
      </c>
      <c r="P3831" s="14">
        <f t="shared" si="237"/>
        <v>62.63</v>
      </c>
      <c r="Q3831" s="16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22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36"/>
        <v>225</v>
      </c>
      <c r="P3832" s="14">
        <f t="shared" si="237"/>
        <v>75</v>
      </c>
      <c r="Q3832" s="16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255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36"/>
        <v>106</v>
      </c>
      <c r="P3833" s="14">
        <f t="shared" si="237"/>
        <v>58.9</v>
      </c>
      <c r="Q3833" s="16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27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36"/>
        <v>105</v>
      </c>
      <c r="P3834" s="14">
        <f t="shared" si="237"/>
        <v>139.56</v>
      </c>
      <c r="Q3834" s="16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27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36"/>
        <v>117</v>
      </c>
      <c r="P3835" s="14">
        <f t="shared" si="237"/>
        <v>70</v>
      </c>
      <c r="Q3835" s="16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255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36"/>
        <v>109</v>
      </c>
      <c r="P3836" s="14">
        <f t="shared" si="237"/>
        <v>57.39</v>
      </c>
      <c r="Q3836" s="1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24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36"/>
        <v>160</v>
      </c>
      <c r="P3837" s="14">
        <f t="shared" si="237"/>
        <v>40</v>
      </c>
      <c r="Q3837" s="16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19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36"/>
        <v>113</v>
      </c>
      <c r="P3838" s="14">
        <f t="shared" si="237"/>
        <v>64.290000000000006</v>
      </c>
      <c r="Q3838" s="16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12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36"/>
        <v>102</v>
      </c>
      <c r="P3839" s="14">
        <f t="shared" si="237"/>
        <v>120.12</v>
      </c>
      <c r="Q3839" s="16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285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36"/>
        <v>101</v>
      </c>
      <c r="P3840" s="14">
        <f t="shared" si="237"/>
        <v>1008.24</v>
      </c>
      <c r="Q3840" s="16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255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36"/>
        <v>101</v>
      </c>
      <c r="P3841" s="14">
        <f t="shared" si="237"/>
        <v>63.28</v>
      </c>
      <c r="Q3841" s="16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210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ref="O3842:O3905" si="240">ROUND(E3842/D3842*100,0)</f>
        <v>6500</v>
      </c>
      <c r="P3842" s="14">
        <f t="shared" ref="P3842:P3905" si="241">IFERROR(ROUND(E3842/L3842,2),0)</f>
        <v>21.67</v>
      </c>
      <c r="Q3842" s="16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255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si="240"/>
        <v>9</v>
      </c>
      <c r="P3843" s="14">
        <f t="shared" si="241"/>
        <v>25.65</v>
      </c>
      <c r="Q3843" s="16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27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40"/>
        <v>22</v>
      </c>
      <c r="P3844" s="14">
        <f t="shared" si="241"/>
        <v>47.7</v>
      </c>
      <c r="Q3844" s="16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25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40"/>
        <v>21</v>
      </c>
      <c r="P3845" s="14">
        <f t="shared" si="241"/>
        <v>56.05</v>
      </c>
      <c r="Q3845" s="16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225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40"/>
        <v>41</v>
      </c>
      <c r="P3846" s="14">
        <f t="shared" si="241"/>
        <v>81.319999999999993</v>
      </c>
      <c r="Q3846" s="1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24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40"/>
        <v>2</v>
      </c>
      <c r="P3847" s="14">
        <f t="shared" si="241"/>
        <v>70.17</v>
      </c>
      <c r="Q3847" s="16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19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40"/>
        <v>3</v>
      </c>
      <c r="P3848" s="14">
        <f t="shared" si="241"/>
        <v>23.63</v>
      </c>
      <c r="Q3848" s="16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22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40"/>
        <v>16</v>
      </c>
      <c r="P3849" s="14">
        <f t="shared" si="241"/>
        <v>188.56</v>
      </c>
      <c r="Q3849" s="16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255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40"/>
        <v>16</v>
      </c>
      <c r="P3850" s="14">
        <f t="shared" si="241"/>
        <v>49.51</v>
      </c>
      <c r="Q3850" s="16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28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40"/>
        <v>7</v>
      </c>
      <c r="P3851" s="14">
        <f t="shared" si="241"/>
        <v>75.459999999999994</v>
      </c>
      <c r="Q3851" s="16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135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40"/>
        <v>4</v>
      </c>
      <c r="P3852" s="14">
        <f t="shared" si="241"/>
        <v>9.5</v>
      </c>
      <c r="Q3852" s="16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19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40"/>
        <v>34</v>
      </c>
      <c r="P3853" s="14">
        <f t="shared" si="241"/>
        <v>35.5</v>
      </c>
      <c r="Q3853" s="16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210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40"/>
        <v>0</v>
      </c>
      <c r="P3854" s="14">
        <f t="shared" si="241"/>
        <v>10</v>
      </c>
      <c r="Q3854" s="16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16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40"/>
        <v>0</v>
      </c>
      <c r="P3855" s="14">
        <f t="shared" si="241"/>
        <v>13</v>
      </c>
      <c r="Q3855" s="16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12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40"/>
        <v>16</v>
      </c>
      <c r="P3856" s="14">
        <f t="shared" si="241"/>
        <v>89.4</v>
      </c>
      <c r="Q3856" s="1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270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40"/>
        <v>3</v>
      </c>
      <c r="P3857" s="14">
        <f t="shared" si="241"/>
        <v>25</v>
      </c>
      <c r="Q3857" s="16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255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40"/>
        <v>0</v>
      </c>
      <c r="P3858" s="14">
        <f t="shared" si="241"/>
        <v>1</v>
      </c>
      <c r="Q3858" s="16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25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40"/>
        <v>5</v>
      </c>
      <c r="P3859" s="14">
        <f t="shared" si="241"/>
        <v>65</v>
      </c>
      <c r="Q3859" s="16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225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40"/>
        <v>2</v>
      </c>
      <c r="P3860" s="14">
        <f t="shared" si="241"/>
        <v>10</v>
      </c>
      <c r="Q3860" s="16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19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40"/>
        <v>0</v>
      </c>
      <c r="P3861" s="14">
        <f t="shared" si="241"/>
        <v>1</v>
      </c>
      <c r="Q3861" s="16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285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40"/>
        <v>18</v>
      </c>
      <c r="P3862" s="14">
        <f t="shared" si="241"/>
        <v>81.540000000000006</v>
      </c>
      <c r="Q3862" s="16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t="6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40"/>
        <v>5</v>
      </c>
      <c r="P3863" s="14">
        <f t="shared" si="241"/>
        <v>100</v>
      </c>
      <c r="Q3863" s="16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135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40"/>
        <v>0</v>
      </c>
      <c r="P3864" s="14">
        <f t="shared" si="241"/>
        <v>1</v>
      </c>
      <c r="Q3864" s="16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53.25" customHeight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40"/>
        <v>0</v>
      </c>
      <c r="P3865" s="14">
        <f t="shared" si="241"/>
        <v>0</v>
      </c>
      <c r="Q3865" s="16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225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40"/>
        <v>1</v>
      </c>
      <c r="P3866" s="14">
        <f t="shared" si="241"/>
        <v>20</v>
      </c>
      <c r="Q3866" s="1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22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40"/>
        <v>27</v>
      </c>
      <c r="P3867" s="14">
        <f t="shared" si="241"/>
        <v>46.43</v>
      </c>
      <c r="Q3867" s="16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15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40"/>
        <v>1</v>
      </c>
      <c r="P3868" s="14">
        <f t="shared" si="241"/>
        <v>5.5</v>
      </c>
      <c r="Q3868" s="16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210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40"/>
        <v>13</v>
      </c>
      <c r="P3869" s="14">
        <f t="shared" si="241"/>
        <v>50.2</v>
      </c>
      <c r="Q3869" s="16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9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40"/>
        <v>0</v>
      </c>
      <c r="P3870" s="14">
        <f t="shared" si="241"/>
        <v>10</v>
      </c>
      <c r="Q3870" s="16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165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40"/>
        <v>3</v>
      </c>
      <c r="P3871" s="14">
        <f t="shared" si="241"/>
        <v>30.13</v>
      </c>
      <c r="Q3871" s="16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24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40"/>
        <v>15</v>
      </c>
      <c r="P3872" s="14">
        <f t="shared" si="241"/>
        <v>150</v>
      </c>
      <c r="Q3872" s="16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180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40"/>
        <v>3</v>
      </c>
      <c r="P3873" s="14">
        <f t="shared" si="241"/>
        <v>13.33</v>
      </c>
      <c r="Q3873" s="16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53.25" hidden="1" customHeight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40"/>
        <v>0</v>
      </c>
      <c r="P3874" s="14">
        <f t="shared" si="241"/>
        <v>0</v>
      </c>
      <c r="Q3874" s="16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53.25" hidden="1" customHeight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40"/>
        <v>0</v>
      </c>
      <c r="P3875" s="14">
        <f t="shared" si="241"/>
        <v>0</v>
      </c>
      <c r="Q3875" s="16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3.25" hidden="1" customHeight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40"/>
        <v>0</v>
      </c>
      <c r="P3876" s="14">
        <f t="shared" si="241"/>
        <v>0</v>
      </c>
      <c r="Q3876" s="1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53.25" hidden="1" customHeight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40"/>
        <v>0</v>
      </c>
      <c r="P3877" s="14">
        <f t="shared" si="241"/>
        <v>0</v>
      </c>
      <c r="Q3877" s="16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24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40"/>
        <v>53</v>
      </c>
      <c r="P3878" s="14">
        <f t="shared" si="241"/>
        <v>44.76</v>
      </c>
      <c r="Q3878" s="16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22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40"/>
        <v>5</v>
      </c>
      <c r="P3879" s="14">
        <f t="shared" si="241"/>
        <v>88.64</v>
      </c>
      <c r="Q3879" s="16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210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40"/>
        <v>0</v>
      </c>
      <c r="P3880" s="14">
        <f t="shared" si="241"/>
        <v>10</v>
      </c>
      <c r="Q3880" s="16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53.25" hidden="1" customHeight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40"/>
        <v>0</v>
      </c>
      <c r="P3881" s="14">
        <f t="shared" si="241"/>
        <v>0</v>
      </c>
      <c r="Q3881" s="16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27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40"/>
        <v>13</v>
      </c>
      <c r="P3882" s="14">
        <f t="shared" si="241"/>
        <v>57.65</v>
      </c>
      <c r="Q3882" s="16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135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40"/>
        <v>5</v>
      </c>
      <c r="P3883" s="14">
        <f t="shared" si="241"/>
        <v>25</v>
      </c>
      <c r="Q3883" s="16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53.25" hidden="1" customHeight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40"/>
        <v>0</v>
      </c>
      <c r="P3884" s="14">
        <f t="shared" si="241"/>
        <v>0</v>
      </c>
      <c r="Q3884" s="16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3.25" hidden="1" customHeight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40"/>
        <v>0</v>
      </c>
      <c r="P3885" s="14">
        <f t="shared" si="241"/>
        <v>0</v>
      </c>
      <c r="Q3885" s="16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53.25" hidden="1" customHeight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40"/>
        <v>0</v>
      </c>
      <c r="P3886" s="14">
        <f t="shared" si="241"/>
        <v>0</v>
      </c>
      <c r="Q3886" s="1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53.25" hidden="1" customHeight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40"/>
        <v>0</v>
      </c>
      <c r="P3887" s="14">
        <f t="shared" si="241"/>
        <v>0</v>
      </c>
      <c r="Q3887" s="16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t="53.25" hidden="1" customHeight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40"/>
        <v>0</v>
      </c>
      <c r="P3888" s="14">
        <f t="shared" si="241"/>
        <v>0</v>
      </c>
      <c r="Q3888" s="16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285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40"/>
        <v>2</v>
      </c>
      <c r="P3889" s="14">
        <f t="shared" si="241"/>
        <v>17.5</v>
      </c>
      <c r="Q3889" s="16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27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40"/>
        <v>27</v>
      </c>
      <c r="P3890" s="14">
        <f t="shared" si="241"/>
        <v>38.71</v>
      </c>
      <c r="Q3890" s="16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19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40"/>
        <v>1</v>
      </c>
      <c r="P3891" s="14">
        <f t="shared" si="241"/>
        <v>13.11</v>
      </c>
      <c r="Q3891" s="16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255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40"/>
        <v>17</v>
      </c>
      <c r="P3892" s="14">
        <f t="shared" si="241"/>
        <v>315.5</v>
      </c>
      <c r="Q3892" s="16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135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40"/>
        <v>33</v>
      </c>
      <c r="P3893" s="14">
        <f t="shared" si="241"/>
        <v>37.14</v>
      </c>
      <c r="Q3893" s="16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3.25" customHeight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40"/>
        <v>0</v>
      </c>
      <c r="P3894" s="14">
        <f t="shared" si="241"/>
        <v>0</v>
      </c>
      <c r="Q3894" s="16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285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40"/>
        <v>22</v>
      </c>
      <c r="P3895" s="14">
        <f t="shared" si="241"/>
        <v>128.27000000000001</v>
      </c>
      <c r="Q3895" s="16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24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40"/>
        <v>3</v>
      </c>
      <c r="P3896" s="14">
        <f t="shared" si="241"/>
        <v>47.27</v>
      </c>
      <c r="Q3896" s="1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27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40"/>
        <v>5</v>
      </c>
      <c r="P3897" s="14">
        <f t="shared" si="241"/>
        <v>50</v>
      </c>
      <c r="Q3897" s="16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21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40"/>
        <v>11</v>
      </c>
      <c r="P3898" s="14">
        <f t="shared" si="241"/>
        <v>42.5</v>
      </c>
      <c r="Q3898" s="16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22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40"/>
        <v>18</v>
      </c>
      <c r="P3899" s="14">
        <f t="shared" si="241"/>
        <v>44</v>
      </c>
      <c r="Q3899" s="16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27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40"/>
        <v>33</v>
      </c>
      <c r="P3900" s="14">
        <f t="shared" si="241"/>
        <v>50.88</v>
      </c>
      <c r="Q3900" s="16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180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40"/>
        <v>1</v>
      </c>
      <c r="P3901" s="14">
        <f t="shared" si="241"/>
        <v>62.5</v>
      </c>
      <c r="Q3901" s="16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19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40"/>
        <v>5</v>
      </c>
      <c r="P3902" s="14">
        <f t="shared" si="241"/>
        <v>27</v>
      </c>
      <c r="Q3902" s="16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27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40"/>
        <v>1</v>
      </c>
      <c r="P3903" s="14">
        <f t="shared" si="241"/>
        <v>25</v>
      </c>
      <c r="Q3903" s="16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24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40"/>
        <v>49</v>
      </c>
      <c r="P3904" s="14">
        <f t="shared" si="241"/>
        <v>47.26</v>
      </c>
      <c r="Q3904" s="16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3.25" customHeight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40"/>
        <v>0</v>
      </c>
      <c r="P3905" s="14">
        <f t="shared" si="241"/>
        <v>0</v>
      </c>
      <c r="Q3905" s="16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9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ref="O3906:O3969" si="244">ROUND(E3906/D3906*100,0)</f>
        <v>0</v>
      </c>
      <c r="P3906" s="14">
        <f t="shared" ref="P3906:P3969" si="245">IFERROR(ROUND(E3906/L3906,2),0)</f>
        <v>1.5</v>
      </c>
      <c r="Q3906" s="1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24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si="244"/>
        <v>12</v>
      </c>
      <c r="P3907" s="14">
        <f t="shared" si="245"/>
        <v>24.71</v>
      </c>
      <c r="Q3907" s="16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25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44"/>
        <v>67</v>
      </c>
      <c r="P3908" s="14">
        <f t="shared" si="245"/>
        <v>63.13</v>
      </c>
      <c r="Q3908" s="16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180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44"/>
        <v>15</v>
      </c>
      <c r="P3909" s="14">
        <f t="shared" si="245"/>
        <v>38.25</v>
      </c>
      <c r="Q3909" s="16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255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44"/>
        <v>9</v>
      </c>
      <c r="P3910" s="14">
        <f t="shared" si="245"/>
        <v>16.25</v>
      </c>
      <c r="Q3910" s="16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240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44"/>
        <v>0</v>
      </c>
      <c r="P3911" s="14">
        <f t="shared" si="245"/>
        <v>33.75</v>
      </c>
      <c r="Q3911" s="16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210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44"/>
        <v>3</v>
      </c>
      <c r="P3912" s="14">
        <f t="shared" si="245"/>
        <v>61.67</v>
      </c>
      <c r="Q3912" s="16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19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44"/>
        <v>37</v>
      </c>
      <c r="P3913" s="14">
        <f t="shared" si="245"/>
        <v>83.14</v>
      </c>
      <c r="Q3913" s="16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210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44"/>
        <v>0</v>
      </c>
      <c r="P3914" s="14">
        <f t="shared" si="245"/>
        <v>1</v>
      </c>
      <c r="Q3914" s="16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22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44"/>
        <v>10</v>
      </c>
      <c r="P3915" s="14">
        <f t="shared" si="245"/>
        <v>142.86000000000001</v>
      </c>
      <c r="Q3915" s="16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27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44"/>
        <v>36</v>
      </c>
      <c r="P3916" s="14">
        <f t="shared" si="245"/>
        <v>33.67</v>
      </c>
      <c r="Q3916" s="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21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44"/>
        <v>0</v>
      </c>
      <c r="P3917" s="14">
        <f t="shared" si="245"/>
        <v>5</v>
      </c>
      <c r="Q3917" s="16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53.25" customHeight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44"/>
        <v>0</v>
      </c>
      <c r="P3918" s="14">
        <f t="shared" si="245"/>
        <v>0</v>
      </c>
      <c r="Q3918" s="16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240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44"/>
        <v>0</v>
      </c>
      <c r="P3919" s="14">
        <f t="shared" si="245"/>
        <v>10</v>
      </c>
      <c r="Q3919" s="16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285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44"/>
        <v>0</v>
      </c>
      <c r="P3920" s="14">
        <f t="shared" si="245"/>
        <v>40</v>
      </c>
      <c r="Q3920" s="16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240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44"/>
        <v>2</v>
      </c>
      <c r="P3921" s="14">
        <f t="shared" si="245"/>
        <v>30</v>
      </c>
      <c r="Q3921" s="16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25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44"/>
        <v>5</v>
      </c>
      <c r="P3922" s="14">
        <f t="shared" si="245"/>
        <v>45</v>
      </c>
      <c r="Q3922" s="16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53.25" customHeight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44"/>
        <v>0</v>
      </c>
      <c r="P3923" s="14">
        <f t="shared" si="245"/>
        <v>0</v>
      </c>
      <c r="Q3923" s="16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27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44"/>
        <v>8</v>
      </c>
      <c r="P3924" s="14">
        <f t="shared" si="245"/>
        <v>10.17</v>
      </c>
      <c r="Q3924" s="16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255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44"/>
        <v>12</v>
      </c>
      <c r="P3925" s="14">
        <f t="shared" si="245"/>
        <v>81.41</v>
      </c>
      <c r="Q3925" s="16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25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44"/>
        <v>15</v>
      </c>
      <c r="P3926" s="14">
        <f t="shared" si="245"/>
        <v>57.25</v>
      </c>
      <c r="Q3926" s="1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210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44"/>
        <v>10</v>
      </c>
      <c r="P3927" s="14">
        <f t="shared" si="245"/>
        <v>5</v>
      </c>
      <c r="Q3927" s="16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16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44"/>
        <v>0</v>
      </c>
      <c r="P3928" s="14">
        <f t="shared" si="245"/>
        <v>15</v>
      </c>
      <c r="Q3928" s="16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27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44"/>
        <v>1</v>
      </c>
      <c r="P3929" s="14">
        <f t="shared" si="245"/>
        <v>12.5</v>
      </c>
      <c r="Q3929" s="16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24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44"/>
        <v>13</v>
      </c>
      <c r="P3930" s="14">
        <f t="shared" si="245"/>
        <v>93</v>
      </c>
      <c r="Q3930" s="16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21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44"/>
        <v>2</v>
      </c>
      <c r="P3931" s="14">
        <f t="shared" si="245"/>
        <v>32.36</v>
      </c>
      <c r="Q3931" s="16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53.25" customHeight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44"/>
        <v>0</v>
      </c>
      <c r="P3932" s="14">
        <f t="shared" si="245"/>
        <v>0</v>
      </c>
      <c r="Q3932" s="16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53.25" customHeight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44"/>
        <v>0</v>
      </c>
      <c r="P3933" s="14">
        <f t="shared" si="245"/>
        <v>0</v>
      </c>
      <c r="Q3933" s="16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24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44"/>
        <v>0</v>
      </c>
      <c r="P3934" s="14">
        <f t="shared" si="245"/>
        <v>1</v>
      </c>
      <c r="Q3934" s="16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24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44"/>
        <v>16</v>
      </c>
      <c r="P3935" s="14">
        <f t="shared" si="245"/>
        <v>91.83</v>
      </c>
      <c r="Q3935" s="16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240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44"/>
        <v>11</v>
      </c>
      <c r="P3936" s="14">
        <f t="shared" si="245"/>
        <v>45.83</v>
      </c>
      <c r="Q3936" s="1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22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44"/>
        <v>44</v>
      </c>
      <c r="P3937" s="14">
        <f t="shared" si="245"/>
        <v>57.17</v>
      </c>
      <c r="Q3937" s="16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53.25" customHeight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44"/>
        <v>0</v>
      </c>
      <c r="P3938" s="14">
        <f t="shared" si="245"/>
        <v>0</v>
      </c>
      <c r="Q3938" s="16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240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44"/>
        <v>86</v>
      </c>
      <c r="P3939" s="14">
        <f t="shared" si="245"/>
        <v>248.5</v>
      </c>
      <c r="Q3939" s="16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24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44"/>
        <v>12</v>
      </c>
      <c r="P3940" s="14">
        <f t="shared" si="245"/>
        <v>79.400000000000006</v>
      </c>
      <c r="Q3940" s="16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24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44"/>
        <v>0</v>
      </c>
      <c r="P3941" s="14">
        <f t="shared" si="245"/>
        <v>5</v>
      </c>
      <c r="Q3941" s="16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22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44"/>
        <v>0</v>
      </c>
      <c r="P3942" s="14">
        <f t="shared" si="245"/>
        <v>5.5</v>
      </c>
      <c r="Q3942" s="16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25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44"/>
        <v>1</v>
      </c>
      <c r="P3943" s="14">
        <f t="shared" si="245"/>
        <v>25</v>
      </c>
      <c r="Q3943" s="16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53.25" customHeight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44"/>
        <v>0</v>
      </c>
      <c r="P3944" s="14">
        <f t="shared" si="245"/>
        <v>0</v>
      </c>
      <c r="Q3944" s="16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19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44"/>
        <v>36</v>
      </c>
      <c r="P3945" s="14">
        <f t="shared" si="245"/>
        <v>137.08000000000001</v>
      </c>
      <c r="Q3945" s="16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3.25" customHeight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44"/>
        <v>0</v>
      </c>
      <c r="P3946" s="14">
        <f t="shared" si="245"/>
        <v>0</v>
      </c>
      <c r="Q3946" s="1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25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44"/>
        <v>0</v>
      </c>
      <c r="P3947" s="14">
        <f t="shared" si="245"/>
        <v>5</v>
      </c>
      <c r="Q3947" s="16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165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44"/>
        <v>3</v>
      </c>
      <c r="P3948" s="14">
        <f t="shared" si="245"/>
        <v>39</v>
      </c>
      <c r="Q3948" s="16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24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44"/>
        <v>3</v>
      </c>
      <c r="P3949" s="14">
        <f t="shared" si="245"/>
        <v>50.5</v>
      </c>
      <c r="Q3949" s="16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53.25" customHeight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44"/>
        <v>0</v>
      </c>
      <c r="P3950" s="14">
        <f t="shared" si="245"/>
        <v>0</v>
      </c>
      <c r="Q3950" s="16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24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44"/>
        <v>16</v>
      </c>
      <c r="P3951" s="14">
        <f t="shared" si="245"/>
        <v>49.28</v>
      </c>
      <c r="Q3951" s="16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255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44"/>
        <v>1</v>
      </c>
      <c r="P3952" s="14">
        <f t="shared" si="245"/>
        <v>25</v>
      </c>
      <c r="Q3952" s="16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24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44"/>
        <v>0</v>
      </c>
      <c r="P3953" s="14">
        <f t="shared" si="245"/>
        <v>1</v>
      </c>
      <c r="Q3953" s="16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24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44"/>
        <v>0</v>
      </c>
      <c r="P3954" s="14">
        <f t="shared" si="245"/>
        <v>25</v>
      </c>
      <c r="Q3954" s="16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53.25" customHeight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44"/>
        <v>0</v>
      </c>
      <c r="P3955" s="14">
        <f t="shared" si="245"/>
        <v>0</v>
      </c>
      <c r="Q3955" s="16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3.25" customHeight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44"/>
        <v>0</v>
      </c>
      <c r="P3956" s="14">
        <f t="shared" si="245"/>
        <v>0</v>
      </c>
      <c r="Q3956" s="1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22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44"/>
        <v>24</v>
      </c>
      <c r="P3957" s="14">
        <f t="shared" si="245"/>
        <v>53.13</v>
      </c>
      <c r="Q3957" s="16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53.25" customHeight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44"/>
        <v>0</v>
      </c>
      <c r="P3958" s="14">
        <f t="shared" si="245"/>
        <v>0</v>
      </c>
      <c r="Q3958" s="16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22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44"/>
        <v>0</v>
      </c>
      <c r="P3959" s="14">
        <f t="shared" si="245"/>
        <v>7</v>
      </c>
      <c r="Q3959" s="16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255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44"/>
        <v>32</v>
      </c>
      <c r="P3960" s="14">
        <f t="shared" si="245"/>
        <v>40.06</v>
      </c>
      <c r="Q3960" s="16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25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44"/>
        <v>24</v>
      </c>
      <c r="P3961" s="14">
        <f t="shared" si="245"/>
        <v>24.33</v>
      </c>
      <c r="Q3961" s="16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285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44"/>
        <v>2</v>
      </c>
      <c r="P3962" s="14">
        <f t="shared" si="245"/>
        <v>11.25</v>
      </c>
      <c r="Q3962" s="16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27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44"/>
        <v>0</v>
      </c>
      <c r="P3963" s="14">
        <f t="shared" si="245"/>
        <v>10.5</v>
      </c>
      <c r="Q3963" s="16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27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44"/>
        <v>3</v>
      </c>
      <c r="P3964" s="14">
        <f t="shared" si="245"/>
        <v>15</v>
      </c>
      <c r="Q3964" s="16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53.25" customHeight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44"/>
        <v>0</v>
      </c>
      <c r="P3965" s="14">
        <f t="shared" si="245"/>
        <v>0</v>
      </c>
      <c r="Q3965" s="16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19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44"/>
        <v>6</v>
      </c>
      <c r="P3966" s="14">
        <f t="shared" si="245"/>
        <v>42</v>
      </c>
      <c r="Q3966" s="1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27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44"/>
        <v>14</v>
      </c>
      <c r="P3967" s="14">
        <f t="shared" si="245"/>
        <v>71.25</v>
      </c>
      <c r="Q3967" s="16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255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44"/>
        <v>1</v>
      </c>
      <c r="P3968" s="14">
        <f t="shared" si="245"/>
        <v>22.5</v>
      </c>
      <c r="Q3968" s="16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24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44"/>
        <v>24</v>
      </c>
      <c r="P3969" s="14">
        <f t="shared" si="245"/>
        <v>41</v>
      </c>
      <c r="Q3969" s="16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180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ref="O3970:O4033" si="248">ROUND(E3970/D3970*100,0)</f>
        <v>11</v>
      </c>
      <c r="P3970" s="14">
        <f t="shared" ref="P3970:P4033" si="249">IFERROR(ROUND(E3970/L3970,2),0)</f>
        <v>47.91</v>
      </c>
      <c r="Q3970" s="16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24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si="248"/>
        <v>7</v>
      </c>
      <c r="P3971" s="14">
        <f t="shared" si="249"/>
        <v>35.17</v>
      </c>
      <c r="Q3971" s="16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30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48"/>
        <v>0</v>
      </c>
      <c r="P3972" s="14">
        <f t="shared" si="249"/>
        <v>5.5</v>
      </c>
      <c r="Q3972" s="16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24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48"/>
        <v>1</v>
      </c>
      <c r="P3973" s="14">
        <f t="shared" si="249"/>
        <v>22.67</v>
      </c>
      <c r="Q3973" s="16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180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48"/>
        <v>21</v>
      </c>
      <c r="P3974" s="14">
        <f t="shared" si="249"/>
        <v>26.38</v>
      </c>
      <c r="Q3974" s="16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24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48"/>
        <v>78</v>
      </c>
      <c r="P3975" s="14">
        <f t="shared" si="249"/>
        <v>105.54</v>
      </c>
      <c r="Q3975" s="16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255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48"/>
        <v>32</v>
      </c>
      <c r="P3976" s="14">
        <f t="shared" si="249"/>
        <v>29.09</v>
      </c>
      <c r="Q3976" s="1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53.25" customHeight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48"/>
        <v>0</v>
      </c>
      <c r="P3977" s="14">
        <f t="shared" si="249"/>
        <v>0</v>
      </c>
      <c r="Q3977" s="16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24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48"/>
        <v>48</v>
      </c>
      <c r="P3978" s="14">
        <f t="shared" si="249"/>
        <v>62</v>
      </c>
      <c r="Q3978" s="16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22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48"/>
        <v>1</v>
      </c>
      <c r="P3979" s="14">
        <f t="shared" si="249"/>
        <v>217.5</v>
      </c>
      <c r="Q3979" s="16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24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48"/>
        <v>11</v>
      </c>
      <c r="P3980" s="14">
        <f t="shared" si="249"/>
        <v>26.75</v>
      </c>
      <c r="Q3980" s="16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25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48"/>
        <v>2</v>
      </c>
      <c r="P3981" s="14">
        <f t="shared" si="249"/>
        <v>18.329999999999998</v>
      </c>
      <c r="Q3981" s="16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27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48"/>
        <v>18</v>
      </c>
      <c r="P3982" s="14">
        <f t="shared" si="249"/>
        <v>64.290000000000006</v>
      </c>
      <c r="Q3982" s="16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19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48"/>
        <v>4</v>
      </c>
      <c r="P3983" s="14">
        <f t="shared" si="249"/>
        <v>175</v>
      </c>
      <c r="Q3983" s="16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25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48"/>
        <v>20</v>
      </c>
      <c r="P3984" s="14">
        <f t="shared" si="249"/>
        <v>34</v>
      </c>
      <c r="Q3984" s="16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27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48"/>
        <v>35</v>
      </c>
      <c r="P3985" s="14">
        <f t="shared" si="249"/>
        <v>84.28</v>
      </c>
      <c r="Q3985" s="16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25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48"/>
        <v>6</v>
      </c>
      <c r="P3986" s="14">
        <f t="shared" si="249"/>
        <v>9.5</v>
      </c>
      <c r="Q3986" s="1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285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48"/>
        <v>32</v>
      </c>
      <c r="P3987" s="14">
        <f t="shared" si="249"/>
        <v>33.74</v>
      </c>
      <c r="Q3987" s="16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255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48"/>
        <v>10</v>
      </c>
      <c r="P3988" s="14">
        <f t="shared" si="249"/>
        <v>37.54</v>
      </c>
      <c r="Q3988" s="16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19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48"/>
        <v>38</v>
      </c>
      <c r="P3989" s="14">
        <f t="shared" si="249"/>
        <v>11.62</v>
      </c>
      <c r="Q3989" s="16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12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48"/>
        <v>2</v>
      </c>
      <c r="P3990" s="14">
        <f t="shared" si="249"/>
        <v>8</v>
      </c>
      <c r="Q3990" s="16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53.25" customHeight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48"/>
        <v>0</v>
      </c>
      <c r="P3991" s="14">
        <f t="shared" si="249"/>
        <v>0</v>
      </c>
      <c r="Q3991" s="16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240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48"/>
        <v>4</v>
      </c>
      <c r="P3992" s="14">
        <f t="shared" si="249"/>
        <v>23</v>
      </c>
      <c r="Q3992" s="16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135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48"/>
        <v>20</v>
      </c>
      <c r="P3993" s="14">
        <f t="shared" si="249"/>
        <v>100</v>
      </c>
      <c r="Q3993" s="16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19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48"/>
        <v>5</v>
      </c>
      <c r="P3994" s="14">
        <f t="shared" si="249"/>
        <v>60.11</v>
      </c>
      <c r="Q3994" s="16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19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48"/>
        <v>0</v>
      </c>
      <c r="P3995" s="14">
        <f t="shared" si="249"/>
        <v>3</v>
      </c>
      <c r="Q3995" s="16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16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48"/>
        <v>0</v>
      </c>
      <c r="P3996" s="14">
        <f t="shared" si="249"/>
        <v>5</v>
      </c>
      <c r="Q3996" s="1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255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48"/>
        <v>35</v>
      </c>
      <c r="P3997" s="14">
        <f t="shared" si="249"/>
        <v>17.5</v>
      </c>
      <c r="Q3997" s="16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22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48"/>
        <v>17</v>
      </c>
      <c r="P3998" s="14">
        <f t="shared" si="249"/>
        <v>29.24</v>
      </c>
      <c r="Q3998" s="16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53.25" customHeight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48"/>
        <v>0</v>
      </c>
      <c r="P3999" s="14">
        <f t="shared" si="249"/>
        <v>0</v>
      </c>
      <c r="Q3999" s="16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19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48"/>
        <v>57</v>
      </c>
      <c r="P4000" s="14">
        <f t="shared" si="249"/>
        <v>59.58</v>
      </c>
      <c r="Q4000" s="16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210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48"/>
        <v>17</v>
      </c>
      <c r="P4001" s="14">
        <f t="shared" si="249"/>
        <v>82.57</v>
      </c>
      <c r="Q4001" s="16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105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48"/>
        <v>0</v>
      </c>
      <c r="P4002" s="14">
        <f t="shared" si="249"/>
        <v>10</v>
      </c>
      <c r="Q4002" s="16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225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48"/>
        <v>38</v>
      </c>
      <c r="P4003" s="14">
        <f t="shared" si="249"/>
        <v>32.36</v>
      </c>
      <c r="Q4003" s="16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255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48"/>
        <v>2</v>
      </c>
      <c r="P4004" s="14">
        <f t="shared" si="249"/>
        <v>5.75</v>
      </c>
      <c r="Q4004" s="16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19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48"/>
        <v>10</v>
      </c>
      <c r="P4005" s="14">
        <f t="shared" si="249"/>
        <v>100.5</v>
      </c>
      <c r="Q4005" s="16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t="9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48"/>
        <v>0</v>
      </c>
      <c r="P4006" s="14">
        <f t="shared" si="249"/>
        <v>1</v>
      </c>
      <c r="Q4006" s="1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210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48"/>
        <v>1</v>
      </c>
      <c r="P4007" s="14">
        <f t="shared" si="249"/>
        <v>20</v>
      </c>
      <c r="Q4007" s="16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24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48"/>
        <v>0</v>
      </c>
      <c r="P4008" s="14">
        <f t="shared" si="249"/>
        <v>2</v>
      </c>
      <c r="Q4008" s="16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240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48"/>
        <v>0</v>
      </c>
      <c r="P4009" s="14">
        <f t="shared" si="249"/>
        <v>5</v>
      </c>
      <c r="Q4009" s="16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255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48"/>
        <v>6</v>
      </c>
      <c r="P4010" s="14">
        <f t="shared" si="249"/>
        <v>15</v>
      </c>
      <c r="Q4010" s="16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240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48"/>
        <v>4</v>
      </c>
      <c r="P4011" s="14">
        <f t="shared" si="249"/>
        <v>25</v>
      </c>
      <c r="Q4011" s="16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210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48"/>
        <v>24</v>
      </c>
      <c r="P4012" s="14">
        <f t="shared" si="249"/>
        <v>45.84</v>
      </c>
      <c r="Q4012" s="16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27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48"/>
        <v>8</v>
      </c>
      <c r="P4013" s="14">
        <f t="shared" si="249"/>
        <v>4.75</v>
      </c>
      <c r="Q4013" s="16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3.25" customHeight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48"/>
        <v>0</v>
      </c>
      <c r="P4014" s="14">
        <f t="shared" si="249"/>
        <v>0</v>
      </c>
      <c r="Q4014" s="16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255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48"/>
        <v>1</v>
      </c>
      <c r="P4015" s="14">
        <f t="shared" si="249"/>
        <v>13</v>
      </c>
      <c r="Q4015" s="16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53.25" customHeight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48"/>
        <v>0</v>
      </c>
      <c r="P4016" s="14">
        <f t="shared" si="249"/>
        <v>0</v>
      </c>
      <c r="Q4016" s="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24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48"/>
        <v>0</v>
      </c>
      <c r="P4017" s="14">
        <f t="shared" si="249"/>
        <v>1</v>
      </c>
      <c r="Q4017" s="16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24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48"/>
        <v>14</v>
      </c>
      <c r="P4018" s="14">
        <f t="shared" si="249"/>
        <v>10</v>
      </c>
      <c r="Q4018" s="16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255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48"/>
        <v>1</v>
      </c>
      <c r="P4019" s="14">
        <f t="shared" si="249"/>
        <v>52.5</v>
      </c>
      <c r="Q4019" s="16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165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48"/>
        <v>9</v>
      </c>
      <c r="P4020" s="14">
        <f t="shared" si="249"/>
        <v>32.5</v>
      </c>
      <c r="Q4020" s="16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22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48"/>
        <v>1</v>
      </c>
      <c r="P4021" s="14">
        <f t="shared" si="249"/>
        <v>7.25</v>
      </c>
      <c r="Q4021" s="16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22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48"/>
        <v>17</v>
      </c>
      <c r="P4022" s="14">
        <f t="shared" si="249"/>
        <v>33.33</v>
      </c>
      <c r="Q4022" s="16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180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48"/>
        <v>1</v>
      </c>
      <c r="P4023" s="14">
        <f t="shared" si="249"/>
        <v>62.5</v>
      </c>
      <c r="Q4023" s="16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135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48"/>
        <v>70</v>
      </c>
      <c r="P4024" s="14">
        <f t="shared" si="249"/>
        <v>63.56</v>
      </c>
      <c r="Q4024" s="16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53.25" customHeight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48"/>
        <v>0</v>
      </c>
      <c r="P4025" s="14">
        <f t="shared" si="249"/>
        <v>0</v>
      </c>
      <c r="Q4025" s="16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255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48"/>
        <v>1</v>
      </c>
      <c r="P4026" s="14">
        <f t="shared" si="249"/>
        <v>10</v>
      </c>
      <c r="Q4026" s="1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27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48"/>
        <v>5</v>
      </c>
      <c r="P4027" s="14">
        <f t="shared" si="249"/>
        <v>62.5</v>
      </c>
      <c r="Q4027" s="16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53.25" customHeight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48"/>
        <v>0</v>
      </c>
      <c r="P4028" s="14">
        <f t="shared" si="249"/>
        <v>0</v>
      </c>
      <c r="Q4028" s="16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255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48"/>
        <v>7</v>
      </c>
      <c r="P4029" s="14">
        <f t="shared" si="249"/>
        <v>30.71</v>
      </c>
      <c r="Q4029" s="16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210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48"/>
        <v>28</v>
      </c>
      <c r="P4030" s="14">
        <f t="shared" si="249"/>
        <v>51</v>
      </c>
      <c r="Q4030" s="16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53.25" customHeight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48"/>
        <v>0</v>
      </c>
      <c r="P4031" s="14">
        <f t="shared" si="249"/>
        <v>0</v>
      </c>
      <c r="Q4031" s="16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225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48"/>
        <v>16</v>
      </c>
      <c r="P4032" s="14">
        <f t="shared" si="249"/>
        <v>66.67</v>
      </c>
      <c r="Q4032" s="16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53.25" customHeight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48"/>
        <v>0</v>
      </c>
      <c r="P4033" s="14">
        <f t="shared" si="249"/>
        <v>0</v>
      </c>
      <c r="Q4033" s="16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24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ref="O4034:O4097" si="252">ROUND(E4034/D4034*100,0)</f>
        <v>7</v>
      </c>
      <c r="P4034" s="14">
        <f t="shared" ref="P4034:P4097" si="253">IFERROR(ROUND(E4034/L4034,2),0)</f>
        <v>59</v>
      </c>
      <c r="Q4034" s="16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22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si="252"/>
        <v>26</v>
      </c>
      <c r="P4035" s="14">
        <f t="shared" si="253"/>
        <v>65.34</v>
      </c>
      <c r="Q4035" s="16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225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252"/>
        <v>1</v>
      </c>
      <c r="P4036" s="14">
        <f t="shared" si="253"/>
        <v>100</v>
      </c>
      <c r="Q4036" s="1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135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252"/>
        <v>37</v>
      </c>
      <c r="P4037" s="14">
        <f t="shared" si="253"/>
        <v>147.4</v>
      </c>
      <c r="Q4037" s="16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210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252"/>
        <v>47</v>
      </c>
      <c r="P4038" s="14">
        <f t="shared" si="253"/>
        <v>166.06</v>
      </c>
      <c r="Q4038" s="16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225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252"/>
        <v>11</v>
      </c>
      <c r="P4039" s="14">
        <f t="shared" si="253"/>
        <v>40</v>
      </c>
      <c r="Q4039" s="16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22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252"/>
        <v>12</v>
      </c>
      <c r="P4040" s="14">
        <f t="shared" si="253"/>
        <v>75.25</v>
      </c>
      <c r="Q4040" s="16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19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252"/>
        <v>60</v>
      </c>
      <c r="P4041" s="14">
        <f t="shared" si="253"/>
        <v>60</v>
      </c>
      <c r="Q4041" s="16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240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252"/>
        <v>31</v>
      </c>
      <c r="P4042" s="14">
        <f t="shared" si="253"/>
        <v>1250</v>
      </c>
      <c r="Q4042" s="16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15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252"/>
        <v>0</v>
      </c>
      <c r="P4043" s="14">
        <f t="shared" si="253"/>
        <v>10.5</v>
      </c>
      <c r="Q4043" s="16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24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252"/>
        <v>0</v>
      </c>
      <c r="P4044" s="14">
        <f t="shared" si="253"/>
        <v>7</v>
      </c>
      <c r="Q4044" s="16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53.25" customHeight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252"/>
        <v>0</v>
      </c>
      <c r="P4045" s="14">
        <f t="shared" si="253"/>
        <v>0</v>
      </c>
      <c r="Q4045" s="16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25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252"/>
        <v>38</v>
      </c>
      <c r="P4046" s="14">
        <f t="shared" si="253"/>
        <v>56.25</v>
      </c>
      <c r="Q4046" s="1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285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252"/>
        <v>0</v>
      </c>
      <c r="P4047" s="14">
        <f t="shared" si="253"/>
        <v>1</v>
      </c>
      <c r="Q4047" s="16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27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252"/>
        <v>8</v>
      </c>
      <c r="P4048" s="14">
        <f t="shared" si="253"/>
        <v>38.33</v>
      </c>
      <c r="Q4048" s="16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270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252"/>
        <v>2</v>
      </c>
      <c r="P4049" s="14">
        <f t="shared" si="253"/>
        <v>27.5</v>
      </c>
      <c r="Q4049" s="16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27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252"/>
        <v>18</v>
      </c>
      <c r="P4050" s="14">
        <f t="shared" si="253"/>
        <v>32.979999999999997</v>
      </c>
      <c r="Q4050" s="16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24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252"/>
        <v>0</v>
      </c>
      <c r="P4051" s="14">
        <f t="shared" si="253"/>
        <v>16</v>
      </c>
      <c r="Q4051" s="16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255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252"/>
        <v>0</v>
      </c>
      <c r="P4052" s="14">
        <f t="shared" si="253"/>
        <v>1</v>
      </c>
      <c r="Q4052" s="16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53.25" customHeight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52"/>
        <v>0</v>
      </c>
      <c r="P4053" s="14">
        <f t="shared" si="253"/>
        <v>0</v>
      </c>
      <c r="Q4053" s="16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25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252"/>
        <v>38</v>
      </c>
      <c r="P4054" s="14">
        <f t="shared" si="253"/>
        <v>86.62</v>
      </c>
      <c r="Q4054" s="16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22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252"/>
        <v>22</v>
      </c>
      <c r="P4055" s="14">
        <f t="shared" si="253"/>
        <v>55</v>
      </c>
      <c r="Q4055" s="16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53.25" customHeight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252"/>
        <v>0</v>
      </c>
      <c r="P4056" s="14">
        <f t="shared" si="253"/>
        <v>0</v>
      </c>
      <c r="Q4056" s="1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25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252"/>
        <v>18</v>
      </c>
      <c r="P4057" s="14">
        <f t="shared" si="253"/>
        <v>41.95</v>
      </c>
      <c r="Q4057" s="16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25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252"/>
        <v>53</v>
      </c>
      <c r="P4058" s="14">
        <f t="shared" si="253"/>
        <v>88.33</v>
      </c>
      <c r="Q4058" s="16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24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252"/>
        <v>22</v>
      </c>
      <c r="P4059" s="14">
        <f t="shared" si="253"/>
        <v>129.16999999999999</v>
      </c>
      <c r="Q4059" s="16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210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252"/>
        <v>3</v>
      </c>
      <c r="P4060" s="14">
        <f t="shared" si="253"/>
        <v>23.75</v>
      </c>
      <c r="Q4060" s="16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210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252"/>
        <v>3</v>
      </c>
      <c r="P4061" s="14">
        <f t="shared" si="253"/>
        <v>35.71</v>
      </c>
      <c r="Q4061" s="16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24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252"/>
        <v>3</v>
      </c>
      <c r="P4062" s="14">
        <f t="shared" si="253"/>
        <v>57</v>
      </c>
      <c r="Q4062" s="16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53.25" customHeight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252"/>
        <v>0</v>
      </c>
      <c r="P4063" s="14">
        <f t="shared" si="253"/>
        <v>0</v>
      </c>
      <c r="Q4063" s="16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24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252"/>
        <v>2</v>
      </c>
      <c r="P4064" s="14">
        <f t="shared" si="253"/>
        <v>163.33000000000001</v>
      </c>
      <c r="Q4064" s="16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24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252"/>
        <v>1</v>
      </c>
      <c r="P4065" s="14">
        <f t="shared" si="253"/>
        <v>15</v>
      </c>
      <c r="Q4065" s="16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255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252"/>
        <v>19</v>
      </c>
      <c r="P4066" s="14">
        <f t="shared" si="253"/>
        <v>64.17</v>
      </c>
      <c r="Q4066" s="1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18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252"/>
        <v>1</v>
      </c>
      <c r="P4067" s="14">
        <f t="shared" si="253"/>
        <v>6.75</v>
      </c>
      <c r="Q4067" s="16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255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252"/>
        <v>0</v>
      </c>
      <c r="P4068" s="14">
        <f t="shared" si="253"/>
        <v>25</v>
      </c>
      <c r="Q4068" s="16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255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252"/>
        <v>61</v>
      </c>
      <c r="P4069" s="14">
        <f t="shared" si="253"/>
        <v>179.12</v>
      </c>
      <c r="Q4069" s="16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180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252"/>
        <v>1</v>
      </c>
      <c r="P4070" s="14">
        <f t="shared" si="253"/>
        <v>34.950000000000003</v>
      </c>
      <c r="Q4070" s="16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210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252"/>
        <v>34</v>
      </c>
      <c r="P4071" s="14">
        <f t="shared" si="253"/>
        <v>33.08</v>
      </c>
      <c r="Q4071" s="16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19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252"/>
        <v>17</v>
      </c>
      <c r="P4072" s="14">
        <f t="shared" si="253"/>
        <v>27.5</v>
      </c>
      <c r="Q4072" s="16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3.25" customHeight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252"/>
        <v>0</v>
      </c>
      <c r="P4073" s="14">
        <f t="shared" si="253"/>
        <v>0</v>
      </c>
      <c r="Q4073" s="16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255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252"/>
        <v>0</v>
      </c>
      <c r="P4074" s="14">
        <f t="shared" si="253"/>
        <v>2</v>
      </c>
      <c r="Q4074" s="16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22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252"/>
        <v>1</v>
      </c>
      <c r="P4075" s="14">
        <f t="shared" si="253"/>
        <v>18.5</v>
      </c>
      <c r="Q4075" s="16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25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252"/>
        <v>27</v>
      </c>
      <c r="P4076" s="14">
        <f t="shared" si="253"/>
        <v>35</v>
      </c>
      <c r="Q4076" s="1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255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252"/>
        <v>29</v>
      </c>
      <c r="P4077" s="14">
        <f t="shared" si="253"/>
        <v>44.31</v>
      </c>
      <c r="Q4077" s="16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53.25" customHeight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52"/>
        <v>0</v>
      </c>
      <c r="P4078" s="14">
        <f t="shared" si="253"/>
        <v>0</v>
      </c>
      <c r="Q4078" s="16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24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252"/>
        <v>9</v>
      </c>
      <c r="P4079" s="14">
        <f t="shared" si="253"/>
        <v>222.5</v>
      </c>
      <c r="Q4079" s="16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53.25" customHeight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252"/>
        <v>0</v>
      </c>
      <c r="P4080" s="14">
        <f t="shared" si="253"/>
        <v>0</v>
      </c>
      <c r="Q4080" s="16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225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252"/>
        <v>0</v>
      </c>
      <c r="P4081" s="14">
        <f t="shared" si="253"/>
        <v>5</v>
      </c>
      <c r="Q4081" s="16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53.25" customHeight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52"/>
        <v>0</v>
      </c>
      <c r="P4082" s="14">
        <f t="shared" si="253"/>
        <v>0</v>
      </c>
      <c r="Q4082" s="16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210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252"/>
        <v>16</v>
      </c>
      <c r="P4083" s="14">
        <f t="shared" si="253"/>
        <v>29.17</v>
      </c>
      <c r="Q4083" s="16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255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252"/>
        <v>2</v>
      </c>
      <c r="P4084" s="14">
        <f t="shared" si="253"/>
        <v>1.5</v>
      </c>
      <c r="Q4084" s="16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24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252"/>
        <v>22</v>
      </c>
      <c r="P4085" s="14">
        <f t="shared" si="253"/>
        <v>126.5</v>
      </c>
      <c r="Q4085" s="16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225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252"/>
        <v>0</v>
      </c>
      <c r="P4086" s="14">
        <f t="shared" si="253"/>
        <v>10</v>
      </c>
      <c r="Q4086" s="1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255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252"/>
        <v>0</v>
      </c>
      <c r="P4087" s="14">
        <f t="shared" si="253"/>
        <v>10</v>
      </c>
      <c r="Q4087" s="16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27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252"/>
        <v>5</v>
      </c>
      <c r="P4088" s="14">
        <f t="shared" si="253"/>
        <v>9.4</v>
      </c>
      <c r="Q4088" s="16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t="53.25" customHeight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252"/>
        <v>0</v>
      </c>
      <c r="P4089" s="14">
        <f t="shared" si="253"/>
        <v>0</v>
      </c>
      <c r="Q4089" s="16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22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252"/>
        <v>11</v>
      </c>
      <c r="P4090" s="14">
        <f t="shared" si="253"/>
        <v>72</v>
      </c>
      <c r="Q4090" s="16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27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252"/>
        <v>5</v>
      </c>
      <c r="P4091" s="14">
        <f t="shared" si="253"/>
        <v>30</v>
      </c>
      <c r="Q4091" s="16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19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252"/>
        <v>3</v>
      </c>
      <c r="P4092" s="14">
        <f t="shared" si="253"/>
        <v>10.67</v>
      </c>
      <c r="Q4092" s="16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255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252"/>
        <v>13</v>
      </c>
      <c r="P4093" s="14">
        <f t="shared" si="253"/>
        <v>25.5</v>
      </c>
      <c r="Q4093" s="16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22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252"/>
        <v>0</v>
      </c>
      <c r="P4094" s="14">
        <f t="shared" si="253"/>
        <v>20</v>
      </c>
      <c r="Q4094" s="16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25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252"/>
        <v>2</v>
      </c>
      <c r="P4095" s="14">
        <f t="shared" si="253"/>
        <v>15</v>
      </c>
      <c r="Q4095" s="16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210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252"/>
        <v>37</v>
      </c>
      <c r="P4096" s="14">
        <f t="shared" si="253"/>
        <v>91.25</v>
      </c>
      <c r="Q4096" s="1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19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252"/>
        <v>3</v>
      </c>
      <c r="P4097" s="14">
        <f t="shared" si="253"/>
        <v>800</v>
      </c>
      <c r="Q4097" s="16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22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ref="O4098:O4115" si="256">ROUND(E4098/D4098*100,0)</f>
        <v>11</v>
      </c>
      <c r="P4098" s="14">
        <f t="shared" ref="P4098:P4115" si="257">IFERROR(ROUND(E4098/L4098,2),0)</f>
        <v>80</v>
      </c>
      <c r="Q4098" s="16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53.25" customHeight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256"/>
        <v>0</v>
      </c>
      <c r="P4099" s="14">
        <f t="shared" si="257"/>
        <v>0</v>
      </c>
      <c r="Q4099" s="16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53.25" customHeight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256"/>
        <v>0</v>
      </c>
      <c r="P4100" s="14">
        <f t="shared" si="257"/>
        <v>0</v>
      </c>
      <c r="Q4100" s="16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255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256"/>
        <v>1</v>
      </c>
      <c r="P4101" s="14">
        <f t="shared" si="257"/>
        <v>50</v>
      </c>
      <c r="Q4101" s="16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53.25" customHeight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256"/>
        <v>0</v>
      </c>
      <c r="P4102" s="14">
        <f t="shared" si="257"/>
        <v>0</v>
      </c>
      <c r="Q4102" s="16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53.25" customHeight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256"/>
        <v>0</v>
      </c>
      <c r="P4103" s="14">
        <f t="shared" si="257"/>
        <v>0</v>
      </c>
      <c r="Q4103" s="16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19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256"/>
        <v>27</v>
      </c>
      <c r="P4104" s="14">
        <f t="shared" si="257"/>
        <v>22.83</v>
      </c>
      <c r="Q4104" s="16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22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256"/>
        <v>10</v>
      </c>
      <c r="P4105" s="14">
        <f t="shared" si="257"/>
        <v>16.670000000000002</v>
      </c>
      <c r="Q4105" s="16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240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256"/>
        <v>21</v>
      </c>
      <c r="P4106" s="14">
        <f t="shared" si="257"/>
        <v>45.79</v>
      </c>
      <c r="Q4106" s="1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24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256"/>
        <v>7</v>
      </c>
      <c r="P4107" s="14">
        <f t="shared" si="257"/>
        <v>383.33</v>
      </c>
      <c r="Q4107" s="16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24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256"/>
        <v>71</v>
      </c>
      <c r="P4108" s="14">
        <f t="shared" si="257"/>
        <v>106.97</v>
      </c>
      <c r="Q4108" s="16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255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256"/>
        <v>2</v>
      </c>
      <c r="P4109" s="14">
        <f t="shared" si="257"/>
        <v>10.25</v>
      </c>
      <c r="Q4109" s="16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240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256"/>
        <v>2</v>
      </c>
      <c r="P4110" s="14">
        <f t="shared" si="257"/>
        <v>59</v>
      </c>
      <c r="Q4110" s="16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53.25" customHeight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256"/>
        <v>0</v>
      </c>
      <c r="P4111" s="14">
        <f t="shared" si="257"/>
        <v>0</v>
      </c>
      <c r="Q4111" s="16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225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256"/>
        <v>29</v>
      </c>
      <c r="P4112" s="14">
        <f t="shared" si="257"/>
        <v>14.33</v>
      </c>
      <c r="Q4112" s="16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22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256"/>
        <v>3</v>
      </c>
      <c r="P4113" s="14">
        <f t="shared" si="257"/>
        <v>15.67</v>
      </c>
      <c r="Q4113" s="16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24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256"/>
        <v>0</v>
      </c>
      <c r="P4114" s="14">
        <f t="shared" si="257"/>
        <v>1</v>
      </c>
      <c r="Q4114" s="16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25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256"/>
        <v>0</v>
      </c>
      <c r="P4115" s="14">
        <f t="shared" si="257"/>
        <v>1</v>
      </c>
      <c r="Q4115" s="16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R4115" xr:uid="{00000000-0001-0000-0000-000000000000}">
    <filterColumn colId="5">
      <filters>
        <filter val="failed"/>
      </filters>
    </filterColumn>
    <sortState xmlns:xlrd2="http://schemas.microsoft.com/office/spreadsheetml/2017/richdata2" ref="A2:R4115">
      <sortCondition ref="A1:A4115"/>
    </sortState>
  </autoFilter>
  <conditionalFormatting sqref="F1:F1048576">
    <cfRule type="cellIs" dxfId="1" priority="3" operator="equal">
      <formula>"canceled"</formula>
    </cfRule>
    <cfRule type="cellIs" dxfId="0" priority="4" operator="equal">
      <formula>"failed"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5DDC2-C323-4937-8271-2757EDD1F507}">
  <dimension ref="A1:E18"/>
  <sheetViews>
    <sheetView tabSelected="1" workbookViewId="0">
      <selection activeCell="A2" sqref="A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7" t="s">
        <v>8358</v>
      </c>
      <c r="B1" t="s">
        <v>8315</v>
      </c>
    </row>
    <row r="2" spans="1:5" x14ac:dyDescent="0.25">
      <c r="A2" s="17" t="s">
        <v>8380</v>
      </c>
      <c r="B2" t="s">
        <v>8365</v>
      </c>
    </row>
    <row r="4" spans="1:5" x14ac:dyDescent="0.25">
      <c r="A4" s="17" t="s">
        <v>8362</v>
      </c>
      <c r="B4" s="17" t="s">
        <v>8363</v>
      </c>
    </row>
    <row r="5" spans="1:5" x14ac:dyDescent="0.25">
      <c r="A5" s="17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8374</v>
      </c>
      <c r="B6" s="20">
        <v>7</v>
      </c>
      <c r="C6" s="20">
        <v>33</v>
      </c>
      <c r="D6" s="20">
        <v>56</v>
      </c>
      <c r="E6" s="20">
        <v>96</v>
      </c>
    </row>
    <row r="7" spans="1:5" x14ac:dyDescent="0.25">
      <c r="A7" s="18" t="s">
        <v>8375</v>
      </c>
      <c r="B7" s="20">
        <v>3</v>
      </c>
      <c r="C7" s="20">
        <v>39</v>
      </c>
      <c r="D7" s="20">
        <v>71</v>
      </c>
      <c r="E7" s="20">
        <v>113</v>
      </c>
    </row>
    <row r="8" spans="1:5" x14ac:dyDescent="0.25">
      <c r="A8" s="18" t="s">
        <v>8376</v>
      </c>
      <c r="B8" s="20">
        <v>3</v>
      </c>
      <c r="C8" s="20">
        <v>33</v>
      </c>
      <c r="D8" s="20">
        <v>56</v>
      </c>
      <c r="E8" s="20">
        <v>92</v>
      </c>
    </row>
    <row r="9" spans="1:5" x14ac:dyDescent="0.25">
      <c r="A9" s="18" t="s">
        <v>8377</v>
      </c>
      <c r="B9" s="20">
        <v>2</v>
      </c>
      <c r="C9" s="20">
        <v>40</v>
      </c>
      <c r="D9" s="20">
        <v>71</v>
      </c>
      <c r="E9" s="20">
        <v>113</v>
      </c>
    </row>
    <row r="10" spans="1:5" x14ac:dyDescent="0.25">
      <c r="A10" s="18" t="s">
        <v>8368</v>
      </c>
      <c r="B10" s="20">
        <v>3</v>
      </c>
      <c r="C10" s="20">
        <v>52</v>
      </c>
      <c r="D10" s="20">
        <v>111</v>
      </c>
      <c r="E10" s="20">
        <v>166</v>
      </c>
    </row>
    <row r="11" spans="1:5" x14ac:dyDescent="0.25">
      <c r="A11" s="18" t="s">
        <v>8378</v>
      </c>
      <c r="B11" s="20">
        <v>4</v>
      </c>
      <c r="C11" s="20">
        <v>49</v>
      </c>
      <c r="D11" s="20">
        <v>100</v>
      </c>
      <c r="E11" s="20">
        <v>153</v>
      </c>
    </row>
    <row r="12" spans="1:5" x14ac:dyDescent="0.25">
      <c r="A12" s="18" t="s">
        <v>8369</v>
      </c>
      <c r="B12" s="20">
        <v>1</v>
      </c>
      <c r="C12" s="20">
        <v>50</v>
      </c>
      <c r="D12" s="20">
        <v>87</v>
      </c>
      <c r="E12" s="20">
        <v>138</v>
      </c>
    </row>
    <row r="13" spans="1:5" x14ac:dyDescent="0.25">
      <c r="A13" s="18" t="s">
        <v>8370</v>
      </c>
      <c r="B13" s="20">
        <v>4</v>
      </c>
      <c r="C13" s="20">
        <v>47</v>
      </c>
      <c r="D13" s="20">
        <v>72</v>
      </c>
      <c r="E13" s="20">
        <v>123</v>
      </c>
    </row>
    <row r="14" spans="1:5" x14ac:dyDescent="0.25">
      <c r="A14" s="18" t="s">
        <v>8371</v>
      </c>
      <c r="B14" s="20">
        <v>4</v>
      </c>
      <c r="C14" s="20">
        <v>34</v>
      </c>
      <c r="D14" s="20">
        <v>59</v>
      </c>
      <c r="E14" s="20">
        <v>97</v>
      </c>
    </row>
    <row r="15" spans="1:5" x14ac:dyDescent="0.25">
      <c r="A15" s="18" t="s">
        <v>8372</v>
      </c>
      <c r="B15" s="20"/>
      <c r="C15" s="20">
        <v>50</v>
      </c>
      <c r="D15" s="20">
        <v>65</v>
      </c>
      <c r="E15" s="20">
        <v>115</v>
      </c>
    </row>
    <row r="16" spans="1:5" x14ac:dyDescent="0.25">
      <c r="A16" s="18" t="s">
        <v>8373</v>
      </c>
      <c r="B16" s="20">
        <v>3</v>
      </c>
      <c r="C16" s="20">
        <v>31</v>
      </c>
      <c r="D16" s="20">
        <v>54</v>
      </c>
      <c r="E16" s="20">
        <v>88</v>
      </c>
    </row>
    <row r="17" spans="1:5" x14ac:dyDescent="0.25">
      <c r="A17" s="18" t="s">
        <v>8379</v>
      </c>
      <c r="B17" s="20">
        <v>3</v>
      </c>
      <c r="C17" s="20">
        <v>35</v>
      </c>
      <c r="D17" s="20">
        <v>37</v>
      </c>
      <c r="E17" s="20">
        <v>75</v>
      </c>
    </row>
    <row r="18" spans="1:5" x14ac:dyDescent="0.25">
      <c r="A18" s="18" t="s">
        <v>8361</v>
      </c>
      <c r="B18" s="20">
        <v>37</v>
      </c>
      <c r="C18" s="20">
        <v>493</v>
      </c>
      <c r="D18" s="20">
        <v>839</v>
      </c>
      <c r="E18" s="2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FFD21-F891-4449-B5B0-1C263EE4E103}">
  <dimension ref="A1:H14"/>
  <sheetViews>
    <sheetView workbookViewId="0">
      <selection activeCell="E41" sqref="E41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3" customFormat="1" x14ac:dyDescent="0.25">
      <c r="A1" s="1" t="s">
        <v>8383</v>
      </c>
      <c r="B1" s="23" t="s">
        <v>8397</v>
      </c>
      <c r="C1" s="23" t="s">
        <v>8398</v>
      </c>
      <c r="D1" s="23" t="s">
        <v>8399</v>
      </c>
      <c r="E1" s="23" t="s">
        <v>8400</v>
      </c>
      <c r="F1" s="23" t="s">
        <v>8401</v>
      </c>
      <c r="G1" s="23" t="s">
        <v>8402</v>
      </c>
      <c r="H1" s="23" t="s">
        <v>8403</v>
      </c>
    </row>
    <row r="2" spans="1:8" x14ac:dyDescent="0.25">
      <c r="A2" t="s">
        <v>8385</v>
      </c>
      <c r="B2" s="19">
        <f>COUNTIFS(Kickstarter!D:D,"&lt;1000",Kickstarter!F:F,"successful",Kickstarter!R:R,"plays")</f>
        <v>141</v>
      </c>
      <c r="C2" s="19">
        <f>COUNTIFS(Kickstarter!D:D,"&lt;1000",Kickstarter!F:F,"failed",Kickstarter!R:R,"plays")</f>
        <v>45</v>
      </c>
      <c r="D2" s="19">
        <f>COUNTIFS(Kickstarter!D:D,"&lt;1000",Kickstarter!F:F,"canceled",Kickstarter!R:R,"plays")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</row>
    <row r="3" spans="1:8" x14ac:dyDescent="0.25">
      <c r="A3" t="s">
        <v>8386</v>
      </c>
      <c r="B3" s="19">
        <f>COUNTIFS(Kickstarter!D:D,"&gt;=1000",Kickstarter!F:F,"successful",Kickstarter!D:D,"&lt;=4999",Kickstarter!R:R,"plays")</f>
        <v>388</v>
      </c>
      <c r="C3" s="19">
        <f>COUNTIFS(Kickstarter!D:D,"&gt;=1000",Kickstarter!F:F,"failed",Kickstarter!D:D,"&lt;=4999",Kickstarter!R:R,"plays")</f>
        <v>146</v>
      </c>
      <c r="D3" s="19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</row>
    <row r="4" spans="1:8" x14ac:dyDescent="0.25">
      <c r="A4" t="s">
        <v>8387</v>
      </c>
      <c r="B4" s="19">
        <f>COUNTIFS(Kickstarter!D:D,"&gt;=5000",Kickstarter!F:F,"successful",Kickstarter!D:D,"&lt;=9999",Kickstarter!R:R,"plays")</f>
        <v>93</v>
      </c>
      <c r="C4" s="19">
        <f>COUNTIFS(Kickstarter!D:D,"&gt;=5000",Kickstarter!F:F,"failed",Kickstarter!D:D,"&lt;=9999",Kickstarter!R:R,"plays")</f>
        <v>76</v>
      </c>
      <c r="D4" s="19">
        <f>COUNTIFS(Kickstarter!D:D,"&gt;=5000",Kickstarter!F:F,"canceled",Kickstarter!D:D,"&lt;=9999",Kickstarter!R:R,"plays")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5">
      <c r="A5" t="s">
        <v>8388</v>
      </c>
      <c r="B5" s="19">
        <f>COUNTIFS(Kickstarter!D:D,"&gt;=10000",Kickstarter!F:F,"successful",Kickstarter!D:D,"&lt;=14999",Kickstarter!R:R,"plays")</f>
        <v>39</v>
      </c>
      <c r="C5" s="19">
        <f>COUNTIFS(Kickstarter!D:D,"&gt;=10000",Kickstarter!F:F,"failed",Kickstarter!D:D,"&lt;=14999",Kickstarter!R:R,"plays")</f>
        <v>33</v>
      </c>
      <c r="D5" s="19">
        <f>COUNTIFS(Kickstarter!D:D,"&gt;=10000",Kickstarter!F:F,"canceled",Kickstarter!D:D,"&lt;=14999",Kickstarter!R:R,"plays")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5">
      <c r="A6" t="s">
        <v>8389</v>
      </c>
      <c r="B6" s="19">
        <f>COUNTIFS(Kickstarter!D:D,"&gt;=15000",Kickstarter!F:F,"successful",Kickstarter!D:D,"&lt;=19999",Kickstarter!R:R,"plays")</f>
        <v>12</v>
      </c>
      <c r="C6" s="19">
        <f>COUNTIFS(Kickstarter!D:D,"&gt;=15000",Kickstarter!F:F,"failed",Kickstarter!D:D,"&lt;=19999",Kickstarter!R:R,"plays")</f>
        <v>12</v>
      </c>
      <c r="D6" s="19">
        <f>COUNTIFS(Kickstarter!D:D,"&gt;=15000",Kickstarter!F:F,"canceled",Kickstarter!D:D,"&lt;=19999",Kickstarter!R:R,"plays")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5">
      <c r="A7" t="s">
        <v>8390</v>
      </c>
      <c r="B7" s="19">
        <f>COUNTIFS(Kickstarter!D:D,"&gt;=20000",Kickstarter!F:F,"successful",Kickstarter!D:D,"&lt;=24999",Kickstarter!R:R,"plays")</f>
        <v>9</v>
      </c>
      <c r="C7" s="19">
        <f>COUNTIFS(Kickstarter!D:D,"&gt;=20000",Kickstarter!F:F,"failed",Kickstarter!D:D,"&lt;=24999",Kickstarter!R:R,"plays")</f>
        <v>11</v>
      </c>
      <c r="D7" s="19">
        <f>COUNTIFS(Kickstarter!D:D,"&gt;=20000",Kickstarter!F:F,"canceled",Kickstarter!D:D,"&lt;=24999",Kickstarter!R:R,"plays")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5">
      <c r="A8" t="s">
        <v>8391</v>
      </c>
      <c r="B8" s="19">
        <f>COUNTIFS(Kickstarter!D:D,"&gt;=25000",Kickstarter!F:F,"successful",Kickstarter!D:D,"&lt;=29999",Kickstarter!R:R,"plays")</f>
        <v>1</v>
      </c>
      <c r="C8" s="19">
        <f>COUNTIFS(Kickstarter!D:D,"&gt;=25000",Kickstarter!F:F,"failed",Kickstarter!D:D,"&lt;=29999",Kickstarter!R:R,"plays")</f>
        <v>4</v>
      </c>
      <c r="D8" s="19">
        <f>COUNTIFS(Kickstarter!D:D,"&gt;=25000",Kickstarter!F:F,"canceled",Kickstarter!D:D,"&lt;=29999",Kickstarter!R:R,"plays")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5">
      <c r="A9" t="s">
        <v>8392</v>
      </c>
      <c r="B9" s="19">
        <f>COUNTIFS(Kickstarter!D:D,"&gt;=30000",Kickstarter!F:F,"successful",Kickstarter!D:D,"&lt;=34999",Kickstarter!R:R,"plays")</f>
        <v>3</v>
      </c>
      <c r="C9" s="19">
        <f>COUNTIFS(Kickstarter!D:D,"&gt;=30000",Kickstarter!F:F,"failed",Kickstarter!D:D,"&lt;=34999",Kickstarter!R:R,"plays")</f>
        <v>8</v>
      </c>
      <c r="D9" s="19">
        <f>COUNTIFS(Kickstarter!D:D,"&gt;=30000",Kickstarter!F:F,"canceled",Kickstarter!D:D,"&lt;=34999",Kickstarter!R:R,"plays")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5">
      <c r="A10" t="s">
        <v>8394</v>
      </c>
      <c r="B10" s="19">
        <f>COUNTIFS(Kickstarter!D:D,"&gt;=35000",Kickstarter!F:F,"successful",Kickstarter!D:D,"&lt;=39999",Kickstarter!R:R,"plays")</f>
        <v>4</v>
      </c>
      <c r="C10" s="19">
        <f>COUNTIFS(Kickstarter!D:D,"&gt;=35000",Kickstarter!F:F,"failed",Kickstarter!D:D,"&lt;=39999",Kickstarter!R:R,"plays")</f>
        <v>2</v>
      </c>
      <c r="D10" s="19">
        <f>COUNTIFS(Kickstarter!D:D,"&gt;=35000",Kickstarter!F:F,"canceled",Kickstarter!D:D,"&lt;=39999",Kickstarter!R:R,"plays")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5">
      <c r="A11" t="s">
        <v>8395</v>
      </c>
      <c r="B11" s="19">
        <f>COUNTIFS(Kickstarter!D:D,"&gt;=40000",Kickstarter!F:F,"successful",Kickstarter!D:D,"&lt;=44999",Kickstarter!R:R,"plays")</f>
        <v>2</v>
      </c>
      <c r="C11" s="19">
        <f>COUNTIFS(Kickstarter!D:D,"&gt;=40000",Kickstarter!F:F,"failed",Kickstarter!D:D,"&lt;=44999",Kickstarter!R:R,"plays")</f>
        <v>1</v>
      </c>
      <c r="D11" s="19">
        <f>COUNTIFS(Kickstarter!D:D,"&gt;=40000",Kickstarter!F:F,"canceled",Kickstarter!D:D,"&lt;=44999",Kickstarter!R:R,"plays")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5">
      <c r="A12" t="s">
        <v>8396</v>
      </c>
      <c r="B12" s="19">
        <f>COUNTIFS(Kickstarter!D:D,"&gt;=45000",Kickstarter!F:F,"successful",Kickstarter!D:D,"&lt;=49999",Kickstarter!R:R,"plays")</f>
        <v>0</v>
      </c>
      <c r="C12" s="19">
        <f>COUNTIFS(Kickstarter!D:D,"&gt;=45000",Kickstarter!F:F,"failed",Kickstarter!D:D,"&lt;=49999",Kickstarter!R:R,"plays")</f>
        <v>1</v>
      </c>
      <c r="D12" s="19">
        <f>COUNTIFS(Kickstarter!D:D,"&gt;=45000",Kickstarter!F:F,"canceled",Kickstarter!D:D,"&lt;=49999",Kickstarter!R:R,"plays")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5">
      <c r="A13" t="s">
        <v>8393</v>
      </c>
      <c r="B13" s="19">
        <f>COUNTIFS(Kickstarter!D:D,"&gt;=50000",Kickstarter!F:F,"successful",Kickstarter!R:R,"plays")</f>
        <v>2</v>
      </c>
      <c r="C13" s="19">
        <f>COUNTIFS(Kickstarter!D:D,"&gt;=50000",Kickstarter!F:F,"failed",Kickstarter!R:R,"plays")</f>
        <v>14</v>
      </c>
      <c r="D13" s="19">
        <f>COUNTIFS(Kickstarter!D:D,"&gt;=50000",Kickstarter!F:F,"canceled",Kickstarter!R:R,"plays")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</row>
    <row r="14" spans="1:8" x14ac:dyDescent="0.25">
      <c r="B14">
        <f>SUM(B2:B13)</f>
        <v>694</v>
      </c>
      <c r="C14">
        <f t="shared" ref="C14:E14" si="4">SUM(C2:C13)</f>
        <v>353</v>
      </c>
      <c r="D14">
        <f t="shared" si="4"/>
        <v>0</v>
      </c>
      <c r="E14">
        <f t="shared" si="4"/>
        <v>1047</v>
      </c>
    </row>
  </sheetData>
  <phoneticPr fontId="4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9E152-7BD8-40B8-A904-FC1B6A0E7674}">
  <dimension ref="A1:F9"/>
  <sheetViews>
    <sheetView workbookViewId="0">
      <selection activeCell="F7" sqref="F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7" t="s">
        <v>8358</v>
      </c>
      <c r="B1" t="s">
        <v>8315</v>
      </c>
    </row>
    <row r="2" spans="1:6" x14ac:dyDescent="0.25">
      <c r="A2" s="17" t="s">
        <v>8222</v>
      </c>
      <c r="B2" t="s">
        <v>8223</v>
      </c>
    </row>
    <row r="4" spans="1:6" x14ac:dyDescent="0.25">
      <c r="A4" s="17" t="s">
        <v>8362</v>
      </c>
      <c r="B4" s="17" t="s">
        <v>8363</v>
      </c>
    </row>
    <row r="5" spans="1:6" x14ac:dyDescent="0.25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8357</v>
      </c>
      <c r="B6" s="19">
        <v>11</v>
      </c>
      <c r="C6" s="19">
        <v>40</v>
      </c>
      <c r="D6" s="19"/>
      <c r="E6" s="19">
        <v>45</v>
      </c>
      <c r="F6" s="19">
        <v>96</v>
      </c>
    </row>
    <row r="7" spans="1:6" x14ac:dyDescent="0.25">
      <c r="A7" s="18" t="s">
        <v>8316</v>
      </c>
      <c r="B7" s="19"/>
      <c r="C7" s="19">
        <v>250</v>
      </c>
      <c r="D7" s="19">
        <v>9</v>
      </c>
      <c r="E7" s="19">
        <v>412</v>
      </c>
      <c r="F7" s="19">
        <v>671</v>
      </c>
    </row>
    <row r="8" spans="1:6" x14ac:dyDescent="0.25">
      <c r="A8" s="18" t="s">
        <v>8355</v>
      </c>
      <c r="B8" s="19">
        <v>15</v>
      </c>
      <c r="C8" s="19">
        <v>59</v>
      </c>
      <c r="D8" s="19">
        <v>3</v>
      </c>
      <c r="E8" s="19">
        <v>68</v>
      </c>
      <c r="F8" s="19">
        <v>145</v>
      </c>
    </row>
    <row r="9" spans="1:6" x14ac:dyDescent="0.25">
      <c r="A9" s="18" t="s">
        <v>8361</v>
      </c>
      <c r="B9" s="19">
        <v>26</v>
      </c>
      <c r="C9" s="19">
        <v>349</v>
      </c>
      <c r="D9" s="19">
        <v>12</v>
      </c>
      <c r="E9" s="19">
        <v>525</v>
      </c>
      <c r="F9" s="1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8B04A-0B2C-425B-9DB3-1E7CA5E6C6A1}">
  <dimension ref="A1:B8"/>
  <sheetViews>
    <sheetView workbookViewId="0">
      <selection activeCell="B8" sqref="B8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7" t="s">
        <v>8222</v>
      </c>
      <c r="B1" t="s">
        <v>8365</v>
      </c>
    </row>
    <row r="2" spans="1:2" x14ac:dyDescent="0.25">
      <c r="A2" s="17" t="s">
        <v>8358</v>
      </c>
      <c r="B2" t="s">
        <v>8315</v>
      </c>
    </row>
    <row r="4" spans="1:2" x14ac:dyDescent="0.25">
      <c r="A4" s="17" t="s">
        <v>8360</v>
      </c>
      <c r="B4" t="s">
        <v>8364</v>
      </c>
    </row>
    <row r="5" spans="1:2" x14ac:dyDescent="0.25">
      <c r="A5" s="18" t="s">
        <v>8357</v>
      </c>
      <c r="B5" s="19">
        <v>140</v>
      </c>
    </row>
    <row r="6" spans="1:2" x14ac:dyDescent="0.25">
      <c r="A6" s="18" t="s">
        <v>8316</v>
      </c>
      <c r="B6" s="19">
        <v>1066</v>
      </c>
    </row>
    <row r="7" spans="1:2" x14ac:dyDescent="0.25">
      <c r="A7" s="18" t="s">
        <v>8355</v>
      </c>
      <c r="B7" s="19">
        <v>187</v>
      </c>
    </row>
    <row r="8" spans="1:2" x14ac:dyDescent="0.25">
      <c r="A8" s="18" t="s">
        <v>8361</v>
      </c>
      <c r="B8" s="1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64D16-AB9A-4D44-B77C-E8F2A5E8F917}">
  <dimension ref="A1:E6"/>
  <sheetViews>
    <sheetView workbookViewId="0">
      <selection activeCell="E2" sqref="E2:E6"/>
    </sheetView>
  </sheetViews>
  <sheetFormatPr defaultRowHeight="15" x14ac:dyDescent="0.25"/>
  <cols>
    <col min="3" max="4" width="10.5703125" bestFit="1" customWidth="1"/>
  </cols>
  <sheetData>
    <row r="1" spans="1:5" x14ac:dyDescent="0.25">
      <c r="A1" t="s">
        <v>8381</v>
      </c>
      <c r="B1" t="s">
        <v>8382</v>
      </c>
      <c r="C1" t="s">
        <v>8383</v>
      </c>
      <c r="D1" t="s">
        <v>8384</v>
      </c>
      <c r="E1" t="s">
        <v>8307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2">
        <f>VLOOKUP(A2,Kickstarter!B:D,3,FALSE)</f>
        <v>2000</v>
      </c>
      <c r="D2" s="22">
        <f>VLOOKUP(A2,Kickstarter!B:E,4,FALSE)</f>
        <v>2020</v>
      </c>
      <c r="E2" s="21">
        <f>VLOOKUP(A2,Kickstarter!B:P,15,FALSE)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2">
        <f>VLOOKUP(A3,Kickstarter!B:D,3,FALSE)</f>
        <v>2000</v>
      </c>
      <c r="D3" s="22">
        <f>VLOOKUP(A3,Kickstarter!B:E,4,FALSE)</f>
        <v>2020</v>
      </c>
      <c r="E3" s="21">
        <f>VLOOKUP(A3,Kickstarter!B:P,15,FALSE)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2">
        <f>VLOOKUP(A4,Kickstarter!B:D,3,FALSE)</f>
        <v>1500</v>
      </c>
      <c r="D4" s="22">
        <f>VLOOKUP(A4,Kickstarter!B:E,4,FALSE)</f>
        <v>2576</v>
      </c>
      <c r="E4" s="21">
        <f>VLOOKUP(A4,Kickstarter!B:P,15,FALSE)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2">
        <f>VLOOKUP(A5,Kickstarter!B:D,3,FALSE)</f>
        <v>1000</v>
      </c>
      <c r="D5" s="22">
        <f>VLOOKUP(A5,Kickstarter!B:E,4,FALSE)</f>
        <v>1168</v>
      </c>
      <c r="E5" s="21">
        <f>VLOOKUP(A5,Kickstarter!B:P,15,FALSE)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2">
        <f>VLOOKUP(A6,Kickstarter!B:D,3,FALSE)</f>
        <v>4000</v>
      </c>
      <c r="D6" s="22">
        <f>VLOOKUP(A6,Kickstarter!B:E,4,FALSE)</f>
        <v>4137</v>
      </c>
      <c r="E6" s="21">
        <f>VLOOKUP(A6,Kickstarter!B:P,15,FALSE)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Lauch Date</vt:lpstr>
      <vt:lpstr>Outcomes Based on Goals</vt:lpstr>
      <vt:lpstr>PIVOTs</vt:lpstr>
      <vt:lpstr>Subcategory Statistics</vt:lpstr>
      <vt:lpstr>Edinburgh Reseach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tabat</cp:lastModifiedBy>
  <dcterms:created xsi:type="dcterms:W3CDTF">2017-04-20T15:17:24Z</dcterms:created>
  <dcterms:modified xsi:type="dcterms:W3CDTF">2022-06-16T21:54:30Z</dcterms:modified>
</cp:coreProperties>
</file>