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 firstSheet="1" activeTab="2"/>
  </bookViews>
  <sheets>
    <sheet name="Calculations" sheetId="1" r:id="rId1"/>
    <sheet name="Low Speed System" sheetId="3" r:id="rId2"/>
    <sheet name="High Speed System" sheetId="4" r:id="rId3"/>
    <sheet name="Low Speed vs High Speed" sheetId="5" r:id="rId4"/>
    <sheet name="Mass Data" sheetId="2" r:id="rId5"/>
    <sheet name="Low Speed System (Untuned)" sheetId="7" r:id="rId6"/>
    <sheet name="Low Speed System (Tuned)" sheetId="9" r:id="rId7"/>
  </sheets>
  <definedNames>
    <definedName name="_xlnm.Print_Area" localSheetId="0">Calculations!$A$1:$S$54</definedName>
    <definedName name="_xlnm.Print_Area" localSheetId="2">'High Speed System'!$A$1:$S$54</definedName>
    <definedName name="_xlnm.Print_Area" localSheetId="1">'Low Speed System'!$A$1:$S$54</definedName>
    <definedName name="_xlnm.Print_Area" localSheetId="6">'Low Speed System (Tuned)'!$A$1:$S$54</definedName>
    <definedName name="_xlnm.Print_Area" localSheetId="5">'Low Speed System (Untuned)'!$A$1:$S$54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9" l="1"/>
  <c r="B24" i="9"/>
  <c r="B22" i="9"/>
  <c r="B21" i="9"/>
  <c r="B14" i="9"/>
  <c r="J8" i="9"/>
  <c r="B8" i="9"/>
  <c r="B7" i="9"/>
  <c r="K7" i="9" s="1"/>
  <c r="K8" i="9" s="1"/>
  <c r="B23" i="9" s="1"/>
  <c r="K6" i="9"/>
  <c r="J8" i="7"/>
  <c r="B25" i="7"/>
  <c r="B21" i="7"/>
  <c r="B14" i="7"/>
  <c r="B22" i="7" s="1"/>
  <c r="B8" i="7"/>
  <c r="B7" i="7"/>
  <c r="K6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3" i="5"/>
  <c r="B25" i="4"/>
  <c r="B24" i="4"/>
  <c r="B14" i="4"/>
  <c r="B22" i="4" s="1"/>
  <c r="J8" i="4"/>
  <c r="B7" i="4"/>
  <c r="B21" i="4" s="1"/>
  <c r="B25" i="3"/>
  <c r="B24" i="3"/>
  <c r="B14" i="3"/>
  <c r="B22" i="3" s="1"/>
  <c r="J8" i="3"/>
  <c r="B7" i="3"/>
  <c r="K7" i="3" s="1"/>
  <c r="C46" i="9" l="1"/>
  <c r="D53" i="9"/>
  <c r="C30" i="9"/>
  <c r="D35" i="9"/>
  <c r="C38" i="9"/>
  <c r="D43" i="9"/>
  <c r="C31" i="9"/>
  <c r="D32" i="9"/>
  <c r="C35" i="9"/>
  <c r="D36" i="9"/>
  <c r="C39" i="9"/>
  <c r="D40" i="9"/>
  <c r="C43" i="9"/>
  <c r="D44" i="9"/>
  <c r="C47" i="9"/>
  <c r="D48" i="9"/>
  <c r="C51" i="9"/>
  <c r="D52" i="9"/>
  <c r="C29" i="9"/>
  <c r="D30" i="9"/>
  <c r="C33" i="9"/>
  <c r="D34" i="9"/>
  <c r="C37" i="9"/>
  <c r="D38" i="9"/>
  <c r="D42" i="9"/>
  <c r="C45" i="9"/>
  <c r="D46" i="9"/>
  <c r="C49" i="9"/>
  <c r="D50" i="9"/>
  <c r="C53" i="9"/>
  <c r="D54" i="9"/>
  <c r="D31" i="9"/>
  <c r="C34" i="9"/>
  <c r="D39" i="9"/>
  <c r="C42" i="9"/>
  <c r="D47" i="9"/>
  <c r="C50" i="9"/>
  <c r="D51" i="9"/>
  <c r="C54" i="9"/>
  <c r="C41" i="9"/>
  <c r="D29" i="9"/>
  <c r="E29" i="9" s="1"/>
  <c r="C32" i="9"/>
  <c r="D33" i="9"/>
  <c r="C36" i="9"/>
  <c r="D37" i="9"/>
  <c r="C40" i="9"/>
  <c r="D41" i="9"/>
  <c r="C44" i="9"/>
  <c r="D45" i="9"/>
  <c r="E45" i="9" s="1"/>
  <c r="C48" i="9"/>
  <c r="D49" i="9"/>
  <c r="C52" i="9"/>
  <c r="B24" i="7"/>
  <c r="K7" i="7"/>
  <c r="K8" i="7" s="1"/>
  <c r="B23" i="7" s="1"/>
  <c r="D47" i="7"/>
  <c r="D39" i="7"/>
  <c r="D31" i="7"/>
  <c r="B21" i="3"/>
  <c r="B8" i="3"/>
  <c r="K6" i="3"/>
  <c r="K7" i="4"/>
  <c r="K6" i="4"/>
  <c r="B8" i="4"/>
  <c r="K8" i="3"/>
  <c r="B23" i="3" s="1"/>
  <c r="S17" i="2"/>
  <c r="S16" i="2"/>
  <c r="S13" i="2"/>
  <c r="S10" i="2"/>
  <c r="S9" i="2"/>
  <c r="S7" i="2"/>
  <c r="P9" i="2"/>
  <c r="E37" i="9" l="1"/>
  <c r="E49" i="9"/>
  <c r="E41" i="9"/>
  <c r="E33" i="9"/>
  <c r="E54" i="9"/>
  <c r="E46" i="9"/>
  <c r="E51" i="9"/>
  <c r="E39" i="9"/>
  <c r="E47" i="9"/>
  <c r="E31" i="9"/>
  <c r="E38" i="9"/>
  <c r="E30" i="9"/>
  <c r="E48" i="9"/>
  <c r="E40" i="9"/>
  <c r="E32" i="9"/>
  <c r="E35" i="9"/>
  <c r="E50" i="9"/>
  <c r="E42" i="9"/>
  <c r="E34" i="9"/>
  <c r="E52" i="9"/>
  <c r="E44" i="9"/>
  <c r="E36" i="9"/>
  <c r="E43" i="9"/>
  <c r="E53" i="9"/>
  <c r="D53" i="7"/>
  <c r="D41" i="7"/>
  <c r="D33" i="7"/>
  <c r="D49" i="7"/>
  <c r="D45" i="7"/>
  <c r="D37" i="7"/>
  <c r="C35" i="7"/>
  <c r="C43" i="7"/>
  <c r="D40" i="7"/>
  <c r="C39" i="7"/>
  <c r="D35" i="7"/>
  <c r="D43" i="7"/>
  <c r="D51" i="7"/>
  <c r="D32" i="7"/>
  <c r="D48" i="7"/>
  <c r="D36" i="7"/>
  <c r="D44" i="7"/>
  <c r="D52" i="7"/>
  <c r="D29" i="7"/>
  <c r="C44" i="7"/>
  <c r="C32" i="7"/>
  <c r="C48" i="7"/>
  <c r="C29" i="7"/>
  <c r="D54" i="7"/>
  <c r="D50" i="7"/>
  <c r="D46" i="7"/>
  <c r="E46" i="7" s="1"/>
  <c r="D42" i="7"/>
  <c r="D38" i="7"/>
  <c r="D34" i="7"/>
  <c r="D30" i="7"/>
  <c r="E30" i="7" s="1"/>
  <c r="C52" i="7"/>
  <c r="C36" i="7"/>
  <c r="C50" i="7"/>
  <c r="C40" i="7"/>
  <c r="C34" i="7"/>
  <c r="C31" i="7"/>
  <c r="C42" i="7"/>
  <c r="C51" i="7"/>
  <c r="C47" i="7"/>
  <c r="C49" i="7"/>
  <c r="C45" i="7"/>
  <c r="C41" i="7"/>
  <c r="C37" i="7"/>
  <c r="C33" i="7"/>
  <c r="C53" i="7"/>
  <c r="C54" i="7"/>
  <c r="C46" i="7"/>
  <c r="C38" i="7"/>
  <c r="C30" i="7"/>
  <c r="D40" i="3"/>
  <c r="D150" i="3"/>
  <c r="E150" i="3" s="1"/>
  <c r="C100" i="3"/>
  <c r="B74" i="5" s="1"/>
  <c r="C84" i="3"/>
  <c r="B58" i="5" s="1"/>
  <c r="C68" i="3"/>
  <c r="B42" i="5" s="1"/>
  <c r="D60" i="3"/>
  <c r="E60" i="3" s="1"/>
  <c r="D52" i="3"/>
  <c r="D44" i="3"/>
  <c r="C108" i="3"/>
  <c r="B82" i="5" s="1"/>
  <c r="C92" i="3"/>
  <c r="B66" i="5" s="1"/>
  <c r="C76" i="3"/>
  <c r="B50" i="5" s="1"/>
  <c r="D64" i="3"/>
  <c r="D56" i="3"/>
  <c r="D48" i="3"/>
  <c r="K8" i="4"/>
  <c r="B23" i="4" s="1"/>
  <c r="D36" i="3"/>
  <c r="C60" i="3"/>
  <c r="B34" i="5" s="1"/>
  <c r="C52" i="3"/>
  <c r="B26" i="5" s="1"/>
  <c r="C44" i="3"/>
  <c r="B18" i="5" s="1"/>
  <c r="C36" i="3"/>
  <c r="B10" i="5" s="1"/>
  <c r="D58" i="3"/>
  <c r="D50" i="3"/>
  <c r="D42" i="3"/>
  <c r="C98" i="3"/>
  <c r="B72" i="5" s="1"/>
  <c r="C82" i="3"/>
  <c r="B56" i="5" s="1"/>
  <c r="C66" i="3"/>
  <c r="B40" i="5" s="1"/>
  <c r="C58" i="3"/>
  <c r="B32" i="5" s="1"/>
  <c r="C50" i="3"/>
  <c r="B24" i="5" s="1"/>
  <c r="C42" i="3"/>
  <c r="B16" i="5" s="1"/>
  <c r="C34" i="3"/>
  <c r="B8" i="5" s="1"/>
  <c r="D32" i="3"/>
  <c r="D80" i="3"/>
  <c r="D84" i="3"/>
  <c r="D92" i="3"/>
  <c r="D96" i="3"/>
  <c r="D109" i="3"/>
  <c r="D130" i="3"/>
  <c r="D162" i="3"/>
  <c r="D29" i="3"/>
  <c r="E29" i="3" s="1"/>
  <c r="D110" i="3"/>
  <c r="E110" i="3" s="1"/>
  <c r="D113" i="3"/>
  <c r="E113" i="3" s="1"/>
  <c r="D117" i="3"/>
  <c r="D114" i="3"/>
  <c r="E114" i="3" s="1"/>
  <c r="D164" i="3"/>
  <c r="E164" i="3" s="1"/>
  <c r="E52" i="3"/>
  <c r="D166" i="3"/>
  <c r="E166" i="3" s="1"/>
  <c r="C102" i="3"/>
  <c r="B76" i="5" s="1"/>
  <c r="C86" i="3"/>
  <c r="B60" i="5" s="1"/>
  <c r="C70" i="3"/>
  <c r="B44" i="5" s="1"/>
  <c r="D118" i="3"/>
  <c r="E118" i="3" s="1"/>
  <c r="C96" i="3"/>
  <c r="B70" i="5" s="1"/>
  <c r="C80" i="3"/>
  <c r="B54" i="5" s="1"/>
  <c r="D134" i="3"/>
  <c r="E134" i="3" s="1"/>
  <c r="C29" i="3"/>
  <c r="B3" i="5" s="1"/>
  <c r="D72" i="3"/>
  <c r="E72" i="3" s="1"/>
  <c r="D90" i="3"/>
  <c r="E90" i="3" s="1"/>
  <c r="D31" i="3"/>
  <c r="E31" i="3" s="1"/>
  <c r="D35" i="3"/>
  <c r="E35" i="3" s="1"/>
  <c r="D39" i="3"/>
  <c r="E39" i="3" s="1"/>
  <c r="D43" i="3"/>
  <c r="E43" i="3" s="1"/>
  <c r="D47" i="3"/>
  <c r="E47" i="3" s="1"/>
  <c r="D51" i="3"/>
  <c r="E51" i="3" s="1"/>
  <c r="D55" i="3"/>
  <c r="E55" i="3" s="1"/>
  <c r="D59" i="3"/>
  <c r="E59" i="3" s="1"/>
  <c r="D63" i="3"/>
  <c r="E63" i="3" s="1"/>
  <c r="D67" i="3"/>
  <c r="E67" i="3" s="1"/>
  <c r="D71" i="3"/>
  <c r="E71" i="3" s="1"/>
  <c r="D75" i="3"/>
  <c r="E75" i="3" s="1"/>
  <c r="D79" i="3"/>
  <c r="E79" i="3" s="1"/>
  <c r="D83" i="3"/>
  <c r="E83" i="3" s="1"/>
  <c r="D87" i="3"/>
  <c r="E87" i="3" s="1"/>
  <c r="D91" i="3"/>
  <c r="E91" i="3" s="1"/>
  <c r="D95" i="3"/>
  <c r="E95" i="3" s="1"/>
  <c r="D99" i="3"/>
  <c r="E99" i="3" s="1"/>
  <c r="D103" i="3"/>
  <c r="E103" i="3" s="1"/>
  <c r="D107" i="3"/>
  <c r="E107" i="3" s="1"/>
  <c r="C112" i="3"/>
  <c r="B86" i="5" s="1"/>
  <c r="D138" i="3"/>
  <c r="E138" i="3" s="1"/>
  <c r="D170" i="3"/>
  <c r="E170" i="3" s="1"/>
  <c r="D70" i="3"/>
  <c r="E70" i="3" s="1"/>
  <c r="D102" i="3"/>
  <c r="E102" i="3" s="1"/>
  <c r="D106" i="3"/>
  <c r="E106" i="3" s="1"/>
  <c r="C110" i="3"/>
  <c r="B84" i="5" s="1"/>
  <c r="C31" i="3"/>
  <c r="B5" i="5" s="1"/>
  <c r="C35" i="3"/>
  <c r="B9" i="5" s="1"/>
  <c r="C39" i="3"/>
  <c r="B13" i="5" s="1"/>
  <c r="C43" i="3"/>
  <c r="B17" i="5" s="1"/>
  <c r="C47" i="3"/>
  <c r="B21" i="5" s="1"/>
  <c r="C51" i="3"/>
  <c r="B25" i="5" s="1"/>
  <c r="C55" i="3"/>
  <c r="B29" i="5" s="1"/>
  <c r="C59" i="3"/>
  <c r="B33" i="5" s="1"/>
  <c r="C63" i="3"/>
  <c r="B37" i="5" s="1"/>
  <c r="C67" i="3"/>
  <c r="B41" i="5" s="1"/>
  <c r="C71" i="3"/>
  <c r="B45" i="5" s="1"/>
  <c r="C75" i="3"/>
  <c r="B49" i="5" s="1"/>
  <c r="C79" i="3"/>
  <c r="B53" i="5" s="1"/>
  <c r="C83" i="3"/>
  <c r="B57" i="5" s="1"/>
  <c r="C87" i="3"/>
  <c r="B61" i="5" s="1"/>
  <c r="C91" i="3"/>
  <c r="B65" i="5" s="1"/>
  <c r="C95" i="3"/>
  <c r="B69" i="5" s="1"/>
  <c r="C99" i="3"/>
  <c r="B73" i="5" s="1"/>
  <c r="C103" i="3"/>
  <c r="B77" i="5" s="1"/>
  <c r="C107" i="3"/>
  <c r="B81" i="5" s="1"/>
  <c r="C114" i="3"/>
  <c r="B88" i="5" s="1"/>
  <c r="D142" i="3"/>
  <c r="E142" i="3" s="1"/>
  <c r="D174" i="3"/>
  <c r="E174" i="3" s="1"/>
  <c r="C118" i="3"/>
  <c r="B92" i="5" s="1"/>
  <c r="C126" i="3"/>
  <c r="B100" i="5" s="1"/>
  <c r="C134" i="3"/>
  <c r="B108" i="5" s="1"/>
  <c r="C142" i="3"/>
  <c r="B116" i="5" s="1"/>
  <c r="C150" i="3"/>
  <c r="B124" i="5" s="1"/>
  <c r="C158" i="3"/>
  <c r="B132" i="5" s="1"/>
  <c r="C166" i="3"/>
  <c r="B140" i="5" s="1"/>
  <c r="C174" i="3"/>
  <c r="B148" i="5" s="1"/>
  <c r="C120" i="3"/>
  <c r="B94" i="5" s="1"/>
  <c r="C128" i="3"/>
  <c r="B102" i="5" s="1"/>
  <c r="C136" i="3"/>
  <c r="B110" i="5" s="1"/>
  <c r="C144" i="3"/>
  <c r="B118" i="5" s="1"/>
  <c r="C152" i="3"/>
  <c r="B126" i="5" s="1"/>
  <c r="C160" i="3"/>
  <c r="B134" i="5" s="1"/>
  <c r="C168" i="3"/>
  <c r="B142" i="5" s="1"/>
  <c r="C176" i="3"/>
  <c r="B150" i="5" s="1"/>
  <c r="C109" i="3"/>
  <c r="B83" i="5" s="1"/>
  <c r="C113" i="3"/>
  <c r="B87" i="5" s="1"/>
  <c r="C117" i="3"/>
  <c r="B91" i="5" s="1"/>
  <c r="D124" i="3"/>
  <c r="E124" i="3" s="1"/>
  <c r="D132" i="3"/>
  <c r="E132" i="3" s="1"/>
  <c r="D140" i="3"/>
  <c r="E140" i="3" s="1"/>
  <c r="D148" i="3"/>
  <c r="E148" i="3" s="1"/>
  <c r="D156" i="3"/>
  <c r="E156" i="3" s="1"/>
  <c r="D172" i="3"/>
  <c r="E172" i="3" s="1"/>
  <c r="D34" i="3"/>
  <c r="E34" i="3" s="1"/>
  <c r="D30" i="3"/>
  <c r="E30" i="3" s="1"/>
  <c r="C32" i="3"/>
  <c r="B6" i="5" s="1"/>
  <c r="D179" i="3"/>
  <c r="E179" i="3" s="1"/>
  <c r="D175" i="3"/>
  <c r="E175" i="3" s="1"/>
  <c r="D171" i="3"/>
  <c r="E171" i="3" s="1"/>
  <c r="D167" i="3"/>
  <c r="E167" i="3" s="1"/>
  <c r="D163" i="3"/>
  <c r="E163" i="3" s="1"/>
  <c r="D159" i="3"/>
  <c r="E159" i="3" s="1"/>
  <c r="D155" i="3"/>
  <c r="E155" i="3" s="1"/>
  <c r="D151" i="3"/>
  <c r="E151" i="3" s="1"/>
  <c r="D147" i="3"/>
  <c r="E147" i="3" s="1"/>
  <c r="D143" i="3"/>
  <c r="E143" i="3" s="1"/>
  <c r="D139" i="3"/>
  <c r="E139" i="3" s="1"/>
  <c r="D135" i="3"/>
  <c r="E135" i="3" s="1"/>
  <c r="D131" i="3"/>
  <c r="E131" i="3" s="1"/>
  <c r="D127" i="3"/>
  <c r="E127" i="3" s="1"/>
  <c r="D123" i="3"/>
  <c r="E123" i="3" s="1"/>
  <c r="D119" i="3"/>
  <c r="E119" i="3" s="1"/>
  <c r="C179" i="3"/>
  <c r="B153" i="5" s="1"/>
  <c r="C175" i="3"/>
  <c r="B149" i="5" s="1"/>
  <c r="C171" i="3"/>
  <c r="B145" i="5" s="1"/>
  <c r="C167" i="3"/>
  <c r="B141" i="5" s="1"/>
  <c r="C163" i="3"/>
  <c r="B137" i="5" s="1"/>
  <c r="C159" i="3"/>
  <c r="B133" i="5" s="1"/>
  <c r="C155" i="3"/>
  <c r="B129" i="5" s="1"/>
  <c r="C151" i="3"/>
  <c r="B125" i="5" s="1"/>
  <c r="C147" i="3"/>
  <c r="B121" i="5" s="1"/>
  <c r="C143" i="3"/>
  <c r="B117" i="5" s="1"/>
  <c r="C139" i="3"/>
  <c r="B113" i="5" s="1"/>
  <c r="C135" i="3"/>
  <c r="B109" i="5" s="1"/>
  <c r="C131" i="3"/>
  <c r="B105" i="5" s="1"/>
  <c r="C127" i="3"/>
  <c r="B101" i="5" s="1"/>
  <c r="C123" i="3"/>
  <c r="B97" i="5" s="1"/>
  <c r="C119" i="3"/>
  <c r="B93" i="5" s="1"/>
  <c r="D177" i="3"/>
  <c r="E177" i="3" s="1"/>
  <c r="D173" i="3"/>
  <c r="E173" i="3" s="1"/>
  <c r="D169" i="3"/>
  <c r="E169" i="3" s="1"/>
  <c r="D165" i="3"/>
  <c r="E165" i="3" s="1"/>
  <c r="D161" i="3"/>
  <c r="E161" i="3" s="1"/>
  <c r="D157" i="3"/>
  <c r="E157" i="3" s="1"/>
  <c r="D153" i="3"/>
  <c r="E153" i="3" s="1"/>
  <c r="D149" i="3"/>
  <c r="E149" i="3" s="1"/>
  <c r="D145" i="3"/>
  <c r="E145" i="3" s="1"/>
  <c r="D141" i="3"/>
  <c r="E141" i="3" s="1"/>
  <c r="D137" i="3"/>
  <c r="E137" i="3" s="1"/>
  <c r="D133" i="3"/>
  <c r="E133" i="3" s="1"/>
  <c r="D129" i="3"/>
  <c r="E129" i="3" s="1"/>
  <c r="D125" i="3"/>
  <c r="E125" i="3" s="1"/>
  <c r="D121" i="3"/>
  <c r="E121" i="3" s="1"/>
  <c r="C177" i="3"/>
  <c r="B151" i="5" s="1"/>
  <c r="C173" i="3"/>
  <c r="B147" i="5" s="1"/>
  <c r="C169" i="3"/>
  <c r="B143" i="5" s="1"/>
  <c r="C165" i="3"/>
  <c r="B139" i="5" s="1"/>
  <c r="C161" i="3"/>
  <c r="B135" i="5" s="1"/>
  <c r="C157" i="3"/>
  <c r="B131" i="5" s="1"/>
  <c r="C153" i="3"/>
  <c r="B127" i="5" s="1"/>
  <c r="C149" i="3"/>
  <c r="B123" i="5" s="1"/>
  <c r="C145" i="3"/>
  <c r="B119" i="5" s="1"/>
  <c r="C141" i="3"/>
  <c r="B115" i="5" s="1"/>
  <c r="C137" i="3"/>
  <c r="B111" i="5" s="1"/>
  <c r="C133" i="3"/>
  <c r="B107" i="5" s="1"/>
  <c r="C129" i="3"/>
  <c r="B103" i="5" s="1"/>
  <c r="C125" i="3"/>
  <c r="B99" i="5" s="1"/>
  <c r="C121" i="3"/>
  <c r="B95" i="5" s="1"/>
  <c r="D176" i="3"/>
  <c r="E176" i="3" s="1"/>
  <c r="D168" i="3"/>
  <c r="E168" i="3" s="1"/>
  <c r="C64" i="3"/>
  <c r="B38" i="5" s="1"/>
  <c r="C56" i="3"/>
  <c r="B30" i="5" s="1"/>
  <c r="C48" i="3"/>
  <c r="B22" i="5" s="1"/>
  <c r="C40" i="3"/>
  <c r="B14" i="5" s="1"/>
  <c r="D62" i="3"/>
  <c r="E62" i="3" s="1"/>
  <c r="D54" i="3"/>
  <c r="E54" i="3" s="1"/>
  <c r="D46" i="3"/>
  <c r="E46" i="3" s="1"/>
  <c r="D38" i="3"/>
  <c r="E38" i="3" s="1"/>
  <c r="C106" i="3"/>
  <c r="B80" i="5" s="1"/>
  <c r="C90" i="3"/>
  <c r="B64" i="5" s="1"/>
  <c r="C74" i="3"/>
  <c r="B48" i="5" s="1"/>
  <c r="C62" i="3"/>
  <c r="B36" i="5" s="1"/>
  <c r="C54" i="3"/>
  <c r="B28" i="5" s="1"/>
  <c r="C46" i="3"/>
  <c r="B20" i="5" s="1"/>
  <c r="C38" i="3"/>
  <c r="B12" i="5" s="1"/>
  <c r="C30" i="3"/>
  <c r="B4" i="5" s="1"/>
  <c r="D66" i="3"/>
  <c r="E66" i="3" s="1"/>
  <c r="D78" i="3"/>
  <c r="E78" i="3" s="1"/>
  <c r="D82" i="3"/>
  <c r="E82" i="3" s="1"/>
  <c r="D76" i="3"/>
  <c r="E76" i="3" s="1"/>
  <c r="D94" i="3"/>
  <c r="E94" i="3" s="1"/>
  <c r="D98" i="3"/>
  <c r="E98" i="3" s="1"/>
  <c r="C116" i="3"/>
  <c r="B90" i="5" s="1"/>
  <c r="D146" i="3"/>
  <c r="E146" i="3" s="1"/>
  <c r="D178" i="3"/>
  <c r="E178" i="3" s="1"/>
  <c r="D111" i="3"/>
  <c r="E111" i="3" s="1"/>
  <c r="D115" i="3"/>
  <c r="E115" i="3" s="1"/>
  <c r="D112" i="3"/>
  <c r="E112" i="3" s="1"/>
  <c r="D116" i="3"/>
  <c r="E116" i="3" s="1"/>
  <c r="E64" i="3"/>
  <c r="E40" i="3"/>
  <c r="C94" i="3"/>
  <c r="B68" i="5" s="1"/>
  <c r="C78" i="3"/>
  <c r="B52" i="5" s="1"/>
  <c r="C104" i="3"/>
  <c r="B78" i="5" s="1"/>
  <c r="C88" i="3"/>
  <c r="B62" i="5" s="1"/>
  <c r="C72" i="3"/>
  <c r="B46" i="5" s="1"/>
  <c r="D74" i="3"/>
  <c r="E74" i="3" s="1"/>
  <c r="D88" i="3"/>
  <c r="E88" i="3" s="1"/>
  <c r="D100" i="3"/>
  <c r="E100" i="3" s="1"/>
  <c r="D33" i="3"/>
  <c r="E33" i="3" s="1"/>
  <c r="D37" i="3"/>
  <c r="E37" i="3" s="1"/>
  <c r="D41" i="3"/>
  <c r="E41" i="3" s="1"/>
  <c r="D45" i="3"/>
  <c r="E45" i="3" s="1"/>
  <c r="D49" i="3"/>
  <c r="E49" i="3" s="1"/>
  <c r="D53" i="3"/>
  <c r="E53" i="3" s="1"/>
  <c r="D57" i="3"/>
  <c r="E57" i="3" s="1"/>
  <c r="D61" i="3"/>
  <c r="E61" i="3" s="1"/>
  <c r="D65" i="3"/>
  <c r="E65" i="3" s="1"/>
  <c r="D69" i="3"/>
  <c r="E69" i="3" s="1"/>
  <c r="D73" i="3"/>
  <c r="E73" i="3" s="1"/>
  <c r="D77" i="3"/>
  <c r="E77" i="3" s="1"/>
  <c r="D81" i="3"/>
  <c r="E81" i="3" s="1"/>
  <c r="D85" i="3"/>
  <c r="E85" i="3" s="1"/>
  <c r="D89" i="3"/>
  <c r="E89" i="3" s="1"/>
  <c r="D93" i="3"/>
  <c r="E93" i="3" s="1"/>
  <c r="D97" i="3"/>
  <c r="E97" i="3" s="1"/>
  <c r="D101" i="3"/>
  <c r="E101" i="3" s="1"/>
  <c r="D105" i="3"/>
  <c r="E105" i="3" s="1"/>
  <c r="D122" i="3"/>
  <c r="E122" i="3" s="1"/>
  <c r="D154" i="3"/>
  <c r="E154" i="3" s="1"/>
  <c r="D68" i="3"/>
  <c r="E68" i="3" s="1"/>
  <c r="D86" i="3"/>
  <c r="E86" i="3" s="1"/>
  <c r="D104" i="3"/>
  <c r="E104" i="3" s="1"/>
  <c r="D108" i="3"/>
  <c r="E108" i="3" s="1"/>
  <c r="C33" i="3"/>
  <c r="B7" i="5" s="1"/>
  <c r="C37" i="3"/>
  <c r="B11" i="5" s="1"/>
  <c r="C41" i="3"/>
  <c r="B15" i="5" s="1"/>
  <c r="C45" i="3"/>
  <c r="B19" i="5" s="1"/>
  <c r="C49" i="3"/>
  <c r="B23" i="5" s="1"/>
  <c r="C53" i="3"/>
  <c r="B27" i="5" s="1"/>
  <c r="C57" i="3"/>
  <c r="B31" i="5" s="1"/>
  <c r="C61" i="3"/>
  <c r="B35" i="5" s="1"/>
  <c r="C65" i="3"/>
  <c r="B39" i="5" s="1"/>
  <c r="C69" i="3"/>
  <c r="B43" i="5" s="1"/>
  <c r="C73" i="3"/>
  <c r="B47" i="5" s="1"/>
  <c r="C77" i="3"/>
  <c r="B51" i="5" s="1"/>
  <c r="C81" i="3"/>
  <c r="B55" i="5" s="1"/>
  <c r="C85" i="3"/>
  <c r="B59" i="5" s="1"/>
  <c r="C89" i="3"/>
  <c r="B63" i="5" s="1"/>
  <c r="C93" i="3"/>
  <c r="B67" i="5" s="1"/>
  <c r="C97" i="3"/>
  <c r="B71" i="5" s="1"/>
  <c r="C101" i="3"/>
  <c r="B75" i="5" s="1"/>
  <c r="C105" i="3"/>
  <c r="B79" i="5" s="1"/>
  <c r="D126" i="3"/>
  <c r="E126" i="3" s="1"/>
  <c r="D158" i="3"/>
  <c r="E158" i="3" s="1"/>
  <c r="C122" i="3"/>
  <c r="B96" i="5" s="1"/>
  <c r="C130" i="3"/>
  <c r="B104" i="5" s="1"/>
  <c r="C138" i="3"/>
  <c r="B112" i="5" s="1"/>
  <c r="C146" i="3"/>
  <c r="B120" i="5" s="1"/>
  <c r="C154" i="3"/>
  <c r="B128" i="5" s="1"/>
  <c r="C162" i="3"/>
  <c r="B136" i="5" s="1"/>
  <c r="C170" i="3"/>
  <c r="B144" i="5" s="1"/>
  <c r="C178" i="3"/>
  <c r="B152" i="5" s="1"/>
  <c r="C124" i="3"/>
  <c r="B98" i="5" s="1"/>
  <c r="C132" i="3"/>
  <c r="B106" i="5" s="1"/>
  <c r="C140" i="3"/>
  <c r="B114" i="5" s="1"/>
  <c r="C148" i="3"/>
  <c r="B122" i="5" s="1"/>
  <c r="C156" i="3"/>
  <c r="B130" i="5" s="1"/>
  <c r="C164" i="3"/>
  <c r="B138" i="5" s="1"/>
  <c r="C172" i="3"/>
  <c r="B146" i="5" s="1"/>
  <c r="C111" i="3"/>
  <c r="B85" i="5" s="1"/>
  <c r="C115" i="3"/>
  <c r="B89" i="5" s="1"/>
  <c r="D120" i="3"/>
  <c r="E120" i="3" s="1"/>
  <c r="D128" i="3"/>
  <c r="E128" i="3" s="1"/>
  <c r="D136" i="3"/>
  <c r="E136" i="3" s="1"/>
  <c r="D144" i="3"/>
  <c r="E144" i="3" s="1"/>
  <c r="D152" i="3"/>
  <c r="E152" i="3" s="1"/>
  <c r="D160" i="3"/>
  <c r="E160" i="3" s="1"/>
  <c r="B11" i="2"/>
  <c r="E32" i="7" l="1"/>
  <c r="E37" i="7"/>
  <c r="E29" i="7"/>
  <c r="E36" i="7"/>
  <c r="E42" i="7"/>
  <c r="E43" i="7"/>
  <c r="E45" i="7"/>
  <c r="E52" i="7"/>
  <c r="E31" i="7"/>
  <c r="E47" i="7"/>
  <c r="E33" i="7"/>
  <c r="E49" i="7"/>
  <c r="E34" i="7"/>
  <c r="E39" i="7"/>
  <c r="E48" i="7"/>
  <c r="E44" i="7"/>
  <c r="E41" i="7"/>
  <c r="E40" i="7"/>
  <c r="E53" i="7"/>
  <c r="E35" i="7"/>
  <c r="E51" i="7"/>
  <c r="E50" i="7"/>
  <c r="E38" i="7"/>
  <c r="E54" i="7"/>
  <c r="E48" i="3"/>
  <c r="E56" i="3"/>
  <c r="E44" i="3"/>
  <c r="E117" i="3"/>
  <c r="C179" i="4"/>
  <c r="E153" i="5" s="1"/>
  <c r="C175" i="4"/>
  <c r="E149" i="5" s="1"/>
  <c r="C171" i="4"/>
  <c r="E145" i="5" s="1"/>
  <c r="C167" i="4"/>
  <c r="E141" i="5" s="1"/>
  <c r="C163" i="4"/>
  <c r="E137" i="5" s="1"/>
  <c r="C159" i="4"/>
  <c r="E133" i="5" s="1"/>
  <c r="C155" i="4"/>
  <c r="E129" i="5" s="1"/>
  <c r="C176" i="4"/>
  <c r="E150" i="5" s="1"/>
  <c r="C172" i="4"/>
  <c r="E146" i="5" s="1"/>
  <c r="C168" i="4"/>
  <c r="E142" i="5" s="1"/>
  <c r="C164" i="4"/>
  <c r="E138" i="5" s="1"/>
  <c r="C160" i="4"/>
  <c r="E134" i="5" s="1"/>
  <c r="C156" i="4"/>
  <c r="E130" i="5" s="1"/>
  <c r="C152" i="4"/>
  <c r="E126" i="5" s="1"/>
  <c r="C148" i="4"/>
  <c r="E122" i="5" s="1"/>
  <c r="C144" i="4"/>
  <c r="E118" i="5" s="1"/>
  <c r="C140" i="4"/>
  <c r="E114" i="5" s="1"/>
  <c r="C136" i="4"/>
  <c r="E110" i="5" s="1"/>
  <c r="C132" i="4"/>
  <c r="E106" i="5" s="1"/>
  <c r="D178" i="4"/>
  <c r="D162" i="4"/>
  <c r="C149" i="4"/>
  <c r="E123" i="5" s="1"/>
  <c r="C141" i="4"/>
  <c r="E115" i="5" s="1"/>
  <c r="C133" i="4"/>
  <c r="E107" i="5" s="1"/>
  <c r="D146" i="4"/>
  <c r="D138" i="4"/>
  <c r="C131" i="4"/>
  <c r="E105" i="5" s="1"/>
  <c r="C127" i="4"/>
  <c r="E101" i="5" s="1"/>
  <c r="C123" i="4"/>
  <c r="E97" i="5" s="1"/>
  <c r="C119" i="4"/>
  <c r="E93" i="5" s="1"/>
  <c r="C115" i="4"/>
  <c r="E89" i="5" s="1"/>
  <c r="C111" i="4"/>
  <c r="E85" i="5" s="1"/>
  <c r="C107" i="4"/>
  <c r="E81" i="5" s="1"/>
  <c r="C103" i="4"/>
  <c r="E77" i="5" s="1"/>
  <c r="C99" i="4"/>
  <c r="E73" i="5" s="1"/>
  <c r="C95" i="4"/>
  <c r="E69" i="5" s="1"/>
  <c r="C91" i="4"/>
  <c r="E65" i="5" s="1"/>
  <c r="C87" i="4"/>
  <c r="E61" i="5" s="1"/>
  <c r="C83" i="4"/>
  <c r="E57" i="5" s="1"/>
  <c r="C79" i="4"/>
  <c r="E53" i="5" s="1"/>
  <c r="C75" i="4"/>
  <c r="E49" i="5" s="1"/>
  <c r="C71" i="4"/>
  <c r="E45" i="5" s="1"/>
  <c r="C67" i="4"/>
  <c r="E41" i="5" s="1"/>
  <c r="C63" i="4"/>
  <c r="E37" i="5" s="1"/>
  <c r="C59" i="4"/>
  <c r="E33" i="5" s="1"/>
  <c r="C55" i="4"/>
  <c r="E29" i="5" s="1"/>
  <c r="C139" i="4"/>
  <c r="E113" i="5" s="1"/>
  <c r="D122" i="4"/>
  <c r="D106" i="4"/>
  <c r="D90" i="4"/>
  <c r="D74" i="4"/>
  <c r="D58" i="4"/>
  <c r="D45" i="4"/>
  <c r="D126" i="4"/>
  <c r="D54" i="4"/>
  <c r="C143" i="4"/>
  <c r="E117" i="5" s="1"/>
  <c r="D49" i="4"/>
  <c r="D102" i="4"/>
  <c r="C39" i="4"/>
  <c r="E13" i="5" s="1"/>
  <c r="C151" i="4"/>
  <c r="E125" i="5" s="1"/>
  <c r="D50" i="4"/>
  <c r="D46" i="4"/>
  <c r="D42" i="4"/>
  <c r="D38" i="4"/>
  <c r="D34" i="4"/>
  <c r="D30" i="4"/>
  <c r="D39" i="4"/>
  <c r="D118" i="4"/>
  <c r="D62" i="4"/>
  <c r="C37" i="4"/>
  <c r="E11" i="5" s="1"/>
  <c r="D177" i="4"/>
  <c r="D173" i="4"/>
  <c r="D169" i="4"/>
  <c r="D165" i="4"/>
  <c r="D161" i="4"/>
  <c r="D157" i="4"/>
  <c r="D153" i="4"/>
  <c r="D149" i="4"/>
  <c r="D145" i="4"/>
  <c r="D141" i="4"/>
  <c r="D137" i="4"/>
  <c r="D133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164" i="4"/>
  <c r="D168" i="4"/>
  <c r="D152" i="4"/>
  <c r="D144" i="4"/>
  <c r="D136" i="4"/>
  <c r="C130" i="4"/>
  <c r="E104" i="5" s="1"/>
  <c r="C126" i="4"/>
  <c r="E100" i="5" s="1"/>
  <c r="C122" i="4"/>
  <c r="E96" i="5" s="1"/>
  <c r="C118" i="4"/>
  <c r="E92" i="5" s="1"/>
  <c r="C114" i="4"/>
  <c r="E88" i="5" s="1"/>
  <c r="C110" i="4"/>
  <c r="E84" i="5" s="1"/>
  <c r="C106" i="4"/>
  <c r="E80" i="5" s="1"/>
  <c r="C102" i="4"/>
  <c r="E76" i="5" s="1"/>
  <c r="C98" i="4"/>
  <c r="E72" i="5" s="1"/>
  <c r="C94" i="4"/>
  <c r="E68" i="5" s="1"/>
  <c r="C90" i="4"/>
  <c r="E64" i="5" s="1"/>
  <c r="C86" i="4"/>
  <c r="E60" i="5" s="1"/>
  <c r="C82" i="4"/>
  <c r="E56" i="5" s="1"/>
  <c r="C78" i="4"/>
  <c r="E52" i="5" s="1"/>
  <c r="C74" i="4"/>
  <c r="E48" i="5" s="1"/>
  <c r="C70" i="4"/>
  <c r="E44" i="5" s="1"/>
  <c r="C66" i="4"/>
  <c r="E40" i="5" s="1"/>
  <c r="C62" i="4"/>
  <c r="E36" i="5" s="1"/>
  <c r="C58" i="4"/>
  <c r="E32" i="5" s="1"/>
  <c r="C54" i="4"/>
  <c r="E28" i="5" s="1"/>
  <c r="C48" i="4"/>
  <c r="E22" i="5" s="1"/>
  <c r="C44" i="4"/>
  <c r="E18" i="5" s="1"/>
  <c r="C40" i="4"/>
  <c r="E14" i="5" s="1"/>
  <c r="C36" i="4"/>
  <c r="E10" i="5" s="1"/>
  <c r="C32" i="4"/>
  <c r="E6" i="5" s="1"/>
  <c r="D43" i="4"/>
  <c r="C51" i="4"/>
  <c r="E25" i="5" s="1"/>
  <c r="D116" i="4"/>
  <c r="D100" i="4"/>
  <c r="D84" i="4"/>
  <c r="D68" i="4"/>
  <c r="D52" i="4"/>
  <c r="D41" i="4"/>
  <c r="D33" i="4"/>
  <c r="D120" i="4"/>
  <c r="D104" i="4"/>
  <c r="D88" i="4"/>
  <c r="D72" i="4"/>
  <c r="D56" i="4"/>
  <c r="C29" i="4"/>
  <c r="E3" i="5" s="1"/>
  <c r="D31" i="4"/>
  <c r="C47" i="4"/>
  <c r="E21" i="5" s="1"/>
  <c r="D179" i="4"/>
  <c r="D175" i="4"/>
  <c r="D171" i="4"/>
  <c r="D167" i="4"/>
  <c r="D163" i="4"/>
  <c r="D159" i="4"/>
  <c r="D155" i="4"/>
  <c r="D151" i="4"/>
  <c r="D147" i="4"/>
  <c r="D143" i="4"/>
  <c r="D139" i="4"/>
  <c r="D135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172" i="4"/>
  <c r="D156" i="4"/>
  <c r="D176" i="4"/>
  <c r="D160" i="4"/>
  <c r="D148" i="4"/>
  <c r="D140" i="4"/>
  <c r="D132" i="4"/>
  <c r="C128" i="4"/>
  <c r="E102" i="5" s="1"/>
  <c r="C124" i="4"/>
  <c r="E98" i="5" s="1"/>
  <c r="C120" i="4"/>
  <c r="E94" i="5" s="1"/>
  <c r="C116" i="4"/>
  <c r="E90" i="5" s="1"/>
  <c r="C112" i="4"/>
  <c r="E86" i="5" s="1"/>
  <c r="C108" i="4"/>
  <c r="E82" i="5" s="1"/>
  <c r="C104" i="4"/>
  <c r="E78" i="5" s="1"/>
  <c r="C100" i="4"/>
  <c r="E74" i="5" s="1"/>
  <c r="C96" i="4"/>
  <c r="E70" i="5" s="1"/>
  <c r="C92" i="4"/>
  <c r="E66" i="5" s="1"/>
  <c r="C88" i="4"/>
  <c r="E62" i="5" s="1"/>
  <c r="C84" i="4"/>
  <c r="E58" i="5" s="1"/>
  <c r="C80" i="4"/>
  <c r="E54" i="5" s="1"/>
  <c r="C76" i="4"/>
  <c r="E50" i="5" s="1"/>
  <c r="C72" i="4"/>
  <c r="E46" i="5" s="1"/>
  <c r="C68" i="4"/>
  <c r="E42" i="5" s="1"/>
  <c r="C64" i="4"/>
  <c r="E38" i="5" s="1"/>
  <c r="C60" i="4"/>
  <c r="E34" i="5" s="1"/>
  <c r="C56" i="4"/>
  <c r="E30" i="5" s="1"/>
  <c r="C52" i="4"/>
  <c r="E26" i="5" s="1"/>
  <c r="C50" i="4"/>
  <c r="E24" i="5" s="1"/>
  <c r="C46" i="4"/>
  <c r="E20" i="5" s="1"/>
  <c r="C42" i="4"/>
  <c r="E16" i="5" s="1"/>
  <c r="C38" i="4"/>
  <c r="E12" i="5" s="1"/>
  <c r="C34" i="4"/>
  <c r="E8" i="5" s="1"/>
  <c r="C30" i="4"/>
  <c r="E4" i="5" s="1"/>
  <c r="D35" i="4"/>
  <c r="D174" i="4"/>
  <c r="C33" i="4"/>
  <c r="E7" i="5" s="1"/>
  <c r="D124" i="4"/>
  <c r="D108" i="4"/>
  <c r="D92" i="4"/>
  <c r="D76" i="4"/>
  <c r="D60" i="4"/>
  <c r="C147" i="4"/>
  <c r="E121" i="5" s="1"/>
  <c r="D70" i="4"/>
  <c r="C41" i="4"/>
  <c r="E15" i="5" s="1"/>
  <c r="C31" i="4"/>
  <c r="E5" i="5" s="1"/>
  <c r="D128" i="4"/>
  <c r="D112" i="4"/>
  <c r="D96" i="4"/>
  <c r="D80" i="4"/>
  <c r="D64" i="4"/>
  <c r="C43" i="4"/>
  <c r="E17" i="5" s="1"/>
  <c r="D29" i="4"/>
  <c r="E29" i="4" s="1"/>
  <c r="D94" i="4"/>
  <c r="C177" i="4"/>
  <c r="E151" i="5" s="1"/>
  <c r="C161" i="4"/>
  <c r="E135" i="5" s="1"/>
  <c r="C174" i="4"/>
  <c r="E148" i="5" s="1"/>
  <c r="C158" i="4"/>
  <c r="E132" i="5" s="1"/>
  <c r="C142" i="4"/>
  <c r="E116" i="5" s="1"/>
  <c r="D154" i="4"/>
  <c r="C129" i="4"/>
  <c r="E103" i="5" s="1"/>
  <c r="C113" i="4"/>
  <c r="E87" i="5" s="1"/>
  <c r="C97" i="4"/>
  <c r="E71" i="5" s="1"/>
  <c r="C81" i="4"/>
  <c r="E55" i="5" s="1"/>
  <c r="C65" i="4"/>
  <c r="E39" i="5" s="1"/>
  <c r="D98" i="4"/>
  <c r="E98" i="4" s="1"/>
  <c r="C49" i="4"/>
  <c r="E23" i="5" s="1"/>
  <c r="D86" i="4"/>
  <c r="D40" i="4"/>
  <c r="E40" i="4" s="1"/>
  <c r="C169" i="4"/>
  <c r="E143" i="5" s="1"/>
  <c r="C166" i="4"/>
  <c r="E140" i="5" s="1"/>
  <c r="D142" i="4"/>
  <c r="C89" i="4"/>
  <c r="E63" i="5" s="1"/>
  <c r="D130" i="4"/>
  <c r="E130" i="4" s="1"/>
  <c r="C173" i="4"/>
  <c r="E147" i="5" s="1"/>
  <c r="C157" i="4"/>
  <c r="E131" i="5" s="1"/>
  <c r="C170" i="4"/>
  <c r="E144" i="5" s="1"/>
  <c r="C154" i="4"/>
  <c r="E128" i="5" s="1"/>
  <c r="C138" i="4"/>
  <c r="E112" i="5" s="1"/>
  <c r="C145" i="4"/>
  <c r="E119" i="5" s="1"/>
  <c r="D150" i="4"/>
  <c r="E150" i="4" s="1"/>
  <c r="C125" i="4"/>
  <c r="E99" i="5" s="1"/>
  <c r="C109" i="4"/>
  <c r="E83" i="5" s="1"/>
  <c r="C93" i="4"/>
  <c r="E67" i="5" s="1"/>
  <c r="C77" i="4"/>
  <c r="E51" i="5" s="1"/>
  <c r="D82" i="4"/>
  <c r="E82" i="4" s="1"/>
  <c r="C35" i="4"/>
  <c r="E9" i="5" s="1"/>
  <c r="C135" i="4"/>
  <c r="E109" i="5" s="1"/>
  <c r="C150" i="4"/>
  <c r="E124" i="5" s="1"/>
  <c r="C105" i="4"/>
  <c r="E79" i="5" s="1"/>
  <c r="C57" i="4"/>
  <c r="E31" i="5" s="1"/>
  <c r="D66" i="4"/>
  <c r="D36" i="4"/>
  <c r="E36" i="4" s="1"/>
  <c r="C165" i="4"/>
  <c r="E139" i="5" s="1"/>
  <c r="C178" i="4"/>
  <c r="E152" i="5" s="1"/>
  <c r="C162" i="4"/>
  <c r="E136" i="5" s="1"/>
  <c r="C146" i="4"/>
  <c r="E120" i="5" s="1"/>
  <c r="D170" i="4"/>
  <c r="E170" i="4" s="1"/>
  <c r="D134" i="4"/>
  <c r="E134" i="4" s="1"/>
  <c r="C117" i="4"/>
  <c r="E91" i="5" s="1"/>
  <c r="C101" i="4"/>
  <c r="E75" i="5" s="1"/>
  <c r="C85" i="4"/>
  <c r="E59" i="5" s="1"/>
  <c r="C69" i="4"/>
  <c r="E43" i="5" s="1"/>
  <c r="C53" i="4"/>
  <c r="E27" i="5" s="1"/>
  <c r="D114" i="4"/>
  <c r="E114" i="4" s="1"/>
  <c r="D166" i="4"/>
  <c r="E166" i="4" s="1"/>
  <c r="D48" i="4"/>
  <c r="E48" i="4" s="1"/>
  <c r="D32" i="4"/>
  <c r="E32" i="4" s="1"/>
  <c r="D110" i="4"/>
  <c r="E110" i="4" s="1"/>
  <c r="D44" i="4"/>
  <c r="E44" i="4" s="1"/>
  <c r="D78" i="4"/>
  <c r="E78" i="4" s="1"/>
  <c r="C61" i="4"/>
  <c r="E35" i="5" s="1"/>
  <c r="D158" i="4"/>
  <c r="E158" i="4" s="1"/>
  <c r="D37" i="4"/>
  <c r="E37" i="4" s="1"/>
  <c r="D51" i="4"/>
  <c r="E51" i="4" s="1"/>
  <c r="C45" i="4"/>
  <c r="E19" i="5" s="1"/>
  <c r="C153" i="4"/>
  <c r="E127" i="5" s="1"/>
  <c r="C134" i="4"/>
  <c r="E108" i="5" s="1"/>
  <c r="C137" i="4"/>
  <c r="E111" i="5" s="1"/>
  <c r="C121" i="4"/>
  <c r="E95" i="5" s="1"/>
  <c r="C73" i="4"/>
  <c r="E47" i="5" s="1"/>
  <c r="D47" i="4"/>
  <c r="E47" i="4" s="1"/>
  <c r="E109" i="3"/>
  <c r="E92" i="3"/>
  <c r="E80" i="3"/>
  <c r="E42" i="3"/>
  <c r="E50" i="3"/>
  <c r="E162" i="3"/>
  <c r="E58" i="3"/>
  <c r="E130" i="3"/>
  <c r="E96" i="3"/>
  <c r="E84" i="3"/>
  <c r="E32" i="3"/>
  <c r="E36" i="3"/>
  <c r="B25" i="1"/>
  <c r="B24" i="1"/>
  <c r="J8" i="1"/>
  <c r="E66" i="4" l="1"/>
  <c r="E142" i="4"/>
  <c r="E86" i="4"/>
  <c r="E154" i="4"/>
  <c r="E80" i="4"/>
  <c r="E60" i="4"/>
  <c r="E124" i="4"/>
  <c r="E94" i="4"/>
  <c r="E96" i="4"/>
  <c r="E64" i="4"/>
  <c r="E128" i="4"/>
  <c r="E70" i="4"/>
  <c r="E108" i="4"/>
  <c r="E35" i="4"/>
  <c r="E148" i="4"/>
  <c r="E57" i="4"/>
  <c r="E73" i="4"/>
  <c r="E89" i="4"/>
  <c r="E105" i="4"/>
  <c r="E121" i="4"/>
  <c r="E139" i="4"/>
  <c r="E155" i="4"/>
  <c r="E171" i="4"/>
  <c r="E160" i="4"/>
  <c r="E156" i="4"/>
  <c r="E61" i="4"/>
  <c r="E77" i="4"/>
  <c r="E93" i="4"/>
  <c r="E109" i="4"/>
  <c r="E125" i="4"/>
  <c r="E143" i="4"/>
  <c r="E159" i="4"/>
  <c r="E175" i="4"/>
  <c r="E76" i="4"/>
  <c r="E132" i="4"/>
  <c r="E176" i="4"/>
  <c r="E172" i="4"/>
  <c r="E65" i="4"/>
  <c r="E81" i="4"/>
  <c r="E97" i="4"/>
  <c r="E113" i="4"/>
  <c r="E129" i="4"/>
  <c r="E147" i="4"/>
  <c r="E163" i="4"/>
  <c r="E179" i="4"/>
  <c r="E112" i="4"/>
  <c r="E92" i="4"/>
  <c r="E174" i="4"/>
  <c r="E140" i="4"/>
  <c r="E53" i="4"/>
  <c r="E69" i="4"/>
  <c r="E85" i="4"/>
  <c r="E101" i="4"/>
  <c r="E117" i="4"/>
  <c r="E135" i="4"/>
  <c r="E151" i="4"/>
  <c r="E167" i="4"/>
  <c r="E31" i="4"/>
  <c r="E72" i="4"/>
  <c r="E52" i="4"/>
  <c r="E116" i="4"/>
  <c r="E43" i="4"/>
  <c r="E152" i="4"/>
  <c r="E59" i="4"/>
  <c r="E75" i="4"/>
  <c r="E91" i="4"/>
  <c r="E107" i="4"/>
  <c r="E123" i="4"/>
  <c r="E141" i="4"/>
  <c r="E157" i="4"/>
  <c r="E173" i="4"/>
  <c r="E62" i="4"/>
  <c r="E39" i="4"/>
  <c r="E42" i="4"/>
  <c r="E102" i="4"/>
  <c r="E45" i="4"/>
  <c r="E90" i="4"/>
  <c r="E88" i="4"/>
  <c r="E33" i="4"/>
  <c r="E68" i="4"/>
  <c r="E168" i="4"/>
  <c r="E164" i="4"/>
  <c r="E63" i="4"/>
  <c r="E79" i="4"/>
  <c r="E95" i="4"/>
  <c r="E111" i="4"/>
  <c r="E127" i="4"/>
  <c r="E145" i="4"/>
  <c r="E161" i="4"/>
  <c r="E177" i="4"/>
  <c r="E30" i="4"/>
  <c r="E46" i="4"/>
  <c r="E54" i="4"/>
  <c r="E106" i="4"/>
  <c r="E162" i="4"/>
  <c r="E104" i="4"/>
  <c r="E41" i="4"/>
  <c r="E84" i="4"/>
  <c r="E136" i="4"/>
  <c r="E67" i="4"/>
  <c r="E83" i="4"/>
  <c r="E99" i="4"/>
  <c r="E115" i="4"/>
  <c r="E131" i="4"/>
  <c r="E133" i="4"/>
  <c r="E149" i="4"/>
  <c r="E165" i="4"/>
  <c r="E118" i="4"/>
  <c r="E34" i="4"/>
  <c r="E50" i="4"/>
  <c r="E126" i="4"/>
  <c r="E58" i="4"/>
  <c r="E122" i="4"/>
  <c r="E138" i="4"/>
  <c r="E178" i="4"/>
  <c r="E56" i="4"/>
  <c r="E120" i="4"/>
  <c r="E100" i="4"/>
  <c r="E144" i="4"/>
  <c r="E55" i="4"/>
  <c r="E71" i="4"/>
  <c r="E87" i="4"/>
  <c r="E103" i="4"/>
  <c r="E119" i="4"/>
  <c r="E137" i="4"/>
  <c r="E153" i="4"/>
  <c r="E169" i="4"/>
  <c r="E38" i="4"/>
  <c r="E49" i="4"/>
  <c r="E74" i="4"/>
  <c r="E146" i="4"/>
  <c r="B14" i="1"/>
  <c r="B22" i="1" s="1"/>
  <c r="B7" i="1"/>
  <c r="K7" i="1" s="1"/>
  <c r="W6" i="1" l="1"/>
  <c r="B21" i="1"/>
  <c r="B8" i="1"/>
  <c r="K6" i="1"/>
  <c r="K8" i="1" s="1"/>
  <c r="B23" i="1" l="1"/>
  <c r="C29" i="1" l="1"/>
  <c r="D29" i="1"/>
  <c r="E29" i="1" s="1"/>
  <c r="U56" i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35" i="1"/>
  <c r="D33" i="1"/>
  <c r="D40" i="1"/>
  <c r="D49" i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32" i="1"/>
  <c r="D54" i="1"/>
  <c r="D44" i="1"/>
  <c r="C51" i="1"/>
  <c r="C39" i="1"/>
  <c r="C38" i="1"/>
  <c r="C30" i="1"/>
  <c r="C44" i="1"/>
  <c r="D39" i="1"/>
  <c r="D41" i="1"/>
  <c r="C43" i="1"/>
  <c r="C31" i="1"/>
  <c r="E49" i="1" l="1"/>
  <c r="W33" i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<sst xmlns="http://schemas.openxmlformats.org/spreadsheetml/2006/main" count="206" uniqueCount="70">
  <si>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</si>
  <si>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</si>
  <si>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</si>
  <si>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</si>
  <si>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</si>
  <si>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</si>
  <si>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</si>
  <si>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</si>
  <si>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</si>
  <si>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</si>
  <si>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</si>
  <si>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</si>
  <si>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</si>
  <si>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</si>
  <si>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</si>
  <si>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</si>
  <si>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</si>
  <si>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</si>
  <si>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</si>
  <si>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</si>
  <si>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</si>
  <si>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</si>
  <si>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</si>
  <si>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</si>
  <si>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</si>
  <si>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</si>
  <si>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</si>
  <si>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</si>
  <si>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</si>
  <si>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</si>
  <si>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</si>
  <si>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</si>
  <si>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</si>
  <si>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</si>
  <si>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</si>
  <si>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</si>
  <si>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</si>
  <si>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</si>
  <si>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</si>
  <si>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</si>
  <si>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</si>
  <si>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</si>
  <si>
    <t>X-Axis</t>
  </si>
  <si>
    <t>Y-Axis</t>
  </si>
  <si>
    <t>Paddle Assembly</t>
  </si>
  <si>
    <t>X-Axis Motor Assy</t>
  </si>
  <si>
    <t>X-Axis Idler Assy</t>
  </si>
  <si>
    <t>Total Mass</t>
  </si>
  <si>
    <t>X-Axis Belt</t>
  </si>
  <si>
    <t>X-Axis Rods</t>
  </si>
  <si>
    <t>One bearing</t>
  </si>
  <si>
    <t>M5 Wing Nut</t>
  </si>
  <si>
    <t>Load independet resistance (Nm)</t>
  </si>
  <si>
    <t>Rod Volume</t>
  </si>
  <si>
    <t>ID</t>
  </si>
  <si>
    <t>OD</t>
  </si>
  <si>
    <t>Thickness</t>
  </si>
  <si>
    <t>OA</t>
  </si>
  <si>
    <t>IA</t>
  </si>
  <si>
    <t>Net Area</t>
  </si>
  <si>
    <t>Length</t>
  </si>
  <si>
    <t>Volume</t>
  </si>
  <si>
    <t>in^3</t>
  </si>
  <si>
    <t>Density</t>
  </si>
  <si>
    <t>lb/in^3</t>
  </si>
  <si>
    <t>lb</t>
  </si>
  <si>
    <t>grams</t>
  </si>
  <si>
    <t>Speed</t>
  </si>
  <si>
    <t>Low Speed</t>
  </si>
  <si>
    <t>High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</si>
</sst>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Speed System (Tuned)'!$K$6:$K$7</c:f>
              <c:numCache>
                <c:formatCode>General</c:formatCode>
                <c:ptCount val="2"/>
                <c:pt idx="0">
                  <c:v>0</c:v>
                </c:pt>
                <c:pt idx="1">
                  <c:v>0.69999999999999984</c:v>
                </c:pt>
              </c:numCache>
            </c:numRef>
          </c:xVal>
          <c:yVal>
            <c:numRef>
              <c:f>'Low Speed System (Tuned)'!$I$6:$I$7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0-4659-94C4-054594A6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'Low Speed System (Tuned)'!$B$29:$B$54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(Tuned)'!$C$29:$C$54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0.31445081762675231</c:v>
                </c:pt>
                <c:pt idx="2">
                  <c:v>0.45824595020763143</c:v>
                </c:pt>
                <c:pt idx="3">
                  <c:v>0.5240019889739097</c:v>
                </c:pt>
                <c:pt idx="4">
                  <c:v>0.55407155083338555</c:v>
                </c:pt>
                <c:pt idx="5">
                  <c:v>0.56782205295281285</c:v>
                </c:pt>
                <c:pt idx="6">
                  <c:v>0.57411001648949433</c:v>
                </c:pt>
                <c:pt idx="7">
                  <c:v>0.57698543769922417</c:v>
                </c:pt>
                <c:pt idx="8">
                  <c:v>0.57830033831611405</c:v>
                </c:pt>
                <c:pt idx="9">
                  <c:v>0.57890162887710983</c:v>
                </c:pt>
                <c:pt idx="10">
                  <c:v>0.57917659288130796</c:v>
                </c:pt>
                <c:pt idx="11">
                  <c:v>0.57930233109924956</c:v>
                </c:pt>
                <c:pt idx="12">
                  <c:v>0.57935982989621826</c:v>
                </c:pt>
                <c:pt idx="13">
                  <c:v>0.57938612350612451</c:v>
                </c:pt>
                <c:pt idx="14">
                  <c:v>0.57939814730415762</c:v>
                </c:pt>
                <c:pt idx="15">
                  <c:v>0.57940364566363189</c:v>
                </c:pt>
                <c:pt idx="16">
                  <c:v>0.57940616000700529</c:v>
                </c:pt>
                <c:pt idx="17">
                  <c:v>0.57940730979043242</c:v>
                </c:pt>
                <c:pt idx="18">
                  <c:v>0.57940783557459663</c:v>
                </c:pt>
                <c:pt idx="19">
                  <c:v>0.57940807601030031</c:v>
                </c:pt>
                <c:pt idx="20">
                  <c:v>0.57940818595908072</c:v>
                </c:pt>
                <c:pt idx="21">
                  <c:v>0.57940823623752991</c:v>
                </c:pt>
                <c:pt idx="22">
                  <c:v>0.5794082592293488</c:v>
                </c:pt>
                <c:pt idx="23">
                  <c:v>0.57940826974327175</c:v>
                </c:pt>
                <c:pt idx="24">
                  <c:v>0.57940827455118082</c:v>
                </c:pt>
                <c:pt idx="25">
                  <c:v>0.57940827674978834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3-4DE8-AE38-48CF6C0A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'Low Speed System (Tuned)'!$B$29:$B$54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(Tuned)'!$E$29:$E$54</c:f>
              <c:numCache>
                <c:formatCode>General</c:formatCode>
                <c:ptCount val="26"/>
                <c:pt idx="0">
                  <c:v>0</c:v>
                </c:pt>
                <c:pt idx="1">
                  <c:v>1.7752239950131251E-4</c:v>
                </c:pt>
                <c:pt idx="2">
                  <c:v>5.7315238900945871E-4</c:v>
                </c:pt>
                <c:pt idx="3">
                  <c:v>1.0685207416060926E-3</c:v>
                </c:pt>
                <c:pt idx="4">
                  <c:v>1.6094984243102165E-3</c:v>
                </c:pt>
                <c:pt idx="5">
                  <c:v>2.171332785712873E-3</c:v>
                </c:pt>
                <c:pt idx="6">
                  <c:v>2.7427046922912325E-3</c:v>
                </c:pt>
                <c:pt idx="7">
                  <c:v>3.3184380204215758E-3</c:v>
                </c:pt>
                <c:pt idx="8">
                  <c:v>3.8961657818787025E-3</c:v>
                </c:pt>
                <c:pt idx="9">
                  <c:v>4.4748055772329343E-3</c:v>
                </c:pt>
                <c:pt idx="10">
                  <c:v>5.0538624363306887E-3</c:v>
                </c:pt>
                <c:pt idx="11">
                  <c:v>5.633110014399206E-3</c:v>
                </c:pt>
                <c:pt idx="12">
                  <c:v>6.2124448062962469E-3</c:v>
                </c:pt>
                <c:pt idx="13">
                  <c:v>6.7918194801822439E-3</c:v>
                </c:pt>
                <c:pt idx="14">
                  <c:v>7.3712123916925901E-3</c:v>
                </c:pt>
                <c:pt idx="15">
                  <c:v>7.9506136430814323E-3</c:v>
                </c:pt>
                <c:pt idx="16">
                  <c:v>8.5300187082111428E-3</c:v>
                </c:pt>
                <c:pt idx="17">
                  <c:v>9.1094255173254229E-3</c:v>
                </c:pt>
                <c:pt idx="18">
                  <c:v>9.6888331239459516E-3</c:v>
                </c:pt>
                <c:pt idx="19">
                  <c:v>1.0268241095257905E-2</c:v>
                </c:pt>
                <c:pt idx="20">
                  <c:v>1.0847649233339507E-2</c:v>
                </c:pt>
                <c:pt idx="21">
                  <c:v>1.1427057447683155E-2</c:v>
                </c:pt>
                <c:pt idx="22">
                  <c:v>1.2006465696900656E-2</c:v>
                </c:pt>
                <c:pt idx="23">
                  <c:v>1.2585873962065614E-2</c:v>
                </c:pt>
                <c:pt idx="24">
                  <c:v>1.3165282234523179E-2</c:v>
                </c:pt>
                <c:pt idx="25">
                  <c:v>1.3744690510315578E-2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3-4DE8-AE38-48CF6C0A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1.0619921636434348</c:v>
                </c:pt>
                <c:pt idx="2">
                  <c:v>2.0257644499470402</c:v>
                </c:pt>
                <c:pt idx="3">
                  <c:v>2.9004008659637055</c:v>
                </c:pt>
                <c:pt idx="4">
                  <c:v>3.6941452712489724</c:v>
                </c:pt>
                <c:pt idx="5">
                  <c:v>4.4144790801143667</c:v>
                </c:pt>
                <c:pt idx="6">
                  <c:v>5.0681917774757341</c:v>
                </c:pt>
                <c:pt idx="7">
                  <c:v>5.6614449129416151</c:v>
                </c:pt>
                <c:pt idx="8">
                  <c:v>6.1998301763160262</c:v>
                </c:pt>
                <c:pt idx="9">
                  <c:v>6.6884221019046048</c:v>
                </c:pt>
                <c:pt idx="10">
                  <c:v>7.1318258983869365</c:v>
                </c:pt>
                <c:pt idx="11">
                  <c:v>7.5342208550741638</c:v>
                </c:pt>
                <c:pt idx="12">
                  <c:v>7.8993997336762272</c:v>
                </c:pt>
                <c:pt idx="13">
                  <c:v>8.2308045168646888</c:v>
                </c:pt>
                <c:pt idx="14">
                  <c:v>8.531558850578147</c:v>
                </c:pt>
                <c:pt idx="15">
                  <c:v>8.8044974858542293</c:v>
                </c:pt>
                <c:pt idx="16">
                  <c:v>9.0521929976913</c:v>
                </c:pt>
                <c:pt idx="17">
                  <c:v>9.2769800327776579</c:v>
                </c:pt>
                <c:pt idx="18">
                  <c:v>9.4809773146345577</c:v>
                </c:pt>
                <c:pt idx="19">
                  <c:v>9.6661076135818078</c:v>
                </c:pt>
                <c:pt idx="20">
                  <c:v>9.8341158697522975</c:v>
                </c:pt>
                <c:pt idx="21">
                  <c:v>9.9865856399733897</c:v>
                </c:pt>
                <c:pt idx="22">
                  <c:v>10.124954023534745</c:v>
                </c:pt>
                <c:pt idx="23">
                  <c:v>10.250525207524984</c:v>
                </c:pt>
                <c:pt idx="24">
                  <c:v>10.364482759408347</c:v>
                </c:pt>
                <c:pt idx="25">
                  <c:v>10.467900782704671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5.3958331009338334E-3</c:v>
                </c:pt>
                <c:pt idx="2">
                  <c:v>2.0912546429652235E-2</c:v>
                </c:pt>
                <c:pt idx="3">
                  <c:v>4.5614095777378738E-2</c:v>
                </c:pt>
                <c:pt idx="4">
                  <c:v>7.8651008334372108E-2</c:v>
                </c:pt>
                <c:pt idx="5">
                  <c:v>0.11925237600919369</c:v>
                </c:pt>
                <c:pt idx="6">
                  <c:v>0.16671858925739391</c:v>
                </c:pt>
                <c:pt idx="7">
                  <c:v>0.22041474293253427</c:v>
                </c:pt>
                <c:pt idx="8">
                  <c:v>0.27976465200659306</c:v>
                </c:pt>
                <c:pt idx="9">
                  <c:v>0.34424542075509823</c:v>
                </c:pt>
                <c:pt idx="10">
                  <c:v>0.41338251421901351</c:v>
                </c:pt>
                <c:pt idx="11">
                  <c:v>0.48674528548957685</c:v>
                </c:pt>
                <c:pt idx="12">
                  <c:v>0.56394291665865759</c:v>
                </c:pt>
                <c:pt idx="13">
                  <c:v>0.64462073517617258</c:v>
                </c:pt>
                <c:pt idx="14">
                  <c:v>0.72845687089450228</c:v>
                </c:pt>
                <c:pt idx="15">
                  <c:v>0.81515922229097537</c:v>
                </c:pt>
                <c:pt idx="16">
                  <c:v>0.90446270327364808</c:v>
                </c:pt>
                <c:pt idx="17">
                  <c:v>0.99612674462021444</c:v>
                </c:pt>
                <c:pt idx="18">
                  <c:v>1.0899330264999521</c:v>
                </c:pt>
                <c:pt idx="19">
                  <c:v>1.1856834207066436</c:v>
                </c:pt>
                <c:pt idx="20">
                  <c:v>1.2831981232070528</c:v>
                </c:pt>
                <c:pt idx="21">
                  <c:v>1.3823139594033511</c:v>
                </c:pt>
                <c:pt idx="22">
                  <c:v>1.4828828461357968</c:v>
                </c:pt>
                <c:pt idx="23">
                  <c:v>1.5847703959293062</c:v>
                </c:pt>
                <c:pt idx="24">
                  <c:v>1.6878546503283058</c:v>
                </c:pt>
                <c:pt idx="25">
                  <c:v>1.7920249303809281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0.45622030295715987</c:v>
                </c:pt>
                <c:pt idx="2">
                  <c:v>0.89083175859167518</c:v>
                </c:pt>
                <c:pt idx="3">
                  <c:v>1.304857868662646</c:v>
                </c:pt>
                <c:pt idx="4">
                  <c:v>1.6992736568296554</c:v>
                </c:pt>
                <c:pt idx="5">
                  <c:v>2.0750079648150592</c:v>
                </c:pt>
                <c:pt idx="6">
                  <c:v>2.4329456398086631</c:v>
                </c:pt>
                <c:pt idx="7">
                  <c:v>2.7739296182661324</c:v>
                </c:pt>
                <c:pt idx="8">
                  <c:v>3.0987629110084001</c:v>
                </c:pt>
                <c:pt idx="9">
                  <c:v>3.4082104942969647</c:v>
                </c:pt>
                <c:pt idx="10">
                  <c:v>3.7030011113385193</c:v>
                </c:pt>
                <c:pt idx="11">
                  <c:v>3.9838289884614237</c:v>
                </c:pt>
                <c:pt idx="12">
                  <c:v>4.2513554700055742</c:v>
                </c:pt>
                <c:pt idx="13">
                  <c:v>4.5062105757758282</c:v>
                </c:pt>
                <c:pt idx="14">
                  <c:v>4.7489944847267189</c:v>
                </c:pt>
                <c:pt idx="15">
                  <c:v>4.9802789483725451</c:v>
                </c:pt>
                <c:pt idx="16">
                  <c:v>5.2006086372513867</c:v>
                </c:pt>
                <c:pt idx="17">
                  <c:v>5.410502423613905</c:v>
                </c:pt>
                <c:pt idx="18">
                  <c:v>5.6104546033576899</c:v>
                </c:pt>
                <c:pt idx="19">
                  <c:v>5.8009360600847497</c:v>
                </c:pt>
                <c:pt idx="20">
                  <c:v>5.9823953740234899</c:v>
                </c:pt>
                <c:pt idx="21">
                  <c:v>6.1552598784266674</c:v>
                </c:pt>
                <c:pt idx="22">
                  <c:v>6.3199366659331151</c:v>
                </c:pt>
                <c:pt idx="23">
                  <c:v>6.4768135472632178</c:v>
                </c:pt>
                <c:pt idx="24">
                  <c:v>6.6262599645058122</c:v>
                </c:pt>
                <c:pt idx="25">
                  <c:v>6.7686278611473307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2.2995485861112552E-3</c:v>
                </c:pt>
                <c:pt idx="2">
                  <c:v>9.0523822207526639E-3</c:v>
                </c:pt>
                <c:pt idx="3">
                  <c:v>2.0047571324345537E-2</c:v>
                </c:pt>
                <c:pt idx="4">
                  <c:v>3.5084176984214288E-2</c:v>
                </c:pt>
                <c:pt idx="5">
                  <c:v>5.3970777747244902E-2</c:v>
                </c:pt>
                <c:pt idx="6">
                  <c:v>7.6525018825985835E-2</c:v>
                </c:pt>
                <c:pt idx="7">
                  <c:v>0.10257318265656945</c:v>
                </c:pt>
                <c:pt idx="8">
                  <c:v>0.1319497797971354</c:v>
                </c:pt>
                <c:pt idx="9">
                  <c:v>0.16449715920332508</c:v>
                </c:pt>
                <c:pt idx="10">
                  <c:v>0.20006513696305195</c:v>
                </c:pt>
                <c:pt idx="11">
                  <c:v>0.23851064261623023</c:v>
                </c:pt>
                <c:pt idx="12">
                  <c:v>0.2796973822265465</c:v>
                </c:pt>
                <c:pt idx="13">
                  <c:v>0.32349551741181637</c:v>
                </c:pt>
                <c:pt idx="14">
                  <c:v>0.36978135957705094</c:v>
                </c:pt>
                <c:pt idx="15">
                  <c:v>0.41843707863015478</c:v>
                </c:pt>
                <c:pt idx="16">
                  <c:v>0.46935042549428552</c:v>
                </c:pt>
                <c:pt idx="17">
                  <c:v>0.52241446776340172</c:v>
                </c:pt>
                <c:pt idx="18">
                  <c:v>0.57752733787847133</c:v>
                </c:pt>
                <c:pt idx="19">
                  <c:v>0.63459199323129134</c:v>
                </c:pt>
                <c:pt idx="20">
                  <c:v>0.69351598763098554</c:v>
                </c:pt>
                <c:pt idx="21">
                  <c:v>0.75421125359496921</c:v>
                </c:pt>
                <c:pt idx="22">
                  <c:v>0.81659389495169821</c:v>
                </c:pt>
                <c:pt idx="23">
                  <c:v>0.88058398926676462</c:v>
                </c:pt>
                <c:pt idx="24">
                  <c:v>0.94610539962708184</c:v>
                </c:pt>
                <c:pt idx="25">
                  <c:v>1.0130855953398896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Speed System'!$K$6:$K$7</c:f>
              <c:numCache>
                <c:formatCode>General</c:formatCode>
                <c:ptCount val="2"/>
                <c:pt idx="0">
                  <c:v>0</c:v>
                </c:pt>
                <c:pt idx="1">
                  <c:v>0.69999999999999984</c:v>
                </c:pt>
              </c:numCache>
            </c:numRef>
          </c:xVal>
          <c:yVal>
            <c:numRef>
              <c:f>'Low Speed System'!$I$6:$I$7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9-4BEE-B2B6-E37F881D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'Low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'Low Speed System'!$C$29:$C$54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0.56665664849168429</c:v>
                </c:pt>
                <c:pt idx="2">
                  <c:v>0.56688323526828677</c:v>
                </c:pt>
                <c:pt idx="3">
                  <c:v>0.56688332587265444</c:v>
                </c:pt>
                <c:pt idx="4">
                  <c:v>0.56688332590888413</c:v>
                </c:pt>
                <c:pt idx="5">
                  <c:v>0.56688332590889856</c:v>
                </c:pt>
                <c:pt idx="6">
                  <c:v>0.56688332590889856</c:v>
                </c:pt>
                <c:pt idx="7">
                  <c:v>0.56688332590889856</c:v>
                </c:pt>
                <c:pt idx="8">
                  <c:v>0.56688332590889856</c:v>
                </c:pt>
                <c:pt idx="9">
                  <c:v>0.56688332590889856</c:v>
                </c:pt>
                <c:pt idx="10">
                  <c:v>0.56688332590889856</c:v>
                </c:pt>
                <c:pt idx="11">
                  <c:v>0.56688332590889856</c:v>
                </c:pt>
                <c:pt idx="12">
                  <c:v>0.56688332590889856</c:v>
                </c:pt>
                <c:pt idx="13">
                  <c:v>0.56688332590889856</c:v>
                </c:pt>
                <c:pt idx="14">
                  <c:v>0.56688332590889856</c:v>
                </c:pt>
                <c:pt idx="15">
                  <c:v>0.56688332590889856</c:v>
                </c:pt>
                <c:pt idx="16">
                  <c:v>0.56688332590889856</c:v>
                </c:pt>
                <c:pt idx="17">
                  <c:v>0.56688332590889856</c:v>
                </c:pt>
                <c:pt idx="18">
                  <c:v>0.56688332590889856</c:v>
                </c:pt>
                <c:pt idx="19">
                  <c:v>0.56688332590889856</c:v>
                </c:pt>
                <c:pt idx="20">
                  <c:v>0.56688332590889856</c:v>
                </c:pt>
                <c:pt idx="21">
                  <c:v>0.56688332590889856</c:v>
                </c:pt>
                <c:pt idx="22">
                  <c:v>0.56688332590889856</c:v>
                </c:pt>
                <c:pt idx="23">
                  <c:v>0.56688332590889856</c:v>
                </c:pt>
                <c:pt idx="24">
                  <c:v>0.56688332590889856</c:v>
                </c:pt>
                <c:pt idx="25">
                  <c:v>0.56688332590889856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3BD-B7E3-4F7098FC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'Low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'Low Speed System'!$E$29:$E$54</c:f>
              <c:numCache>
                <c:formatCode>General</c:formatCode>
                <c:ptCount val="26"/>
                <c:pt idx="0">
                  <c:v>0</c:v>
                </c:pt>
                <c:pt idx="1">
                  <c:v>4.944614104417119E-3</c:v>
                </c:pt>
                <c:pt idx="2">
                  <c:v>1.0613157772826726E-2</c:v>
                </c:pt>
                <c:pt idx="3">
                  <c:v>1.6281990916118216E-2</c:v>
                </c:pt>
                <c:pt idx="4">
                  <c:v>2.19508241751609E-2</c:v>
                </c:pt>
                <c:pt idx="5">
                  <c:v>2.7619657434249871E-2</c:v>
                </c:pt>
                <c:pt idx="6">
                  <c:v>3.3288490693338856E-2</c:v>
                </c:pt>
                <c:pt idx="7">
                  <c:v>3.8957323952427847E-2</c:v>
                </c:pt>
                <c:pt idx="8">
                  <c:v>4.4626157211516838E-2</c:v>
                </c:pt>
                <c:pt idx="9">
                  <c:v>5.0294990470605809E-2</c:v>
                </c:pt>
                <c:pt idx="10">
                  <c:v>5.5963823729694807E-2</c:v>
                </c:pt>
                <c:pt idx="11">
                  <c:v>6.1632656988783799E-2</c:v>
                </c:pt>
                <c:pt idx="12">
                  <c:v>6.7301490247872769E-2</c:v>
                </c:pt>
                <c:pt idx="13">
                  <c:v>7.2970323506961768E-2</c:v>
                </c:pt>
                <c:pt idx="14">
                  <c:v>7.8639156766050752E-2</c:v>
                </c:pt>
                <c:pt idx="15">
                  <c:v>8.4307990025139737E-2</c:v>
                </c:pt>
                <c:pt idx="16">
                  <c:v>8.9976823284228735E-2</c:v>
                </c:pt>
                <c:pt idx="17">
                  <c:v>9.564565654331772E-2</c:v>
                </c:pt>
                <c:pt idx="18">
                  <c:v>0.10131448980240668</c:v>
                </c:pt>
                <c:pt idx="19">
                  <c:v>0.10698332306149569</c:v>
                </c:pt>
                <c:pt idx="20">
                  <c:v>0.11265215632058467</c:v>
                </c:pt>
                <c:pt idx="21">
                  <c:v>0.11832098957967364</c:v>
                </c:pt>
                <c:pt idx="22">
                  <c:v>0.12398982283876266</c:v>
                </c:pt>
                <c:pt idx="23">
                  <c:v>0.1296586560978516</c:v>
                </c:pt>
                <c:pt idx="24">
                  <c:v>0.13532748935694058</c:v>
                </c:pt>
                <c:pt idx="25">
                  <c:v>0.1409963226160296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3BD-B7E3-4F7098FC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Speed System'!$K$6:$K$7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'High Speed System'!$I$6:$I$7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6-469A-AF62-0B56C49D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'High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'High Speed System'!$C$29:$C$54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0.36212175541430547</c:v>
                </c:pt>
                <c:pt idx="2">
                  <c:v>0.70709163557397225</c:v>
                </c:pt>
                <c:pt idx="3">
                  <c:v>1.0357220380230618</c:v>
                </c:pt>
                <c:pt idx="4">
                  <c:v>1.3487868811446244</c:v>
                </c:pt>
                <c:pt idx="5">
                  <c:v>1.6470234267238553</c:v>
                </c:pt>
                <c:pt idx="6">
                  <c:v>1.9311340161856538</c:v>
                </c:pt>
                <c:pt idx="7">
                  <c:v>2.2017877245954001</c:v>
                </c:pt>
                <c:pt idx="8">
                  <c:v>2.4596219363180758</c:v>
                </c:pt>
                <c:pt idx="9">
                  <c:v>2.705243846046395</c:v>
                </c:pt>
                <c:pt idx="10">
                  <c:v>2.9392318887328219</c:v>
                </c:pt>
                <c:pt idx="11">
                  <c:v>3.1621371017929434</c:v>
                </c:pt>
                <c:pt idx="12">
                  <c:v>3.3744844227881661</c:v>
                </c:pt>
                <c:pt idx="13">
                  <c:v>3.5767739256437387</c:v>
                </c:pt>
                <c:pt idx="14">
                  <c:v>3.7694819983134007</c:v>
                </c:pt>
                <c:pt idx="15">
                  <c:v>3.9530624646639918</c:v>
                </c:pt>
                <c:pt idx="16">
                  <c:v>4.1279476532220869</c:v>
                </c:pt>
                <c:pt idx="17">
                  <c:v>4.2945494152994907</c:v>
                </c:pt>
                <c:pt idx="18">
                  <c:v>4.4532600948953007</c:v>
                </c:pt>
                <c:pt idx="19">
                  <c:v>4.6044534526585874</c:v>
                </c:pt>
                <c:pt idx="20">
                  <c:v>4.7484855460876751</c:v>
                </c:pt>
                <c:pt idx="21">
                  <c:v>4.8856955680388037</c:v>
                </c:pt>
                <c:pt idx="22">
                  <c:v>5.0164066455188951</c:v>
                </c:pt>
                <c:pt idx="23">
                  <c:v>5.1409266006435423</c:v>
                </c:pt>
                <c:pt idx="24">
                  <c:v>5.2595486755522707</c:v>
                </c:pt>
                <c:pt idx="25">
                  <c:v>5.3725522229882348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4-41A4-A6B1-2714780E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'High Speed System'!$B$29:$B$54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'High Speed System'!$E$29:$E$54</c:f>
              <c:numCache>
                <c:formatCode>General</c:formatCode>
                <c:ptCount val="26"/>
                <c:pt idx="0">
                  <c:v>0</c:v>
                </c:pt>
                <c:pt idx="1">
                  <c:v>1.8252510141820721E-3</c:v>
                </c:pt>
                <c:pt idx="2">
                  <c:v>7.1852666775507057E-3</c:v>
                </c:pt>
                <c:pt idx="3">
                  <c:v>1.5912623074223697E-2</c:v>
                </c:pt>
                <c:pt idx="4">
                  <c:v>2.7847826312067614E-2</c:v>
                </c:pt>
                <c:pt idx="5">
                  <c:v>4.2838936917594772E-2</c:v>
                </c:pt>
                <c:pt idx="6">
                  <c:v>6.0741212021379498E-2</c:v>
                </c:pt>
                <c:pt idx="7">
                  <c:v>8.1416764491336391E-2</c:v>
                </c:pt>
                <c:pt idx="8">
                  <c:v>0.10473423821113181</c:v>
                </c:pt>
                <c:pt idx="9">
                  <c:v>0.13056849873901455</c:v>
                </c:pt>
                <c:pt idx="10">
                  <c:v>0.15880033861857101</c:v>
                </c:pt>
                <c:pt idx="11">
                  <c:v>0.18931619664742083</c:v>
                </c:pt>
                <c:pt idx="12">
                  <c:v>0.22200789044273228</c:v>
                </c:pt>
                <c:pt idx="13">
                  <c:v>0.25677236167375583</c:v>
                </c:pt>
                <c:pt idx="14">
                  <c:v>0.2935114333614055</c:v>
                </c:pt>
                <c:pt idx="15">
                  <c:v>0.33213157867332876</c:v>
                </c:pt>
                <c:pt idx="16">
                  <c:v>0.37254370066998543</c:v>
                </c:pt>
                <c:pt idx="17">
                  <c:v>0.41466292248304004</c:v>
                </c:pt>
                <c:pt idx="18">
                  <c:v>0.45840838743194134</c:v>
                </c:pt>
                <c:pt idx="19">
                  <c:v>0.50370306860796998</c:v>
                </c:pt>
                <c:pt idx="20">
                  <c:v>0.55047358747732322</c:v>
                </c:pt>
                <c:pt idx="21">
                  <c:v>0.59865004107605713</c:v>
                </c:pt>
                <c:pt idx="22">
                  <c:v>0.64816583738992972</c:v>
                </c:pt>
                <c:pt idx="23">
                  <c:v>0.69895753853146059</c:v>
                </c:pt>
                <c:pt idx="24">
                  <c:v>0.75096471134491405</c:v>
                </c:pt>
                <c:pt idx="25">
                  <c:v>0.80412978508735455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4-41A4-A6B1-2714780E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Speed System (Untuned)'!$K$6:$K$7</c:f>
              <c:numCache>
                <c:formatCode>General</c:formatCode>
                <c:ptCount val="2"/>
                <c:pt idx="0">
                  <c:v>0</c:v>
                </c:pt>
                <c:pt idx="1">
                  <c:v>0.69999999999999984</c:v>
                </c:pt>
              </c:numCache>
            </c:numRef>
          </c:xVal>
          <c:yVal>
            <c:numRef>
              <c:f>'Low Speed System (Untuned)'!$I$6:$I$7</c:f>
              <c:numCache>
                <c:formatCode>General</c:formatCode>
                <c:ptCount val="2"/>
                <c:pt idx="0">
                  <c:v>1.176798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5F7-99C1-DE988B5C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'Low Speed System (Untuned)'!$B$29:$B$54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(Untuned)'!$C$29:$C$54</c:f>
              <c:numCache>
                <c:formatCode>General</c:formatCode>
                <c:ptCount val="26"/>
                <c:pt idx="0">
                  <c:v>0</c:v>
                </c:pt>
                <c:pt idx="1">
                  <c:v>0.37545496774359943</c:v>
                </c:pt>
                <c:pt idx="2">
                  <c:v>0.54714667225976998</c:v>
                </c:pt>
                <c:pt idx="3">
                  <c:v>0.62565952714839868</c:v>
                </c:pt>
                <c:pt idx="4">
                  <c:v>0.66156265013348325</c:v>
                </c:pt>
                <c:pt idx="5">
                  <c:v>0.67798077990230421</c:v>
                </c:pt>
                <c:pt idx="6">
                  <c:v>0.68548862219273177</c:v>
                </c:pt>
                <c:pt idx="7">
                  <c:v>0.68892188144038247</c:v>
                </c:pt>
                <c:pt idx="8">
                  <c:v>0.6904918756684989</c:v>
                </c:pt>
                <c:pt idx="9">
                  <c:v>0.69120981792060388</c:v>
                </c:pt>
                <c:pt idx="10">
                  <c:v>0.69153812554627958</c:v>
                </c:pt>
                <c:pt idx="11">
                  <c:v>0.69168825725500804</c:v>
                </c:pt>
                <c:pt idx="12">
                  <c:v>0.69175691094503222</c:v>
                </c:pt>
                <c:pt idx="13">
                  <c:v>0.69178830557308157</c:v>
                </c:pt>
                <c:pt idx="14">
                  <c:v>0.69180266201437424</c:v>
                </c:pt>
                <c:pt idx="15">
                  <c:v>0.69180922706767778</c:v>
                </c:pt>
                <c:pt idx="16">
                  <c:v>0.69181222919919494</c:v>
                </c:pt>
                <c:pt idx="17">
                  <c:v>0.69181360204313525</c:v>
                </c:pt>
                <c:pt idx="18">
                  <c:v>0.6918142298305836</c:v>
                </c:pt>
                <c:pt idx="19">
                  <c:v>0.69181451691134255</c:v>
                </c:pt>
                <c:pt idx="20">
                  <c:v>0.69181464819042804</c:v>
                </c:pt>
                <c:pt idx="21">
                  <c:v>0.69181470822300695</c:v>
                </c:pt>
                <c:pt idx="22">
                  <c:v>0.69181473567528928</c:v>
                </c:pt>
                <c:pt idx="23">
                  <c:v>0.6918147482289364</c:v>
                </c:pt>
                <c:pt idx="24">
                  <c:v>0.69181475396959036</c:v>
                </c:pt>
                <c:pt idx="25">
                  <c:v>0.69181475659473257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3-4F4A-9A7B-8890DB06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'Low Speed System (Untuned)'!$B$29:$B$54</c:f>
              <c:numCache>
                <c:formatCode>0.000</c:formatCode>
                <c:ptCount val="2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</c:numCache>
            </c:numRef>
          </c:cat>
          <c:val>
            <c:numRef>
              <c:f>'Low Speed System (Untuned)'!$E$29:$E$54</c:f>
              <c:numCache>
                <c:formatCode>General</c:formatCode>
                <c:ptCount val="26"/>
                <c:pt idx="0">
                  <c:v>0</c:v>
                </c:pt>
                <c:pt idx="1">
                  <c:v>2.1196213538756325E-4</c:v>
                </c:pt>
                <c:pt idx="2">
                  <c:v>6.8434521287568577E-4</c:v>
                </c:pt>
                <c:pt idx="3">
                  <c:v>1.2758161152224379E-3</c:v>
                </c:pt>
                <c:pt idx="4">
                  <c:v>1.9217446580153384E-3</c:v>
                </c:pt>
                <c:pt idx="5">
                  <c:v>2.592576121039442E-3</c:v>
                </c:pt>
                <c:pt idx="6">
                  <c:v>3.2747954339770024E-3</c:v>
                </c:pt>
                <c:pt idx="7">
                  <c:v>3.9622222938386735E-3</c:v>
                </c:pt>
                <c:pt idx="8">
                  <c:v>4.6520305114784079E-3</c:v>
                </c:pt>
                <c:pt idx="9">
                  <c:v>5.3429276995969072E-3</c:v>
                </c:pt>
                <c:pt idx="10">
                  <c:v>6.034322862742322E-3</c:v>
                </c:pt>
                <c:pt idx="11">
                  <c:v>6.7259457447582313E-3</c:v>
                </c:pt>
                <c:pt idx="12">
                  <c:v>7.4176727602771851E-3</c:v>
                </c:pt>
                <c:pt idx="13">
                  <c:v>8.1094473949786545E-3</c:v>
                </c:pt>
                <c:pt idx="14">
                  <c:v>8.8012438054437068E-3</c:v>
                </c:pt>
                <c:pt idx="15">
                  <c:v>9.4930501737420184E-3</c:v>
                </c:pt>
                <c:pt idx="16">
                  <c:v>1.0184861095655315E-2</c:v>
                </c:pt>
                <c:pt idx="17">
                  <c:v>1.0876674099890026E-2</c:v>
                </c:pt>
                <c:pt idx="18">
                  <c:v>1.1568488056348945E-2</c:v>
                </c:pt>
                <c:pt idx="19">
                  <c:v>1.2260302448250233E-2</c:v>
                </c:pt>
                <c:pt idx="20">
                  <c:v>1.2952117039274845E-2</c:v>
                </c:pt>
                <c:pt idx="21">
                  <c:v>1.3643931721356511E-2</c:v>
                </c:pt>
                <c:pt idx="22">
                  <c:v>1.4335746445077633E-2</c:v>
                </c:pt>
                <c:pt idx="23">
                  <c:v>1.5027561187840051E-2</c:v>
                </c:pt>
                <c:pt idx="24">
                  <c:v>1.571937593930986E-2</c:v>
                </c:pt>
                <c:pt idx="25">
                  <c:v>1.641119069476147E-2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3-4F4A-9A7B-8890DB06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6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8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0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5116" y="3889808"/>
          <a:ext cx="1333183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1862" y="3891051"/>
          <a:ext cx="2663945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842" y="3884343"/>
          <a:ext cx="205740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2563" y="4437525"/>
          <a:ext cx="4363436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306" y="3820353"/>
          <a:ext cx="2027327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198" y="4367006"/>
          <a:ext cx="4680742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zoomScaleNormal="100" workbookViewId="0">
      <selection activeCell="I14" sqref="I14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31</v>
      </c>
    </row>
    <row r="4" spans="1:24" x14ac:dyDescent="0.25">
      <c r="A4" s="2" t="s">
        <v>13</v>
      </c>
      <c r="I4" s="2" t="s">
        <v>12</v>
      </c>
      <c r="V4" t="s">
        <v>32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  <c r="V5" t="s">
        <v>33</v>
      </c>
      <c r="W5">
        <v>3000</v>
      </c>
      <c r="X5" t="s">
        <v>34</v>
      </c>
    </row>
    <row r="6" spans="1:24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  <c r="W6">
        <f>W5/374*B7*PI()</f>
        <v>0.32085561497326209</v>
      </c>
      <c r="X6" t="s">
        <v>36</v>
      </c>
    </row>
    <row r="7" spans="1:24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  <c r="V7" t="s">
        <v>24</v>
      </c>
      <c r="W7">
        <v>1.6</v>
      </c>
      <c r="X7" t="s">
        <v>35</v>
      </c>
    </row>
    <row r="8" spans="1:24" x14ac:dyDescent="0.25">
      <c r="A8" s="11" t="s">
        <v>14</v>
      </c>
      <c r="B8" s="12">
        <f>B7*10000</f>
        <v>127.32395447351628</v>
      </c>
      <c r="C8" s="12"/>
      <c r="D8" s="12"/>
      <c r="E8" s="12"/>
      <c r="F8" s="13"/>
      <c r="I8" t="s">
        <v>9</v>
      </c>
      <c r="J8">
        <f>($I$7-$I$6)/(J7-J6)</f>
        <v>-2.0593965000000001E-5</v>
      </c>
      <c r="K8">
        <f>($I$7-$I$6)/(K7-K6)</f>
        <v>-3.0890947499999998E-2</v>
      </c>
      <c r="V8" t="s">
        <v>37</v>
      </c>
      <c r="W8">
        <v>0.48631578813043097</v>
      </c>
      <c r="X8" t="s">
        <v>36</v>
      </c>
    </row>
    <row r="9" spans="1:24" x14ac:dyDescent="0.25">
      <c r="V9" t="s">
        <v>39</v>
      </c>
      <c r="W9">
        <v>8</v>
      </c>
      <c r="X9" t="s">
        <v>38</v>
      </c>
    </row>
    <row r="10" spans="1:24" x14ac:dyDescent="0.25">
      <c r="A10" s="18" t="s">
        <v>52</v>
      </c>
      <c r="B10" s="19">
        <v>8</v>
      </c>
      <c r="C10" s="4"/>
      <c r="D10" s="4"/>
      <c r="E10" s="4"/>
      <c r="F10" s="5"/>
      <c r="I10" s="22"/>
      <c r="V10" t="s">
        <v>40</v>
      </c>
      <c r="W10">
        <v>0.1</v>
      </c>
    </row>
    <row r="11" spans="1:24" x14ac:dyDescent="0.25">
      <c r="A11" s="16" t="s">
        <v>5</v>
      </c>
      <c r="B11" s="17">
        <v>0.1</v>
      </c>
      <c r="C11" s="8"/>
      <c r="D11" s="8"/>
      <c r="E11" s="8"/>
      <c r="F11" s="9"/>
      <c r="V11" t="s">
        <v>41</v>
      </c>
      <c r="W11">
        <v>7.4999999999999997E-2</v>
      </c>
    </row>
    <row r="12" spans="1:24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7</v>
      </c>
      <c r="B13" s="17">
        <v>1</v>
      </c>
      <c r="C13" s="8"/>
      <c r="D13" s="8"/>
      <c r="E13" s="8"/>
      <c r="F13" s="9"/>
    </row>
    <row r="14" spans="1:24" x14ac:dyDescent="0.25">
      <c r="A14" s="14" t="s">
        <v>8</v>
      </c>
      <c r="B14" s="15">
        <f>(B11*B12*B13)+B10</f>
        <v>8.98</v>
      </c>
      <c r="C14" s="12"/>
      <c r="D14" s="12"/>
      <c r="E14" s="12"/>
      <c r="F14" s="13"/>
    </row>
    <row r="16" spans="1:24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1.2732395447351628E-2</v>
      </c>
    </row>
    <row r="22" spans="1:24" x14ac:dyDescent="0.25">
      <c r="A22" s="3" t="s">
        <v>20</v>
      </c>
      <c r="B22">
        <f>B14</f>
        <v>8.98</v>
      </c>
    </row>
    <row r="23" spans="1:24" x14ac:dyDescent="0.25">
      <c r="A23" s="3" t="s">
        <v>23</v>
      </c>
      <c r="B23">
        <f>-K8</f>
        <v>3.0890947499999998E-2</v>
      </c>
    </row>
    <row r="24" spans="1:24" x14ac:dyDescent="0.25">
      <c r="A24" s="3" t="s">
        <v>21</v>
      </c>
      <c r="B24" s="3">
        <f>I6</f>
        <v>0.4118793</v>
      </c>
      <c r="C24" s="3"/>
      <c r="D24" s="3"/>
      <c r="E24" s="3"/>
    </row>
    <row r="25" spans="1:24" x14ac:dyDescent="0.25">
      <c r="A25" s="3" t="s">
        <v>22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  <c r="T28" t="s">
        <v>30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-1.1832108262906671</v>
      </c>
      <c r="E29" s="3">
        <f>-(D29-$D$29)</f>
        <v>0</v>
      </c>
      <c r="T29" s="2" t="s">
        <v>24</v>
      </c>
      <c r="U29" s="2" t="s">
        <v>25</v>
      </c>
      <c r="V29" s="2" t="s">
        <v>26</v>
      </c>
      <c r="W29" s="2" t="s">
        <v>27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1.0619921636434348</v>
      </c>
      <c r="D30" s="3">
        <f t="shared" ref="D30:D55" si="1">($B$21*$B$22 - 2*$B$24) * ($B$21*$B$25*EXP(-4*$B$23*B30/$B$21/$B$25) + (4*$B$23*B30)) / (8*$B$23*$B$23)</f>
        <v>-1.1886066593916009</v>
      </c>
      <c r="E30" s="3">
        <f t="shared" ref="E30:E55" si="2">-(D30-$D$29)</f>
        <v>5.3958331009338334E-3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-1.9850274178164629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2.0257644499470402</v>
      </c>
      <c r="D31" s="3">
        <f t="shared" si="1"/>
        <v>-1.2041233727203193</v>
      </c>
      <c r="E31" s="3">
        <f t="shared" si="2"/>
        <v>2.0912546429652235E-2</v>
      </c>
      <c r="T31" s="21">
        <v>0.01</v>
      </c>
      <c r="U31" s="3">
        <f t="shared" ref="U31:U56" si="3">(($B$21*$B$22/$B$23)-($B$24/$B$23))*EXP(-2*$B$23*T31/$B$21/$B$25) - ($B$21*$B$22/$B$23) + ($B$24/$B$23)</f>
        <v>0.45622030295715987</v>
      </c>
      <c r="V31" s="3">
        <f t="shared" ref="V31:V56" si="4">($B$21*$B$22 - $B$24) * ($B$21*$B$25*EXP(-2*$B$23*T31/$B$21/$B$25) + (2*$B$23*T31)) / (2*$B$23*$B$23)</f>
        <v>-1.9873269664025741</v>
      </c>
      <c r="W31" s="3">
        <f t="shared" ref="W31:W56" si="5">-(V31-$V$30)</f>
        <v>2.2995485861112552E-3</v>
      </c>
    </row>
    <row r="32" spans="1:24" x14ac:dyDescent="0.25">
      <c r="A32" s="3"/>
      <c r="B32" s="20">
        <v>0.03</v>
      </c>
      <c r="C32" s="3">
        <f t="shared" si="0"/>
        <v>2.9004008659637055</v>
      </c>
      <c r="D32" s="3">
        <f t="shared" si="1"/>
        <v>-1.2288249220680458</v>
      </c>
      <c r="E32" s="3">
        <f t="shared" si="2"/>
        <v>4.5614095777378738E-2</v>
      </c>
      <c r="T32" s="21">
        <v>0.02</v>
      </c>
      <c r="U32" s="3">
        <f t="shared" si="3"/>
        <v>0.89083175859167518</v>
      </c>
      <c r="V32" s="3">
        <f t="shared" si="4"/>
        <v>-1.9940798000372155</v>
      </c>
      <c r="W32" s="3">
        <f t="shared" si="5"/>
        <v>9.0523822207526639E-3</v>
      </c>
    </row>
    <row r="33" spans="1:23" x14ac:dyDescent="0.25">
      <c r="A33" s="3"/>
      <c r="B33" s="21">
        <v>0.04</v>
      </c>
      <c r="C33" s="3">
        <f t="shared" si="0"/>
        <v>3.6941452712489724</v>
      </c>
      <c r="D33" s="3">
        <f t="shared" si="1"/>
        <v>-1.2618618346250392</v>
      </c>
      <c r="E33" s="3">
        <f t="shared" si="2"/>
        <v>7.8651008334372108E-2</v>
      </c>
      <c r="T33" s="20">
        <v>0.03</v>
      </c>
      <c r="U33" s="3">
        <f t="shared" si="3"/>
        <v>1.304857868662646</v>
      </c>
      <c r="V33" s="3">
        <f t="shared" si="4"/>
        <v>-2.0050749891408084</v>
      </c>
      <c r="W33" s="3">
        <f t="shared" si="5"/>
        <v>2.0047571324345537E-2</v>
      </c>
    </row>
    <row r="34" spans="1:23" x14ac:dyDescent="0.25">
      <c r="B34" s="21">
        <v>0.05</v>
      </c>
      <c r="C34" s="3">
        <f t="shared" si="0"/>
        <v>4.4144790801143667</v>
      </c>
      <c r="D34" s="3">
        <f t="shared" si="1"/>
        <v>-1.3024632022998608</v>
      </c>
      <c r="E34" s="3">
        <f t="shared" si="2"/>
        <v>0.11925237600919369</v>
      </c>
      <c r="T34" s="21">
        <v>0.04</v>
      </c>
      <c r="U34" s="3">
        <f t="shared" si="3"/>
        <v>1.6992736568296554</v>
      </c>
      <c r="V34" s="3">
        <f t="shared" si="4"/>
        <v>-2.0201115948006771</v>
      </c>
      <c r="W34" s="3">
        <f t="shared" si="5"/>
        <v>3.5084176984214288E-2</v>
      </c>
    </row>
    <row r="35" spans="1:23" x14ac:dyDescent="0.25">
      <c r="B35" s="20">
        <v>0.06</v>
      </c>
      <c r="C35" s="3">
        <f t="shared" si="0"/>
        <v>5.0681917774757341</v>
      </c>
      <c r="D35" s="3">
        <f t="shared" si="1"/>
        <v>-1.349929415548061</v>
      </c>
      <c r="E35" s="3">
        <f t="shared" si="2"/>
        <v>0.16671858925739391</v>
      </c>
      <c r="T35" s="21">
        <v>0.05</v>
      </c>
      <c r="U35" s="3">
        <f t="shared" si="3"/>
        <v>2.0750079648150592</v>
      </c>
      <c r="V35" s="3">
        <f t="shared" si="4"/>
        <v>-2.0389981955637078</v>
      </c>
      <c r="W35" s="3">
        <f t="shared" si="5"/>
        <v>5.3970777747244902E-2</v>
      </c>
    </row>
    <row r="36" spans="1:23" x14ac:dyDescent="0.25">
      <c r="B36" s="21">
        <v>7.0000000000000007E-2</v>
      </c>
      <c r="C36" s="3">
        <f t="shared" si="0"/>
        <v>5.6614449129416151</v>
      </c>
      <c r="D36" s="3">
        <f t="shared" si="1"/>
        <v>-1.4036255692232014</v>
      </c>
      <c r="E36" s="3">
        <f t="shared" si="2"/>
        <v>0.22041474293253427</v>
      </c>
      <c r="T36" s="20">
        <v>0.06</v>
      </c>
      <c r="U36" s="3">
        <f t="shared" si="3"/>
        <v>2.4329456398086631</v>
      </c>
      <c r="V36" s="3">
        <f t="shared" si="4"/>
        <v>-2.0615524366424487</v>
      </c>
      <c r="W36" s="3">
        <f t="shared" si="5"/>
        <v>7.6525018825985835E-2</v>
      </c>
    </row>
    <row r="37" spans="1:23" x14ac:dyDescent="0.25">
      <c r="B37" s="21">
        <v>0.08</v>
      </c>
      <c r="C37" s="3">
        <f t="shared" si="0"/>
        <v>6.1998301763160262</v>
      </c>
      <c r="D37" s="3">
        <f t="shared" si="1"/>
        <v>-1.4629754782972602</v>
      </c>
      <c r="E37" s="3">
        <f t="shared" si="2"/>
        <v>0.27976465200659306</v>
      </c>
      <c r="T37" s="21">
        <v>7.0000000000000007E-2</v>
      </c>
      <c r="U37" s="3">
        <f t="shared" si="3"/>
        <v>2.7739296182661324</v>
      </c>
      <c r="V37" s="3">
        <f t="shared" si="4"/>
        <v>-2.0876006004730323</v>
      </c>
      <c r="W37" s="3">
        <f t="shared" si="5"/>
        <v>0.10257318265656945</v>
      </c>
    </row>
    <row r="38" spans="1:23" x14ac:dyDescent="0.25">
      <c r="B38" s="20">
        <v>0.09</v>
      </c>
      <c r="C38" s="3">
        <f t="shared" si="0"/>
        <v>6.6884221019046048</v>
      </c>
      <c r="D38" s="3">
        <f t="shared" si="1"/>
        <v>-1.5274562470457653</v>
      </c>
      <c r="E38" s="3">
        <f t="shared" si="2"/>
        <v>0.34424542075509823</v>
      </c>
      <c r="T38" s="21">
        <v>0.08</v>
      </c>
      <c r="U38" s="3">
        <f t="shared" si="3"/>
        <v>3.0987629110084001</v>
      </c>
      <c r="V38" s="3">
        <f t="shared" si="4"/>
        <v>-2.1169771976135983</v>
      </c>
      <c r="W38" s="3">
        <f t="shared" si="5"/>
        <v>0.1319497797971354</v>
      </c>
    </row>
    <row r="39" spans="1:23" x14ac:dyDescent="0.25">
      <c r="B39" s="21">
        <v>0.1</v>
      </c>
      <c r="C39" s="3">
        <f t="shared" si="0"/>
        <v>7.1318258983869365</v>
      </c>
      <c r="D39" s="3">
        <f t="shared" si="1"/>
        <v>-1.5965933405096806</v>
      </c>
      <c r="E39" s="3">
        <f t="shared" si="2"/>
        <v>0.41338251421901351</v>
      </c>
      <c r="T39" s="20">
        <v>0.09</v>
      </c>
      <c r="U39" s="3">
        <f t="shared" si="3"/>
        <v>3.4082104942969647</v>
      </c>
      <c r="V39" s="3">
        <f t="shared" si="4"/>
        <v>-2.1495245770197879</v>
      </c>
      <c r="W39" s="3">
        <f t="shared" si="5"/>
        <v>0.16449715920332508</v>
      </c>
    </row>
    <row r="40" spans="1:23" x14ac:dyDescent="0.25">
      <c r="B40" s="21">
        <v>0.11</v>
      </c>
      <c r="C40" s="3">
        <f t="shared" si="0"/>
        <v>7.5342208550741638</v>
      </c>
      <c r="D40" s="3">
        <f t="shared" si="1"/>
        <v>-1.6699561117802439</v>
      </c>
      <c r="E40" s="3">
        <f t="shared" si="2"/>
        <v>0.48674528548957685</v>
      </c>
      <c r="T40" s="21">
        <v>0.1</v>
      </c>
      <c r="U40" s="3">
        <f t="shared" si="3"/>
        <v>3.7030011113385193</v>
      </c>
      <c r="V40" s="3">
        <f t="shared" si="4"/>
        <v>-2.1850925547795148</v>
      </c>
      <c r="W40" s="3">
        <f t="shared" si="5"/>
        <v>0.20006513696305195</v>
      </c>
    </row>
    <row r="41" spans="1:23" x14ac:dyDescent="0.25">
      <c r="B41" s="20">
        <v>0.12</v>
      </c>
      <c r="C41" s="3">
        <f t="shared" si="0"/>
        <v>7.8993997336762272</v>
      </c>
      <c r="D41" s="3">
        <f t="shared" si="1"/>
        <v>-1.7471537429493247</v>
      </c>
      <c r="E41" s="3">
        <f t="shared" si="2"/>
        <v>0.56394291665865759</v>
      </c>
      <c r="T41" s="21">
        <v>0.11</v>
      </c>
      <c r="U41" s="3">
        <f t="shared" si="3"/>
        <v>3.9838289884614237</v>
      </c>
      <c r="V41" s="3">
        <f t="shared" si="4"/>
        <v>-2.2235380604326931</v>
      </c>
      <c r="W41" s="3">
        <f t="shared" si="5"/>
        <v>0.23851064261623023</v>
      </c>
    </row>
    <row r="42" spans="1:23" x14ac:dyDescent="0.25">
      <c r="B42" s="21">
        <v>0.13</v>
      </c>
      <c r="C42" s="3">
        <f t="shared" si="0"/>
        <v>8.2308045168646888</v>
      </c>
      <c r="D42" s="3">
        <f t="shared" si="1"/>
        <v>-1.8278315614668397</v>
      </c>
      <c r="E42" s="3">
        <f t="shared" si="2"/>
        <v>0.64462073517617258</v>
      </c>
      <c r="T42" s="20">
        <v>0.12</v>
      </c>
      <c r="U42" s="3">
        <f t="shared" si="3"/>
        <v>4.2513554700055742</v>
      </c>
      <c r="V42" s="3">
        <f t="shared" si="4"/>
        <v>-2.2647248000430094</v>
      </c>
      <c r="W42" s="3">
        <f t="shared" si="5"/>
        <v>0.2796973822265465</v>
      </c>
    </row>
    <row r="43" spans="1:23" x14ac:dyDescent="0.25">
      <c r="B43" s="21">
        <v>0.14000000000000001</v>
      </c>
      <c r="C43" s="3">
        <f t="shared" si="0"/>
        <v>8.531558850578147</v>
      </c>
      <c r="D43" s="3">
        <f t="shared" si="1"/>
        <v>-1.9116676971851694</v>
      </c>
      <c r="E43" s="3">
        <f t="shared" si="2"/>
        <v>0.72845687089450228</v>
      </c>
      <c r="T43" s="21">
        <v>0.13</v>
      </c>
      <c r="U43" s="3">
        <f t="shared" si="3"/>
        <v>4.5062105757758282</v>
      </c>
      <c r="V43" s="3">
        <f t="shared" si="4"/>
        <v>-2.3085229352282792</v>
      </c>
      <c r="W43" s="3">
        <f t="shared" si="5"/>
        <v>0.32349551741181637</v>
      </c>
    </row>
    <row r="44" spans="1:23" x14ac:dyDescent="0.25">
      <c r="B44" s="20">
        <v>0.15</v>
      </c>
      <c r="C44" s="3">
        <f t="shared" si="0"/>
        <v>8.8044974858542293</v>
      </c>
      <c r="D44" s="3">
        <f t="shared" si="1"/>
        <v>-1.9983700485816425</v>
      </c>
      <c r="E44" s="3">
        <f t="shared" si="2"/>
        <v>0.81515922229097537</v>
      </c>
      <c r="T44" s="21">
        <v>0.14000000000000001</v>
      </c>
      <c r="U44" s="3">
        <f t="shared" si="3"/>
        <v>4.7489944847267189</v>
      </c>
      <c r="V44" s="3">
        <f t="shared" si="4"/>
        <v>-2.3548087773935138</v>
      </c>
      <c r="W44" s="3">
        <f t="shared" si="5"/>
        <v>0.36978135957705094</v>
      </c>
    </row>
    <row r="45" spans="1:23" x14ac:dyDescent="0.25">
      <c r="B45" s="21">
        <v>0.16</v>
      </c>
      <c r="C45" s="3">
        <f t="shared" si="0"/>
        <v>9.0521929976913</v>
      </c>
      <c r="D45" s="3">
        <f t="shared" si="1"/>
        <v>-2.0876735295643152</v>
      </c>
      <c r="E45" s="3">
        <f t="shared" si="2"/>
        <v>0.90446270327364808</v>
      </c>
      <c r="T45" s="20">
        <v>0.15</v>
      </c>
      <c r="U45" s="3">
        <f t="shared" si="3"/>
        <v>4.9802789483725451</v>
      </c>
      <c r="V45" s="3">
        <f t="shared" si="4"/>
        <v>-2.4034644964466176</v>
      </c>
      <c r="W45" s="3">
        <f t="shared" si="5"/>
        <v>0.41843707863015478</v>
      </c>
    </row>
    <row r="46" spans="1:23" x14ac:dyDescent="0.25">
      <c r="B46" s="21">
        <v>0.17</v>
      </c>
      <c r="C46" s="3">
        <f t="shared" si="0"/>
        <v>9.2769800327776579</v>
      </c>
      <c r="D46" s="3">
        <f t="shared" si="1"/>
        <v>-2.1793375709108815</v>
      </c>
      <c r="E46" s="3">
        <f t="shared" si="2"/>
        <v>0.99612674462021444</v>
      </c>
      <c r="T46" s="21">
        <v>0.16</v>
      </c>
      <c r="U46" s="3">
        <f t="shared" si="3"/>
        <v>5.2006086372513867</v>
      </c>
      <c r="V46" s="3">
        <f t="shared" si="4"/>
        <v>-2.4543778433107484</v>
      </c>
      <c r="W46" s="3">
        <f t="shared" si="5"/>
        <v>0.46935042549428552</v>
      </c>
    </row>
    <row r="47" spans="1:23" x14ac:dyDescent="0.25">
      <c r="B47" s="20">
        <v>0.18</v>
      </c>
      <c r="C47" s="3">
        <f t="shared" si="0"/>
        <v>9.4809773146345577</v>
      </c>
      <c r="D47" s="3">
        <f t="shared" si="1"/>
        <v>-2.2731438527906191</v>
      </c>
      <c r="E47" s="3">
        <f t="shared" si="2"/>
        <v>1.0899330264999521</v>
      </c>
      <c r="T47" s="21">
        <v>0.17</v>
      </c>
      <c r="U47" s="3">
        <f t="shared" si="3"/>
        <v>5.410502423613905</v>
      </c>
      <c r="V47" s="3">
        <f t="shared" si="4"/>
        <v>-2.5074418855798646</v>
      </c>
      <c r="W47" s="3">
        <f t="shared" si="5"/>
        <v>0.52241446776340172</v>
      </c>
    </row>
    <row r="48" spans="1:23" x14ac:dyDescent="0.25">
      <c r="B48" s="21">
        <v>0.19</v>
      </c>
      <c r="C48" s="3">
        <f t="shared" si="0"/>
        <v>9.6661076135818078</v>
      </c>
      <c r="D48" s="3">
        <f t="shared" si="1"/>
        <v>-2.3688942469973107</v>
      </c>
      <c r="E48" s="3">
        <f t="shared" si="2"/>
        <v>1.1856834207066436</v>
      </c>
      <c r="T48" s="20">
        <v>0.18</v>
      </c>
      <c r="U48" s="3">
        <f t="shared" si="3"/>
        <v>5.6104546033576899</v>
      </c>
      <c r="V48" s="3">
        <f t="shared" si="4"/>
        <v>-2.5625547556949342</v>
      </c>
      <c r="W48" s="3">
        <f t="shared" si="5"/>
        <v>0.57752733787847133</v>
      </c>
    </row>
    <row r="49" spans="2:23" x14ac:dyDescent="0.25">
      <c r="B49" s="21">
        <v>0.2</v>
      </c>
      <c r="C49" s="3">
        <f t="shared" si="0"/>
        <v>9.8341158697522975</v>
      </c>
      <c r="D49" s="3">
        <f t="shared" si="1"/>
        <v>-2.4664089494977199</v>
      </c>
      <c r="E49" s="3">
        <f t="shared" si="2"/>
        <v>1.2831981232070528</v>
      </c>
      <c r="T49" s="21">
        <v>0.19</v>
      </c>
      <c r="U49" s="3">
        <f t="shared" si="3"/>
        <v>5.8009360600847497</v>
      </c>
      <c r="V49" s="3">
        <f t="shared" si="4"/>
        <v>-2.6196194110477542</v>
      </c>
      <c r="W49" s="3">
        <f t="shared" si="5"/>
        <v>0.63459199323129134</v>
      </c>
    </row>
    <row r="50" spans="2:23" x14ac:dyDescent="0.25">
      <c r="B50" s="20">
        <v>0.21</v>
      </c>
      <c r="C50" s="3">
        <f t="shared" si="0"/>
        <v>9.9865856399733897</v>
      </c>
      <c r="D50" s="3">
        <f t="shared" si="1"/>
        <v>-2.5655247856940182</v>
      </c>
      <c r="E50" s="3">
        <f t="shared" si="2"/>
        <v>1.3823139594033511</v>
      </c>
      <c r="T50" s="21">
        <v>0.2</v>
      </c>
      <c r="U50" s="3">
        <f t="shared" si="3"/>
        <v>5.9823953740234899</v>
      </c>
      <c r="V50" s="3">
        <f t="shared" si="4"/>
        <v>-2.6785434054474484</v>
      </c>
      <c r="W50" s="3">
        <f t="shared" si="5"/>
        <v>0.69351598763098554</v>
      </c>
    </row>
    <row r="51" spans="2:23" x14ac:dyDescent="0.25">
      <c r="B51" s="21">
        <v>0.22</v>
      </c>
      <c r="C51" s="3">
        <f t="shared" si="0"/>
        <v>10.124954023534745</v>
      </c>
      <c r="D51" s="3">
        <f t="shared" si="1"/>
        <v>-2.6660936724264639</v>
      </c>
      <c r="E51" s="3">
        <f t="shared" si="2"/>
        <v>1.4828828461357968</v>
      </c>
      <c r="T51" s="20">
        <v>0.21</v>
      </c>
      <c r="U51" s="3">
        <f t="shared" si="3"/>
        <v>6.1552598784266674</v>
      </c>
      <c r="V51" s="3">
        <f t="shared" si="4"/>
        <v>-2.7392386714114321</v>
      </c>
      <c r="W51" s="3">
        <f t="shared" si="5"/>
        <v>0.75421125359496921</v>
      </c>
    </row>
    <row r="52" spans="2:23" x14ac:dyDescent="0.25">
      <c r="B52" s="21">
        <v>0.23</v>
      </c>
      <c r="C52" s="3">
        <f t="shared" si="0"/>
        <v>10.250525207524984</v>
      </c>
      <c r="D52" s="3">
        <f t="shared" si="1"/>
        <v>-2.7679812222199733</v>
      </c>
      <c r="E52" s="3">
        <f t="shared" si="2"/>
        <v>1.5847703959293062</v>
      </c>
      <c r="T52" s="21">
        <v>0.22</v>
      </c>
      <c r="U52" s="3">
        <f t="shared" si="3"/>
        <v>6.3199366659331151</v>
      </c>
      <c r="V52" s="3">
        <f t="shared" si="4"/>
        <v>-2.8016213127681611</v>
      </c>
      <c r="W52" s="3">
        <f t="shared" si="5"/>
        <v>0.81659389495169821</v>
      </c>
    </row>
    <row r="53" spans="2:23" x14ac:dyDescent="0.25">
      <c r="B53" s="20">
        <v>0.24</v>
      </c>
      <c r="C53" s="3">
        <f t="shared" si="0"/>
        <v>10.364482759408347</v>
      </c>
      <c r="D53" s="3">
        <f t="shared" si="1"/>
        <v>-2.8710654766189729</v>
      </c>
      <c r="E53" s="3">
        <f t="shared" si="2"/>
        <v>1.6878546503283058</v>
      </c>
      <c r="T53" s="21">
        <v>0.23</v>
      </c>
      <c r="U53" s="3">
        <f t="shared" si="3"/>
        <v>6.4768135472632178</v>
      </c>
      <c r="V53" s="3">
        <f t="shared" si="4"/>
        <v>-2.8656114070832275</v>
      </c>
      <c r="W53" s="3">
        <f t="shared" si="5"/>
        <v>0.88058398926676462</v>
      </c>
    </row>
    <row r="54" spans="2:23" x14ac:dyDescent="0.25">
      <c r="B54" s="21">
        <v>0.25</v>
      </c>
      <c r="C54" s="3">
        <f t="shared" si="0"/>
        <v>10.467900782704671</v>
      </c>
      <c r="D54" s="3">
        <f t="shared" si="1"/>
        <v>-2.9752357566715952</v>
      </c>
      <c r="E54" s="3">
        <f t="shared" si="2"/>
        <v>1.7920249303809281</v>
      </c>
      <c r="T54" s="20">
        <v>0.24</v>
      </c>
      <c r="U54" s="3">
        <f t="shared" si="3"/>
        <v>6.6262599645058122</v>
      </c>
      <c r="V54" s="3">
        <f t="shared" si="4"/>
        <v>-2.9311328174435447</v>
      </c>
      <c r="W54" s="3">
        <f t="shared" si="5"/>
        <v>0.94610539962708184</v>
      </c>
    </row>
    <row r="55" spans="2:23" x14ac:dyDescent="0.25">
      <c r="B55" s="20">
        <v>0.26</v>
      </c>
      <c r="C55" s="3">
        <f t="shared" si="0"/>
        <v>10.561754040920203</v>
      </c>
      <c r="D55" s="3">
        <f t="shared" si="1"/>
        <v>-3.0803916197285082</v>
      </c>
      <c r="E55" s="3">
        <f t="shared" si="2"/>
        <v>1.8971807934378411</v>
      </c>
      <c r="T55" s="21">
        <v>0.25</v>
      </c>
      <c r="U55" s="3">
        <f t="shared" si="3"/>
        <v>6.7686278611473307</v>
      </c>
      <c r="V55" s="3">
        <f t="shared" si="4"/>
        <v>-2.9981130131563525</v>
      </c>
      <c r="W55" s="3">
        <f t="shared" si="5"/>
        <v>1.0130855953398896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10.646927145152068</v>
      </c>
      <c r="D56" s="3">
        <f t="shared" ref="D56:D119" si="7">($B$21*$B$22 - 2*$B$24) * ($B$21*$B$25*EXP(-4*$B$23*B56/$B$21/$B$25) + (4*$B$23*B56)) / (8*$B$23*$B$23)</f>
        <v>-3.1864419127237054</v>
      </c>
      <c r="E56" s="3">
        <f t="shared" ref="E56:E119" si="8">-(D56-$D$29)</f>
        <v>2.003231086433038</v>
      </c>
      <c r="T56" s="20">
        <v>0.26</v>
      </c>
      <c r="U56" s="3">
        <f t="shared" si="3"/>
        <v>6.9042525108920518</v>
      </c>
      <c r="V56" s="3">
        <f t="shared" si="4"/>
        <v>-3.0664828989408086</v>
      </c>
      <c r="W56" s="3">
        <f t="shared" si="5"/>
        <v>1.0814554811243458</v>
      </c>
    </row>
    <row r="57" spans="2:23" x14ac:dyDescent="0.25">
      <c r="B57" s="21">
        <v>0.28000000000000003</v>
      </c>
      <c r="C57" s="3">
        <f t="shared" si="6"/>
        <v>10.724222891963887</v>
      </c>
      <c r="D57" s="3">
        <f t="shared" si="7"/>
        <v>-3.2933039130139945</v>
      </c>
      <c r="E57" s="3">
        <f t="shared" si="8"/>
        <v>2.1100930867233272</v>
      </c>
      <c r="T57" s="21">
        <v>0.27</v>
      </c>
      <c r="U57" s="3">
        <f t="shared" ref="U57:U120" si="9">(($B$21*$B$22/$B$23)-($B$24/$B$23))*EXP(-2*$B$23*T57/$B$21/$B$25) - ($B$21*$B$22/$B$23) + ($B$24/$B$23)</f>
        <v>7.0334533072253285</v>
      </c>
      <c r="V57" s="3">
        <f t="shared" ref="V57:V120" si="10">($B$21*$B$22 - $B$24) * ($B$21*$B$25*EXP(-2*$B$23*T57/$B$21/$B$25) + (2*$B$23*T57)) / (2*$B$23*$B$23)</f>
        <v>-3.1361766522099126</v>
      </c>
      <c r="W57" s="3">
        <f t="shared" ref="W57:W120" si="11">-(V57-$V$30)</f>
        <v>1.1511492343934497</v>
      </c>
    </row>
    <row r="58" spans="2:23" x14ac:dyDescent="0.25">
      <c r="B58" s="20">
        <v>0.28999999999999998</v>
      </c>
      <c r="C58" s="3">
        <f t="shared" si="6"/>
        <v>10.794369830120939</v>
      </c>
      <c r="D58" s="3">
        <f t="shared" si="7"/>
        <v>-3.4009025486791762</v>
      </c>
      <c r="E58" s="3">
        <f t="shared" si="8"/>
        <v>2.2176917223885093</v>
      </c>
      <c r="T58" s="21">
        <v>0.28000000000000003</v>
      </c>
      <c r="U58" s="3">
        <f t="shared" si="9"/>
        <v>7.1565345155792173</v>
      </c>
      <c r="V58" s="3">
        <f t="shared" si="10"/>
        <v>-3.2071315680595487</v>
      </c>
      <c r="W58" s="3">
        <f t="shared" si="11"/>
        <v>1.2221041502430858</v>
      </c>
    </row>
    <row r="59" spans="2:23" x14ac:dyDescent="0.25">
      <c r="B59" s="21">
        <v>0.3</v>
      </c>
      <c r="C59" s="3">
        <f t="shared" si="6"/>
        <v>10.858029127504908</v>
      </c>
      <c r="D59" s="3">
        <f t="shared" si="7"/>
        <v>-3.5091696909338972</v>
      </c>
      <c r="E59" s="3">
        <f t="shared" si="8"/>
        <v>2.3259588646432299</v>
      </c>
      <c r="T59" s="20">
        <v>0.28999999999999998</v>
      </c>
      <c r="U59" s="3">
        <f t="shared" si="9"/>
        <v>7.2737859898718042</v>
      </c>
      <c r="V59" s="3">
        <f t="shared" si="10"/>
        <v>-3.2792879115996323</v>
      </c>
      <c r="W59" s="3">
        <f t="shared" si="11"/>
        <v>1.2942604937831694</v>
      </c>
    </row>
    <row r="60" spans="2:23" x14ac:dyDescent="0.25">
      <c r="B60" s="21">
        <v>0.31</v>
      </c>
      <c r="C60" s="3">
        <f t="shared" si="6"/>
        <v>10.915800802932099</v>
      </c>
      <c r="D60" s="3">
        <f t="shared" si="7"/>
        <v>-3.6180435119817997</v>
      </c>
      <c r="E60" s="3">
        <f t="shared" si="8"/>
        <v>2.4348326856911324</v>
      </c>
      <c r="T60" s="21">
        <v>0.3</v>
      </c>
      <c r="U60" s="3">
        <f t="shared" si="9"/>
        <v>7.3854838551077151</v>
      </c>
      <c r="V60" s="3">
        <f t="shared" si="10"/>
        <v>-3.3525887772795708</v>
      </c>
      <c r="W60" s="3">
        <f t="shared" si="11"/>
        <v>1.367561359463108</v>
      </c>
    </row>
    <row r="61" spans="2:23" x14ac:dyDescent="0.25">
      <c r="B61" s="20">
        <v>0.32</v>
      </c>
      <c r="C61" s="3">
        <f t="shared" si="6"/>
        <v>10.968229381612975</v>
      </c>
      <c r="D61" s="3">
        <f t="shared" si="7"/>
        <v>-3.727467902259471</v>
      </c>
      <c r="E61" s="3">
        <f t="shared" si="8"/>
        <v>2.5442570759688037</v>
      </c>
      <c r="T61" s="21">
        <v>0.31</v>
      </c>
      <c r="U61" s="3">
        <f t="shared" si="9"/>
        <v>7.4918911576472649</v>
      </c>
      <c r="V61" s="3">
        <f t="shared" si="10"/>
        <v>-3.4269799548767641</v>
      </c>
      <c r="W61" s="3">
        <f t="shared" si="11"/>
        <v>1.4419525370603012</v>
      </c>
    </row>
    <row r="62" spans="2:23" x14ac:dyDescent="0.25">
      <c r="B62" s="21">
        <v>0.33</v>
      </c>
      <c r="C62" s="3">
        <f t="shared" si="6"/>
        <v>11.015809027558348</v>
      </c>
      <c r="D62" s="3">
        <f t="shared" si="7"/>
        <v>-3.8373919415774145</v>
      </c>
      <c r="E62" s="3">
        <f t="shared" si="8"/>
        <v>2.6541811152867476</v>
      </c>
      <c r="T62" s="20">
        <v>0.32</v>
      </c>
      <c r="U62" s="3">
        <f t="shared" si="9"/>
        <v>7.5932584846756672</v>
      </c>
      <c r="V62" s="3">
        <f t="shared" si="10"/>
        <v>-3.5024098018325596</v>
      </c>
      <c r="W62" s="3">
        <f t="shared" si="11"/>
        <v>1.5173823840160967</v>
      </c>
    </row>
    <row r="63" spans="2:23" x14ac:dyDescent="0.25">
      <c r="B63" s="21">
        <v>0.34</v>
      </c>
      <c r="C63" s="3">
        <f t="shared" si="6"/>
        <v>11.058988201307585</v>
      </c>
      <c r="D63" s="3">
        <f t="shared" si="7"/>
        <v>-3.9477694191733224</v>
      </c>
      <c r="E63" s="3">
        <f t="shared" si="8"/>
        <v>2.764558592882655</v>
      </c>
      <c r="T63" s="21">
        <v>0.33</v>
      </c>
      <c r="U63" s="3">
        <f t="shared" si="9"/>
        <v>7.689824554331123</v>
      </c>
      <c r="V63" s="3">
        <f t="shared" si="10"/>
        <v>-3.5788291216350006</v>
      </c>
      <c r="W63" s="3">
        <f t="shared" si="11"/>
        <v>1.5938017038185377</v>
      </c>
    </row>
    <row r="64" spans="2:23" x14ac:dyDescent="0.25">
      <c r="B64" s="20">
        <v>0.35</v>
      </c>
      <c r="C64" s="3">
        <f t="shared" si="6"/>
        <v>11.098173886880097</v>
      </c>
      <c r="D64" s="3">
        <f t="shared" si="7"/>
        <v>-4.0585583981539024</v>
      </c>
      <c r="E64" s="3">
        <f t="shared" si="8"/>
        <v>2.8753475718632355</v>
      </c>
      <c r="T64" s="21">
        <v>0.34</v>
      </c>
      <c r="U64" s="3">
        <f t="shared" si="9"/>
        <v>7.781816777881513</v>
      </c>
      <c r="V64" s="3">
        <f t="shared" si="10"/>
        <v>-3.6561910479619764</v>
      </c>
      <c r="W64" s="3">
        <f t="shared" si="11"/>
        <v>1.6711636301455135</v>
      </c>
    </row>
    <row r="65" spans="2:23" x14ac:dyDescent="0.25">
      <c r="B65" s="21">
        <v>0.36</v>
      </c>
      <c r="C65" s="3">
        <f t="shared" si="6"/>
        <v>11.133735427791123</v>
      </c>
      <c r="D65" s="3">
        <f t="shared" si="7"/>
        <v>-4.1697208202199416</v>
      </c>
      <c r="E65" s="3">
        <f t="shared" si="8"/>
        <v>2.9865099939292747</v>
      </c>
      <c r="T65" s="20">
        <v>0.35</v>
      </c>
      <c r="U65" s="3">
        <f t="shared" si="9"/>
        <v>7.8694517952736369</v>
      </c>
      <c r="V65" s="3">
        <f t="shared" si="10"/>
        <v>-3.7344509343119108</v>
      </c>
      <c r="W65" s="3">
        <f t="shared" si="11"/>
        <v>1.7494235164954479</v>
      </c>
    </row>
    <row r="66" spans="2:23" x14ac:dyDescent="0.25">
      <c r="B66" s="21">
        <v>0.37</v>
      </c>
      <c r="C66" s="3">
        <f t="shared" si="6"/>
        <v>11.166008008288058</v>
      </c>
      <c r="D66" s="3">
        <f t="shared" si="7"/>
        <v>-4.28122214694893</v>
      </c>
      <c r="E66" s="3">
        <f t="shared" si="8"/>
        <v>3.0980113206582631</v>
      </c>
      <c r="T66" s="21">
        <v>0.36</v>
      </c>
      <c r="U66" s="3">
        <f t="shared" si="9"/>
        <v>7.9529359853161905</v>
      </c>
      <c r="V66" s="3">
        <f t="shared" si="10"/>
        <v>-3.8135662488621036</v>
      </c>
      <c r="W66" s="3">
        <f t="shared" si="11"/>
        <v>1.8285388310456407</v>
      </c>
    </row>
    <row r="67" spans="2:23" x14ac:dyDescent="0.25">
      <c r="B67" s="20">
        <v>0.38</v>
      </c>
      <c r="C67" s="3">
        <f t="shared" si="6"/>
        <v>11.195295812619626</v>
      </c>
      <c r="D67" s="3">
        <f t="shared" si="7"/>
        <v>-4.3930310342541938</v>
      </c>
      <c r="E67" s="3">
        <f t="shared" si="8"/>
        <v>3.209820207963527</v>
      </c>
      <c r="T67" s="21">
        <v>0.37</v>
      </c>
      <c r="U67" s="3">
        <f t="shared" si="9"/>
        <v>8.032465951697958</v>
      </c>
      <c r="V67" s="3">
        <f t="shared" si="10"/>
        <v>-3.8934964743070881</v>
      </c>
      <c r="W67" s="3">
        <f t="shared" si="11"/>
        <v>1.9084690564906253</v>
      </c>
    </row>
    <row r="68" spans="2:23" x14ac:dyDescent="0.25">
      <c r="B68" s="21">
        <v>0.39</v>
      </c>
      <c r="C68" s="3">
        <f t="shared" si="6"/>
        <v>11.221874892115478</v>
      </c>
      <c r="D68" s="3">
        <f t="shared" si="7"/>
        <v>-4.505119036952137</v>
      </c>
      <c r="E68" s="3">
        <f t="shared" si="8"/>
        <v>3.3219082106614701</v>
      </c>
      <c r="T68" s="20">
        <v>0.38</v>
      </c>
      <c r="U68" s="3">
        <f t="shared" si="9"/>
        <v>8.1082289859857823</v>
      </c>
      <c r="V68" s="3">
        <f t="shared" si="10"/>
        <v>-3.974203012441146</v>
      </c>
      <c r="W68" s="3">
        <f t="shared" si="11"/>
        <v>1.9891755946246832</v>
      </c>
    </row>
    <row r="69" spans="2:23" x14ac:dyDescent="0.25">
      <c r="B69" s="21">
        <v>0.4</v>
      </c>
      <c r="C69" s="3">
        <f t="shared" si="6"/>
        <v>11.245995767099789</v>
      </c>
      <c r="D69" s="3">
        <f t="shared" si="7"/>
        <v>-4.6174603406529968</v>
      </c>
      <c r="E69" s="3">
        <f t="shared" si="8"/>
        <v>3.4342495143623299</v>
      </c>
      <c r="T69" s="21">
        <v>0.39</v>
      </c>
      <c r="U69" s="3">
        <f t="shared" si="9"/>
        <v>8.1804035086926561</v>
      </c>
      <c r="V69" s="3">
        <f t="shared" si="10"/>
        <v>-4.055649093260258</v>
      </c>
      <c r="W69" s="3">
        <f t="shared" si="11"/>
        <v>2.0706216754437952</v>
      </c>
    </row>
    <row r="70" spans="2:23" x14ac:dyDescent="0.25">
      <c r="B70" s="20">
        <v>0.41</v>
      </c>
      <c r="C70" s="3">
        <f t="shared" si="6"/>
        <v>11.267885788163143</v>
      </c>
      <c r="D70" s="3">
        <f t="shared" si="7"/>
        <v>-4.7300315184480937</v>
      </c>
      <c r="E70" s="3">
        <f t="shared" si="8"/>
        <v>3.5468206921574268</v>
      </c>
      <c r="T70" s="21">
        <v>0.4</v>
      </c>
      <c r="U70" s="3">
        <f t="shared" si="9"/>
        <v>8.2491594894546658</v>
      </c>
      <c r="V70" s="3">
        <f t="shared" si="10"/>
        <v>-4.1377996883694443</v>
      </c>
      <c r="W70" s="3">
        <f t="shared" si="11"/>
        <v>2.1527722705529815</v>
      </c>
    </row>
    <row r="71" spans="2:23" x14ac:dyDescent="0.25">
      <c r="B71" s="21">
        <v>0.42</v>
      </c>
      <c r="C71" s="3">
        <f t="shared" si="6"/>
        <v>11.287751279048768</v>
      </c>
      <c r="D71" s="3">
        <f t="shared" si="7"/>
        <v>-4.8428113101001964</v>
      </c>
      <c r="E71" s="3">
        <f t="shared" si="8"/>
        <v>3.6596004838095295</v>
      </c>
      <c r="T71" s="20">
        <v>0.41</v>
      </c>
      <c r="U71" s="3">
        <f t="shared" si="9"/>
        <v>8.3146588473062639</v>
      </c>
      <c r="V71" s="3">
        <f t="shared" si="10"/>
        <v>-4.2206214284915529</v>
      </c>
      <c r="W71" s="3">
        <f t="shared" si="11"/>
        <v>2.23559401067509</v>
      </c>
    </row>
    <row r="72" spans="2:23" x14ac:dyDescent="0.25">
      <c r="B72" s="21">
        <v>0.43</v>
      </c>
      <c r="C72" s="3">
        <f t="shared" si="6"/>
        <v>11.305779481350843</v>
      </c>
      <c r="D72" s="3">
        <f t="shared" si="7"/>
        <v>-4.9557804216557804</v>
      </c>
      <c r="E72" s="3">
        <f t="shared" si="8"/>
        <v>3.7725695953651135</v>
      </c>
      <c r="T72" s="21">
        <v>0.42</v>
      </c>
      <c r="U72" s="3">
        <f t="shared" si="9"/>
        <v>8.377055831996536</v>
      </c>
      <c r="V72" s="3">
        <f t="shared" si="10"/>
        <v>-4.3040825248832508</v>
      </c>
      <c r="W72" s="3">
        <f t="shared" si="11"/>
        <v>2.319055107066788</v>
      </c>
    </row>
    <row r="73" spans="2:23" x14ac:dyDescent="0.25">
      <c r="B73" s="20">
        <v>0.44</v>
      </c>
      <c r="C73" s="3">
        <f t="shared" si="6"/>
        <v>11.322140319354586</v>
      </c>
      <c r="D73" s="3">
        <f t="shared" si="7"/>
        <v>-5.0689213435904508</v>
      </c>
      <c r="E73" s="3">
        <f t="shared" si="8"/>
        <v>3.8857105172997839</v>
      </c>
      <c r="T73" s="21">
        <v>0.43</v>
      </c>
      <c r="U73" s="3">
        <f t="shared" si="9"/>
        <v>8.436497387244442</v>
      </c>
      <c r="V73" s="3">
        <f t="shared" si="10"/>
        <v>-4.3881526944731242</v>
      </c>
      <c r="W73" s="3">
        <f t="shared" si="11"/>
        <v>2.4031252766566613</v>
      </c>
    </row>
    <row r="74" spans="2:23" x14ac:dyDescent="0.25">
      <c r="B74" s="21">
        <v>0.45</v>
      </c>
      <c r="C74" s="3">
        <f t="shared" si="6"/>
        <v>11.336988001652555</v>
      </c>
      <c r="D74" s="3">
        <f t="shared" si="7"/>
        <v>-5.1822181857734337</v>
      </c>
      <c r="E74" s="3">
        <f t="shared" si="8"/>
        <v>3.9990073594827669</v>
      </c>
      <c r="T74" s="20">
        <v>0.44</v>
      </c>
      <c r="U74" s="3">
        <f t="shared" si="9"/>
        <v>8.4931234967884919</v>
      </c>
      <c r="V74" s="3">
        <f t="shared" si="10"/>
        <v>-4.472803088545624</v>
      </c>
      <c r="W74" s="3">
        <f t="shared" si="11"/>
        <v>2.4877756707291612</v>
      </c>
    </row>
    <row r="75" spans="2:23" x14ac:dyDescent="0.25">
      <c r="B75" s="21">
        <v>0.46</v>
      </c>
      <c r="C75" s="3">
        <f t="shared" si="6"/>
        <v>11.350462474633156</v>
      </c>
      <c r="D75" s="3">
        <f t="shared" si="7"/>
        <v>-5.2956565276956269</v>
      </c>
      <c r="E75" s="3">
        <f t="shared" si="8"/>
        <v>4.11244570140496</v>
      </c>
      <c r="T75" s="21">
        <v>0.45</v>
      </c>
      <c r="U75" s="3">
        <f t="shared" si="9"/>
        <v>8.547067514045807</v>
      </c>
      <c r="V75" s="3">
        <f t="shared" si="10"/>
        <v>-4.5580062248028836</v>
      </c>
      <c r="W75" s="3">
        <f t="shared" si="11"/>
        <v>2.5729788069864208</v>
      </c>
    </row>
    <row r="76" spans="2:23" x14ac:dyDescent="0.25">
      <c r="B76" s="20">
        <v>0.47</v>
      </c>
      <c r="C76" s="3">
        <f t="shared" si="6"/>
        <v>11.362690741541169</v>
      </c>
      <c r="D76" s="3">
        <f t="shared" si="7"/>
        <v>-5.4092232825495126</v>
      </c>
      <c r="E76" s="3">
        <f t="shared" si="8"/>
        <v>4.2260124562588457</v>
      </c>
      <c r="T76" s="21">
        <v>0.46</v>
      </c>
      <c r="U76" s="3">
        <f t="shared" si="9"/>
        <v>8.5984564761568976</v>
      </c>
      <c r="V76" s="3">
        <f t="shared" si="10"/>
        <v>-4.6437359226444324</v>
      </c>
      <c r="W76" s="3">
        <f t="shared" si="11"/>
        <v>2.6587085048279695</v>
      </c>
    </row>
    <row r="77" spans="2:23" x14ac:dyDescent="0.25">
      <c r="B77" s="21">
        <v>0.48</v>
      </c>
      <c r="C77" s="3">
        <f t="shared" si="6"/>
        <v>11.373788059543058</v>
      </c>
      <c r="D77" s="3">
        <f t="shared" si="7"/>
        <v>-5.5229065738798493</v>
      </c>
      <c r="E77" s="3">
        <f t="shared" si="8"/>
        <v>4.3396957475891824</v>
      </c>
      <c r="T77" s="20">
        <v>0.47</v>
      </c>
      <c r="U77" s="3">
        <f t="shared" si="9"/>
        <v>8.6474114031557185</v>
      </c>
      <c r="V77" s="3">
        <f t="shared" si="10"/>
        <v>-4.7299672415123695</v>
      </c>
      <c r="W77" s="3">
        <f t="shared" si="11"/>
        <v>2.7449398236959066</v>
      </c>
    </row>
    <row r="78" spans="2:23" x14ac:dyDescent="0.25">
      <c r="B78" s="21">
        <v>0.49</v>
      </c>
      <c r="C78" s="3">
        <f t="shared" si="6"/>
        <v>11.383859026079973</v>
      </c>
      <c r="D78" s="3">
        <f t="shared" si="7"/>
        <v>-5.636695623642491</v>
      </c>
      <c r="E78" s="3">
        <f t="shared" si="8"/>
        <v>4.4534847973518241</v>
      </c>
      <c r="T78" s="21">
        <v>0.48</v>
      </c>
      <c r="U78" s="3">
        <f t="shared" si="9"/>
        <v>8.6940475829695689</v>
      </c>
      <c r="V78" s="3">
        <f t="shared" si="10"/>
        <v>-4.816676422156827</v>
      </c>
      <c r="W78" s="3">
        <f t="shared" si="11"/>
        <v>2.8316490043403642</v>
      </c>
    </row>
    <row r="79" spans="2:23" x14ac:dyDescent="0.25">
      <c r="B79" s="20">
        <v>0.5</v>
      </c>
      <c r="C79" s="3">
        <f t="shared" si="6"/>
        <v>11.39299856474782</v>
      </c>
      <c r="D79" s="3">
        <f t="shared" si="7"/>
        <v>-5.7505806506162527</v>
      </c>
      <c r="E79" s="3">
        <f t="shared" si="8"/>
        <v>4.5673698243255858</v>
      </c>
      <c r="T79" s="21">
        <v>0.49</v>
      </c>
      <c r="U79" s="3">
        <f t="shared" si="9"/>
        <v>8.7384748429199739</v>
      </c>
      <c r="V79" s="3">
        <f t="shared" si="10"/>
        <v>-4.9038408306833832</v>
      </c>
      <c r="W79" s="3">
        <f t="shared" si="11"/>
        <v>2.9188134128669203</v>
      </c>
    </row>
    <row r="80" spans="2:23" x14ac:dyDescent="0.25">
      <c r="B80" s="21">
        <v>0.51</v>
      </c>
      <c r="C80" s="3">
        <f t="shared" si="6"/>
        <v>11.401292819996797</v>
      </c>
      <c r="D80" s="3">
        <f t="shared" si="7"/>
        <v>-5.8645527782103022</v>
      </c>
      <c r="E80" s="3">
        <f t="shared" si="8"/>
        <v>4.6813419519196353</v>
      </c>
      <c r="T80" s="20">
        <v>0.5</v>
      </c>
      <c r="U80" s="3">
        <f t="shared" si="9"/>
        <v>8.7807978083639533</v>
      </c>
      <c r="V80" s="3">
        <f t="shared" si="10"/>
        <v>-4.9914389052506696</v>
      </c>
      <c r="W80" s="3">
        <f t="shared" si="11"/>
        <v>3.0064114874342067</v>
      </c>
    </row>
    <row r="81" spans="2:23" x14ac:dyDescent="0.25">
      <c r="B81" s="20">
        <v>0.52</v>
      </c>
      <c r="C81" s="3">
        <f t="shared" si="6"/>
        <v>11.408819969083346</v>
      </c>
      <c r="D81" s="3">
        <f t="shared" si="7"/>
        <v>-5.9786039507981172</v>
      </c>
      <c r="E81" s="3">
        <f t="shared" si="8"/>
        <v>4.7953931245074504</v>
      </c>
      <c r="T81" s="21">
        <v>0.51</v>
      </c>
      <c r="U81" s="3">
        <f t="shared" si="9"/>
        <v>8.821116149084764</v>
      </c>
      <c r="V81" s="3">
        <f t="shared" si="10"/>
        <v>-5.0794501052926435</v>
      </c>
      <c r="W81" s="3">
        <f t="shared" si="11"/>
        <v>3.0944226874761807</v>
      </c>
    </row>
    <row r="82" spans="2:23" x14ac:dyDescent="0.25">
      <c r="B82" s="21">
        <v>0.53</v>
      </c>
      <c r="C82" s="3">
        <f t="shared" si="6"/>
        <v>11.415650958927568</v>
      </c>
      <c r="D82" s="3">
        <f t="shared" si="7"/>
        <v>-6.0927268577894145</v>
      </c>
      <c r="E82" s="3">
        <f t="shared" si="8"/>
        <v>4.9095160314987476</v>
      </c>
      <c r="T82" s="20">
        <v>0.52</v>
      </c>
      <c r="U82" s="3">
        <f t="shared" si="9"/>
        <v>8.8595248140123424</v>
      </c>
      <c r="V82" s="3">
        <f t="shared" si="10"/>
        <v>-5.1678548631459424</v>
      </c>
      <c r="W82" s="3">
        <f t="shared" si="11"/>
        <v>3.1828274453294796</v>
      </c>
    </row>
    <row r="83" spans="2:23" x14ac:dyDescent="0.25">
      <c r="B83" s="21">
        <v>0.54</v>
      </c>
      <c r="C83" s="3">
        <f t="shared" si="6"/>
        <v>11.421850174821305</v>
      </c>
      <c r="D83" s="3">
        <f t="shared" si="7"/>
        <v>-6.2069148647243999</v>
      </c>
      <c r="E83" s="3">
        <f t="shared" si="8"/>
        <v>5.023704038433733</v>
      </c>
      <c r="T83" s="21">
        <v>0.53</v>
      </c>
      <c r="U83" s="3">
        <f t="shared" si="9"/>
        <v>8.896114254826248</v>
      </c>
      <c r="V83" s="3">
        <f t="shared" si="10"/>
        <v>-5.2566345379684059</v>
      </c>
      <c r="W83" s="3">
        <f t="shared" si="11"/>
        <v>3.271607120151943</v>
      </c>
    </row>
    <row r="84" spans="2:23" x14ac:dyDescent="0.25">
      <c r="B84" s="20">
        <v>0.55000000000000004</v>
      </c>
      <c r="C84" s="3">
        <f t="shared" si="6"/>
        <v>11.427476047289799</v>
      </c>
      <c r="D84" s="3">
        <f t="shared" si="7"/>
        <v>-6.3211619507408656</v>
      </c>
      <c r="E84" s="3">
        <f t="shared" si="8"/>
        <v>5.1379511244501987</v>
      </c>
      <c r="T84" s="21">
        <v>0.54</v>
      </c>
      <c r="U84" s="3">
        <f t="shared" si="9"/>
        <v>8.9309706389676577</v>
      </c>
      <c r="V84" s="3">
        <f t="shared" si="10"/>
        <v>-5.3457713718402449</v>
      </c>
      <c r="W84" s="3">
        <f t="shared" si="11"/>
        <v>3.360743954023782</v>
      </c>
    </row>
    <row r="85" spans="2:23" x14ac:dyDescent="0.25">
      <c r="B85" s="21">
        <v>0.56000000000000005</v>
      </c>
      <c r="C85" s="3">
        <f t="shared" si="6"/>
        <v>11.432581602826867</v>
      </c>
      <c r="D85" s="3">
        <f t="shared" si="7"/>
        <v>-6.4354626518247304</v>
      </c>
      <c r="E85" s="3">
        <f t="shared" si="8"/>
        <v>5.2522518255340636</v>
      </c>
      <c r="T85" s="20">
        <v>0.55000000000000004</v>
      </c>
      <c r="U85" s="3">
        <f t="shared" si="9"/>
        <v>8.9641760525620526</v>
      </c>
      <c r="V85" s="3">
        <f t="shared" si="10"/>
        <v>-5.4352484479444811</v>
      </c>
      <c r="W85" s="3">
        <f t="shared" si="11"/>
        <v>3.4502210301280183</v>
      </c>
    </row>
    <row r="86" spans="2:23" x14ac:dyDescent="0.25">
      <c r="B86" s="21">
        <v>0.56999999999999995</v>
      </c>
      <c r="C86" s="3">
        <f t="shared" si="6"/>
        <v>11.437214963694547</v>
      </c>
      <c r="D86" s="3">
        <f t="shared" si="7"/>
        <v>-6.549812009309135</v>
      </c>
      <c r="E86" s="3">
        <f t="shared" si="8"/>
        <v>5.3666011830184681</v>
      </c>
      <c r="T86" s="21">
        <v>0.56000000000000005</v>
      </c>
      <c r="U86" s="3">
        <f t="shared" si="9"/>
        <v>8.9958086937305062</v>
      </c>
      <c r="V86" s="3">
        <f t="shared" si="10"/>
        <v>-5.5250496507281577</v>
      </c>
      <c r="W86" s="3">
        <f t="shared" si="11"/>
        <v>3.5400222329116948</v>
      </c>
    </row>
    <row r="87" spans="2:23" x14ac:dyDescent="0.25">
      <c r="B87" s="20">
        <v>0.57999999999999996</v>
      </c>
      <c r="C87" s="3">
        <f t="shared" si="6"/>
        <v>11.441419801498053</v>
      </c>
      <c r="D87" s="3">
        <f t="shared" si="7"/>
        <v>-6.6642055231366832</v>
      </c>
      <c r="E87" s="3">
        <f t="shared" si="8"/>
        <v>5.4809946968460164</v>
      </c>
      <c r="T87" s="21">
        <v>0.56999999999999995</v>
      </c>
      <c r="U87" s="3">
        <f t="shared" si="9"/>
        <v>9.0259430567447634</v>
      </c>
      <c r="V87" s="3">
        <f t="shared" si="10"/>
        <v>-5.615159627950514</v>
      </c>
      <c r="W87" s="3">
        <f t="shared" si="11"/>
        <v>3.6301322101340512</v>
      </c>
    </row>
    <row r="88" spans="2:23" x14ac:dyDescent="0.25">
      <c r="B88" s="21">
        <v>0.59</v>
      </c>
      <c r="C88" s="3">
        <f t="shared" si="6"/>
        <v>11.445235748811182</v>
      </c>
      <c r="D88" s="3">
        <f t="shared" si="7"/>
        <v>-6.7786391094442795</v>
      </c>
      <c r="E88" s="3">
        <f t="shared" si="8"/>
        <v>5.5954282831536126</v>
      </c>
      <c r="T88" s="20">
        <v>0.57999999999999996</v>
      </c>
      <c r="U88" s="3">
        <f t="shared" si="9"/>
        <v>9.0546501074598531</v>
      </c>
      <c r="V88" s="3">
        <f t="shared" si="10"/>
        <v>-5.7055637545287592</v>
      </c>
      <c r="W88" s="3">
        <f t="shared" si="11"/>
        <v>3.7205363367122963</v>
      </c>
    </row>
    <row r="89" spans="2:23" x14ac:dyDescent="0.25">
      <c r="B89" s="21">
        <v>0.6</v>
      </c>
      <c r="C89" s="3">
        <f t="shared" si="6"/>
        <v>11.448698772731973</v>
      </c>
      <c r="D89" s="3">
        <f t="shared" si="7"/>
        <v>-6.8931090620707929</v>
      </c>
      <c r="E89" s="3">
        <f t="shared" si="8"/>
        <v>5.709898235780126</v>
      </c>
      <c r="T89" s="21">
        <v>0.59</v>
      </c>
      <c r="U89" s="3">
        <f t="shared" si="9"/>
        <v>9.0819974504373349</v>
      </c>
      <c r="V89" s="3">
        <f t="shared" si="10"/>
        <v>-5.7962480980962727</v>
      </c>
      <c r="W89" s="3">
        <f t="shared" si="11"/>
        <v>3.8112206802798099</v>
      </c>
    </row>
    <row r="90" spans="2:23" x14ac:dyDescent="0.25">
      <c r="B90" s="20">
        <v>0.61</v>
      </c>
      <c r="C90" s="3">
        <f t="shared" si="6"/>
        <v>11.451841513889512</v>
      </c>
      <c r="D90" s="3">
        <f t="shared" si="7"/>
        <v>-7.0076120176247567</v>
      </c>
      <c r="E90" s="3">
        <f t="shared" si="8"/>
        <v>5.8244011913340898</v>
      </c>
      <c r="T90" s="21">
        <v>0.6</v>
      </c>
      <c r="U90" s="3">
        <f t="shared" si="9"/>
        <v>9.1080494881527514</v>
      </c>
      <c r="V90" s="3">
        <f t="shared" si="10"/>
        <v>-5.8871993861921394</v>
      </c>
      <c r="W90" s="3">
        <f t="shared" si="11"/>
        <v>3.9021719683756766</v>
      </c>
    </row>
    <row r="91" spans="2:23" x14ac:dyDescent="0.25">
      <c r="B91" s="21">
        <v>0.62</v>
      </c>
      <c r="C91" s="3">
        <f t="shared" si="6"/>
        <v>11.454693594097211</v>
      </c>
      <c r="D91" s="3">
        <f t="shared" si="7"/>
        <v>-7.1221449237828116</v>
      </c>
      <c r="E91" s="3">
        <f t="shared" si="8"/>
        <v>5.9389340974921447</v>
      </c>
      <c r="T91" s="20">
        <v>0.61</v>
      </c>
      <c r="U91" s="3">
        <f t="shared" si="9"/>
        <v>9.1328675726622581</v>
      </c>
      <c r="V91" s="3">
        <f t="shared" si="10"/>
        <v>-5.9784049750047661</v>
      </c>
      <c r="W91" s="3">
        <f t="shared" si="11"/>
        <v>3.9933775571883032</v>
      </c>
    </row>
    <row r="92" spans="2:23" x14ac:dyDescent="0.25">
      <c r="B92" s="21">
        <v>0.63</v>
      </c>
      <c r="C92" s="3">
        <f t="shared" si="6"/>
        <v>11.457281895552343</v>
      </c>
      <c r="D92" s="3">
        <f t="shared" si="7"/>
        <v>-7.2367050105201329</v>
      </c>
      <c r="E92" s="3">
        <f t="shared" si="8"/>
        <v>6.0534941842294661</v>
      </c>
      <c r="T92" s="21">
        <v>0.62</v>
      </c>
      <c r="U92" s="3">
        <f t="shared" si="9"/>
        <v>9.1565101500855377</v>
      </c>
      <c r="V92" s="3">
        <f t="shared" si="10"/>
        <v>-6.0698528195959343</v>
      </c>
      <c r="W92" s="3">
        <f t="shared" si="11"/>
        <v>4.0848254017794714</v>
      </c>
    </row>
    <row r="93" spans="2:23" x14ac:dyDescent="0.25">
      <c r="B93" s="20">
        <v>0.64</v>
      </c>
      <c r="C93" s="3">
        <f t="shared" si="6"/>
        <v>11.459630814213378</v>
      </c>
      <c r="D93" s="3">
        <f t="shared" si="7"/>
        <v>-7.3512897640016313</v>
      </c>
      <c r="E93" s="3">
        <f t="shared" si="8"/>
        <v>6.1680789377109644</v>
      </c>
      <c r="T93" s="21">
        <v>0.63</v>
      </c>
      <c r="U93" s="3">
        <f t="shared" si="9"/>
        <v>9.1790328982453175</v>
      </c>
      <c r="V93" s="3">
        <f t="shared" si="10"/>
        <v>-6.1615314455352035</v>
      </c>
      <c r="W93" s="3">
        <f t="shared" si="11"/>
        <v>4.1765040277187406</v>
      </c>
    </row>
    <row r="94" spans="2:23" x14ac:dyDescent="0.25">
      <c r="B94" s="21">
        <v>0.65</v>
      </c>
      <c r="C94" s="3">
        <f t="shared" si="6"/>
        <v>11.461762489743375</v>
      </c>
      <c r="D94" s="3">
        <f t="shared" si="7"/>
        <v>-7.4658969028878879</v>
      </c>
      <c r="E94" s="3">
        <f t="shared" si="8"/>
        <v>6.282686076597221</v>
      </c>
      <c r="T94" s="20">
        <v>0.64</v>
      </c>
      <c r="U94" s="3">
        <f t="shared" si="9"/>
        <v>9.2004888577875903</v>
      </c>
      <c r="V94" s="3">
        <f t="shared" si="10"/>
        <v>-6.2534299218778449</v>
      </c>
      <c r="W94" s="3">
        <f t="shared" si="11"/>
        <v>4.268402504061382</v>
      </c>
    </row>
    <row r="95" spans="2:23" x14ac:dyDescent="0.25">
      <c r="B95" s="21">
        <v>0.66</v>
      </c>
      <c r="C95" s="3">
        <f t="shared" si="6"/>
        <v>11.463697014186714</v>
      </c>
      <c r="D95" s="3">
        <f t="shared" si="7"/>
        <v>-7.5805243568324494</v>
      </c>
      <c r="E95" s="3">
        <f t="shared" si="8"/>
        <v>6.3973135305417825</v>
      </c>
      <c r="T95" s="21">
        <v>0.65</v>
      </c>
      <c r="U95" s="3">
        <f t="shared" si="9"/>
        <v>9.2209285570913249</v>
      </c>
      <c r="V95" s="3">
        <f t="shared" si="10"/>
        <v>-6.3455378354226717</v>
      </c>
      <c r="W95" s="3">
        <f t="shared" si="11"/>
        <v>4.3605104176062088</v>
      </c>
    </row>
    <row r="96" spans="2:23" x14ac:dyDescent="0.25">
      <c r="B96" s="20">
        <v>0.67</v>
      </c>
      <c r="C96" s="3">
        <f t="shared" si="6"/>
        <v>11.465452621346065</v>
      </c>
      <c r="D96" s="3">
        <f t="shared" si="7"/>
        <v>-7.6951702469678409</v>
      </c>
      <c r="E96" s="3">
        <f t="shared" si="8"/>
        <v>6.511959420677174</v>
      </c>
      <c r="T96" s="21">
        <v>0.66</v>
      </c>
      <c r="U96" s="3">
        <f t="shared" si="9"/>
        <v>9.2404001312618433</v>
      </c>
      <c r="V96" s="3">
        <f t="shared" si="10"/>
        <v>-6.4378452661891465</v>
      </c>
      <c r="W96" s="3">
        <f t="shared" si="11"/>
        <v>4.4528178483726837</v>
      </c>
    </row>
    <row r="97" spans="2:23" x14ac:dyDescent="0.25">
      <c r="B97" s="21">
        <v>0.68</v>
      </c>
      <c r="C97" s="3">
        <f t="shared" si="6"/>
        <v>11.467045858644553</v>
      </c>
      <c r="D97" s="3">
        <f t="shared" si="7"/>
        <v>-7.8098328681963567</v>
      </c>
      <c r="E97" s="3">
        <f t="shared" si="8"/>
        <v>6.6266220419056898</v>
      </c>
      <c r="T97" s="20">
        <v>0.67</v>
      </c>
      <c r="U97" s="3">
        <f t="shared" si="9"/>
        <v>9.2589494354880948</v>
      </c>
      <c r="V97" s="3">
        <f t="shared" si="10"/>
        <v>-6.5303427640560194</v>
      </c>
      <c r="W97" s="3">
        <f t="shared" si="11"/>
        <v>4.5453153462395566</v>
      </c>
    </row>
    <row r="98" spans="2:23" x14ac:dyDescent="0.25">
      <c r="B98" s="21">
        <v>0.69</v>
      </c>
      <c r="C98" s="3">
        <f t="shared" si="6"/>
        <v>11.468491743093002</v>
      </c>
      <c r="D98" s="3">
        <f t="shared" si="7"/>
        <v>-7.9245106731187098</v>
      </c>
      <c r="E98" s="3">
        <f t="shared" si="8"/>
        <v>6.741299846828043</v>
      </c>
      <c r="T98" s="21">
        <v>0.68</v>
      </c>
      <c r="U98" s="3">
        <f t="shared" si="9"/>
        <v>9.2766201530307448</v>
      </c>
      <c r="V98" s="3">
        <f t="shared" si="10"/>
        <v>-6.6230213265064606</v>
      </c>
      <c r="W98" s="3">
        <f t="shared" si="11"/>
        <v>4.6379939086899977</v>
      </c>
    </row>
    <row r="99" spans="2:23" x14ac:dyDescent="0.25">
      <c r="B99" s="20">
        <v>0.7</v>
      </c>
      <c r="C99" s="3">
        <f t="shared" si="6"/>
        <v>11.46980390283233</v>
      </c>
      <c r="D99" s="3">
        <f t="shared" si="7"/>
        <v>-8.0392022574490749</v>
      </c>
      <c r="E99" s="3">
        <f t="shared" si="8"/>
        <v>6.855991431158408</v>
      </c>
      <c r="T99" s="21">
        <v>0.69</v>
      </c>
      <c r="U99" s="3">
        <f t="shared" si="9"/>
        <v>9.2934538980954393</v>
      </c>
      <c r="V99" s="3">
        <f t="shared" si="10"/>
        <v>-6.7158723774273179</v>
      </c>
      <c r="W99" s="3">
        <f t="shared" si="11"/>
        <v>4.730844959610855</v>
      </c>
    </row>
    <row r="100" spans="2:23" x14ac:dyDescent="0.25">
      <c r="B100" s="21">
        <v>0.71</v>
      </c>
      <c r="C100" s="3">
        <f t="shared" si="6"/>
        <v>11.470994705585175</v>
      </c>
      <c r="D100" s="3">
        <f t="shared" si="7"/>
        <v>-8.1539063467790207</v>
      </c>
      <c r="E100" s="3">
        <f t="shared" si="8"/>
        <v>6.9706955204883538</v>
      </c>
      <c r="T100" s="20">
        <v>0.7</v>
      </c>
      <c r="U100" s="3">
        <f t="shared" si="9"/>
        <v>9.309490313833459</v>
      </c>
      <c r="V100" s="3">
        <f t="shared" si="10"/>
        <v>-6.8088877469125206</v>
      </c>
      <c r="W100" s="3">
        <f t="shared" si="11"/>
        <v>4.8238603290960578</v>
      </c>
    </row>
    <row r="101" spans="2:23" x14ac:dyDescent="0.25">
      <c r="B101" s="21">
        <v>0.72</v>
      </c>
      <c r="C101" s="3">
        <f t="shared" si="6"/>
        <v>11.472075375227508</v>
      </c>
      <c r="D101" s="3">
        <f t="shared" si="7"/>
        <v>-8.2686217845656209</v>
      </c>
      <c r="E101" s="3">
        <f t="shared" si="8"/>
        <v>7.085410958274954</v>
      </c>
      <c r="T101" s="21">
        <v>0.71</v>
      </c>
      <c r="U101" s="3">
        <f t="shared" si="9"/>
        <v>9.3247671657006066</v>
      </c>
      <c r="V101" s="3">
        <f t="shared" si="10"/>
        <v>-6.9020596520231132</v>
      </c>
      <c r="W101" s="3">
        <f t="shared" si="11"/>
        <v>4.9170322342066504</v>
      </c>
    </row>
    <row r="102" spans="2:23" x14ac:dyDescent="0.25">
      <c r="B102" s="20">
        <v>0.73</v>
      </c>
      <c r="C102" s="3">
        <f t="shared" si="6"/>
        <v>11.473056097578942</v>
      </c>
      <c r="D102" s="3">
        <f t="shared" si="7"/>
        <v>-8.3833475212304904</v>
      </c>
      <c r="E102" s="3">
        <f t="shared" si="8"/>
        <v>7.2001366949398236</v>
      </c>
      <c r="T102" s="21">
        <v>0.72</v>
      </c>
      <c r="U102" s="3">
        <f t="shared" si="9"/>
        <v>9.3393204303941264</v>
      </c>
      <c r="V102" s="3">
        <f t="shared" si="10"/>
        <v>-6.9953806784585737</v>
      </c>
      <c r="W102" s="3">
        <f t="shared" si="11"/>
        <v>5.0103532606421108</v>
      </c>
    </row>
    <row r="103" spans="2:23" x14ac:dyDescent="0.25">
      <c r="B103" s="21">
        <v>0.74</v>
      </c>
      <c r="C103" s="3">
        <f t="shared" si="6"/>
        <v>11.473946116408861</v>
      </c>
      <c r="D103" s="3">
        <f t="shared" si="7"/>
        <v>-8.4980826042670117</v>
      </c>
      <c r="E103" s="3">
        <f t="shared" si="8"/>
        <v>7.3148717779763448</v>
      </c>
      <c r="T103" s="20">
        <v>0.73</v>
      </c>
      <c r="U103" s="3">
        <f t="shared" si="9"/>
        <v>9.3531843805771562</v>
      </c>
      <c r="V103" s="3">
        <f t="shared" si="10"/>
        <v>-7.0888437630962793</v>
      </c>
      <c r="W103" s="3">
        <f t="shared" si="11"/>
        <v>5.1038163452798164</v>
      </c>
    </row>
    <row r="104" spans="2:23" x14ac:dyDescent="0.25">
      <c r="B104" s="21">
        <v>0.75</v>
      </c>
      <c r="C104" s="3">
        <f t="shared" si="6"/>
        <v>11.474753820563306</v>
      </c>
      <c r="D104" s="3">
        <f t="shared" si="7"/>
        <v>-8.6128261692625241</v>
      </c>
      <c r="E104" s="3">
        <f t="shared" si="8"/>
        <v>7.4296153429718572</v>
      </c>
      <c r="T104" s="21">
        <v>0.74</v>
      </c>
      <c r="U104" s="3">
        <f t="shared" si="9"/>
        <v>9.3663916655901982</v>
      </c>
      <c r="V104" s="3">
        <f t="shared" si="10"/>
        <v>-7.1824421773579932</v>
      </c>
      <c r="W104" s="3">
        <f t="shared" si="11"/>
        <v>5.1974147595415303</v>
      </c>
    </row>
    <row r="105" spans="2:23" x14ac:dyDescent="0.25">
      <c r="B105" s="20">
        <v>0.76</v>
      </c>
      <c r="C105" s="3">
        <f t="shared" si="6"/>
        <v>11.475486823033792</v>
      </c>
      <c r="D105" s="3">
        <f t="shared" si="7"/>
        <v>-8.7275774317508112</v>
      </c>
      <c r="E105" s="3">
        <f t="shared" si="8"/>
        <v>7.5443666054601444</v>
      </c>
      <c r="T105" s="21">
        <v>0.75</v>
      </c>
      <c r="U105" s="3">
        <f t="shared" si="9"/>
        <v>9.3789733883396931</v>
      </c>
      <c r="V105" s="3">
        <f t="shared" si="10"/>
        <v>-7.2761695113641789</v>
      </c>
      <c r="W105" s="3">
        <f t="shared" si="11"/>
        <v>5.291142093547716</v>
      </c>
    </row>
    <row r="106" spans="2:23" x14ac:dyDescent="0.25">
      <c r="B106" s="21">
        <v>0.77</v>
      </c>
      <c r="C106" s="3">
        <f t="shared" si="6"/>
        <v>11.476152032713328</v>
      </c>
      <c r="D106" s="3">
        <f t="shared" si="7"/>
        <v>-8.8423356798181487</v>
      </c>
      <c r="E106" s="3">
        <f t="shared" si="8"/>
        <v>7.6591248535274818</v>
      </c>
      <c r="T106" s="20">
        <v>0.76</v>
      </c>
      <c r="U106" s="3">
        <f t="shared" si="9"/>
        <v>9.3909591785447866</v>
      </c>
      <c r="V106" s="3">
        <f t="shared" si="10"/>
        <v>-7.3700196588388627</v>
      </c>
      <c r="W106" s="3">
        <f t="shared" si="11"/>
        <v>5.3849922410223998</v>
      </c>
    </row>
    <row r="107" spans="2:23" x14ac:dyDescent="0.25">
      <c r="B107" s="20">
        <v>0.78</v>
      </c>
      <c r="C107" s="3">
        <f t="shared" si="6"/>
        <v>11.476755719515987</v>
      </c>
      <c r="D107" s="3">
        <f t="shared" si="7"/>
        <v>-8.9571002673931819</v>
      </c>
      <c r="E107" s="3">
        <f t="shared" si="8"/>
        <v>7.773889441102515</v>
      </c>
      <c r="T107" s="21">
        <v>0.77</v>
      </c>
      <c r="U107" s="3">
        <f t="shared" si="9"/>
        <v>9.4023772625147437</v>
      </c>
      <c r="V107" s="3">
        <f t="shared" si="10"/>
        <v>-7.4639868027294654</v>
      </c>
      <c r="W107" s="3">
        <f t="shared" si="11"/>
        <v>5.4789593849130025</v>
      </c>
    </row>
    <row r="108" spans="2:23" x14ac:dyDescent="0.25">
      <c r="B108" s="21">
        <v>0.79</v>
      </c>
      <c r="C108" s="3">
        <f t="shared" si="6"/>
        <v>11.47730357347379</v>
      </c>
      <c r="D108" s="3">
        <f t="shared" si="7"/>
        <v>-9.0718706081573934</v>
      </c>
      <c r="E108" s="3">
        <f t="shared" si="8"/>
        <v>7.8886597818667266</v>
      </c>
      <c r="T108" s="20">
        <v>0.78</v>
      </c>
      <c r="U108" s="3">
        <f t="shared" si="9"/>
        <v>9.4132545296213941</v>
      </c>
      <c r="V108" s="3">
        <f t="shared" si="10"/>
        <v>-7.5580654015077533</v>
      </c>
      <c r="W108" s="3">
        <f t="shared" si="11"/>
        <v>5.5730379836912904</v>
      </c>
    </row>
    <row r="109" spans="2:23" x14ac:dyDescent="0.25">
      <c r="B109" s="21">
        <v>0.8</v>
      </c>
      <c r="C109" s="3">
        <f t="shared" si="6"/>
        <v>11.477800758367945</v>
      </c>
      <c r="D109" s="3">
        <f t="shared" si="7"/>
        <v>-9.1866461700187827</v>
      </c>
      <c r="E109" s="3">
        <f t="shared" si="8"/>
        <v>8.0034353437281158</v>
      </c>
      <c r="T109" s="21">
        <v>0.79</v>
      </c>
      <c r="U109" s="3">
        <f t="shared" si="9"/>
        <v>9.4236165956230664</v>
      </c>
      <c r="V109" s="3">
        <f t="shared" si="10"/>
        <v>-7.65225017611965</v>
      </c>
      <c r="W109" s="3">
        <f t="shared" si="11"/>
        <v>5.6672227583031871</v>
      </c>
    </row>
    <row r="110" spans="2:23" x14ac:dyDescent="0.25">
      <c r="B110" s="20">
        <v>0.81</v>
      </c>
      <c r="C110" s="3">
        <f t="shared" si="6"/>
        <v>11.478251960399897</v>
      </c>
      <c r="D110" s="3">
        <f t="shared" si="7"/>
        <v>-9.3014264700966471</v>
      </c>
      <c r="E110" s="3">
        <f t="shared" si="8"/>
        <v>8.1182156438059803</v>
      </c>
      <c r="T110" s="21">
        <v>0.8</v>
      </c>
      <c r="U110" s="3">
        <f t="shared" si="9"/>
        <v>9.4334878629892458</v>
      </c>
      <c r="V110" s="3">
        <f t="shared" si="10"/>
        <v>-7.746536097553153</v>
      </c>
      <c r="W110" s="3">
        <f t="shared" si="11"/>
        <v>5.7615086797366901</v>
      </c>
    </row>
    <row r="111" spans="2:23" x14ac:dyDescent="0.25">
      <c r="B111" s="21">
        <v>0.82</v>
      </c>
      <c r="C111" s="3">
        <f t="shared" si="6"/>
        <v>11.478661432360997</v>
      </c>
      <c r="D111" s="3">
        <f t="shared" si="7"/>
        <v>-9.4162110701701973</v>
      </c>
      <c r="E111" s="3">
        <f t="shared" si="8"/>
        <v>8.2330002438795304</v>
      </c>
      <c r="T111" s="20">
        <v>0.81</v>
      </c>
      <c r="U111" s="3">
        <f t="shared" si="9"/>
        <v>9.4428915783678971</v>
      </c>
      <c r="V111" s="3">
        <f t="shared" si="10"/>
        <v>-7.8409183749951152</v>
      </c>
      <c r="W111" s="3">
        <f t="shared" si="11"/>
        <v>5.8558909571786524</v>
      </c>
    </row>
    <row r="112" spans="2:23" x14ac:dyDescent="0.25">
      <c r="B112" s="21">
        <v>0.83</v>
      </c>
      <c r="C112" s="3">
        <f t="shared" si="6"/>
        <v>11.47903303371705</v>
      </c>
      <c r="D112" s="3">
        <f t="shared" si="7"/>
        <v>-9.5309995725481311</v>
      </c>
      <c r="E112" s="3">
        <f t="shared" si="8"/>
        <v>8.3477887462574643</v>
      </c>
      <c r="T112" s="21">
        <v>0.82</v>
      </c>
      <c r="U112" s="3">
        <f t="shared" si="9"/>
        <v>9.4518498873309085</v>
      </c>
      <c r="V112" s="3">
        <f t="shared" si="10"/>
        <v>-7.9353924445489712</v>
      </c>
      <c r="W112" s="3">
        <f t="shared" si="11"/>
        <v>5.9503650267325083</v>
      </c>
    </row>
    <row r="113" spans="2:23" x14ac:dyDescent="0.25">
      <c r="B113" s="20">
        <v>0.84</v>
      </c>
      <c r="C113" s="3">
        <f t="shared" si="6"/>
        <v>11.479370266985596</v>
      </c>
      <c r="D113" s="3">
        <f t="shared" si="7"/>
        <v>-9.6457916163202011</v>
      </c>
      <c r="E113" s="3">
        <f t="shared" si="8"/>
        <v>8.4625807900295342</v>
      </c>
      <c r="T113" s="21">
        <v>0.83</v>
      </c>
      <c r="U113" s="3">
        <f t="shared" si="9"/>
        <v>9.4603838865264773</v>
      </c>
      <c r="V113" s="3">
        <f t="shared" si="10"/>
        <v>-8.0299539584868374</v>
      </c>
      <c r="W113" s="3">
        <f t="shared" si="11"/>
        <v>6.0449265406703745</v>
      </c>
    </row>
    <row r="114" spans="2:23" x14ac:dyDescent="0.25">
      <c r="B114" s="21">
        <v>0.85</v>
      </c>
      <c r="C114" s="3">
        <f t="shared" si="6"/>
        <v>11.47967631074879</v>
      </c>
      <c r="D114" s="3">
        <f t="shared" si="7"/>
        <v>-9.7605868739554538</v>
      </c>
      <c r="E114" s="3">
        <f t="shared" si="8"/>
        <v>8.5773760476647869</v>
      </c>
      <c r="T114" s="20">
        <v>0.84</v>
      </c>
      <c r="U114" s="3">
        <f t="shared" si="9"/>
        <v>9.4685136733613202</v>
      </c>
      <c r="V114" s="3">
        <f t="shared" si="10"/>
        <v>-8.1245987750107034</v>
      </c>
      <c r="W114" s="3">
        <f t="shared" si="11"/>
        <v>6.1395713571942405</v>
      </c>
    </row>
    <row r="115" spans="2:23" x14ac:dyDescent="0.25">
      <c r="B115" s="21">
        <v>0.86</v>
      </c>
      <c r="C115" s="3">
        <f t="shared" si="6"/>
        <v>11.479954049613031</v>
      </c>
      <c r="D115" s="3">
        <f t="shared" si="7"/>
        <v>-9.8753850482151222</v>
      </c>
      <c r="E115" s="3">
        <f t="shared" si="8"/>
        <v>8.6921742219244553</v>
      </c>
      <c r="T115" s="21">
        <v>0.85</v>
      </c>
      <c r="U115" s="3">
        <f t="shared" si="9"/>
        <v>9.4762583933296938</v>
      </c>
      <c r="V115" s="3">
        <f t="shared" si="10"/>
        <v>-8.2193229484985721</v>
      </c>
      <c r="W115" s="3">
        <f t="shared" si="11"/>
        <v>6.2342955306821093</v>
      </c>
    </row>
    <row r="116" spans="2:23" x14ac:dyDescent="0.25">
      <c r="B116" s="20">
        <v>0.87</v>
      </c>
      <c r="C116" s="3">
        <f t="shared" si="6"/>
        <v>11.480206101397732</v>
      </c>
      <c r="D116" s="3">
        <f t="shared" si="7"/>
        <v>-9.990185869350988</v>
      </c>
      <c r="E116" s="3">
        <f t="shared" si="8"/>
        <v>8.8069750430603211</v>
      </c>
      <c r="T116" s="21">
        <v>0.86</v>
      </c>
      <c r="U116" s="3">
        <f t="shared" si="9"/>
        <v>9.4836362851006619</v>
      </c>
      <c r="V116" s="3">
        <f t="shared" si="10"/>
        <v>-8.3141227202125982</v>
      </c>
      <c r="W116" s="3">
        <f t="shared" si="11"/>
        <v>6.3290953023961354</v>
      </c>
    </row>
    <row r="117" spans="2:23" x14ac:dyDescent="0.25">
      <c r="B117" s="21">
        <v>0.88</v>
      </c>
      <c r="C117" s="3">
        <f t="shared" si="6"/>
        <v>11.480434841809503</v>
      </c>
      <c r="D117" s="3">
        <f t="shared" si="7"/>
        <v>-10.104989092562887</v>
      </c>
      <c r="E117" s="3">
        <f t="shared" si="8"/>
        <v>8.92177826627222</v>
      </c>
      <c r="T117" s="20">
        <v>0.87</v>
      </c>
      <c r="U117" s="3">
        <f t="shared" si="9"/>
        <v>9.4906647234698251</v>
      </c>
      <c r="V117" s="3">
        <f t="shared" si="10"/>
        <v>-8.4089945094473286</v>
      </c>
      <c r="W117" s="3">
        <f t="shared" si="11"/>
        <v>6.4239670916308658</v>
      </c>
    </row>
    <row r="118" spans="2:23" x14ac:dyDescent="0.25">
      <c r="B118" s="21">
        <v>0.89</v>
      </c>
      <c r="C118" s="3">
        <f t="shared" si="6"/>
        <v>11.480642426834297</v>
      </c>
      <c r="D118" s="3">
        <f t="shared" si="7"/>
        <v>-10.219794495691351</v>
      </c>
      <c r="E118" s="3">
        <f t="shared" si="8"/>
        <v>9.0365836694006845</v>
      </c>
      <c r="T118" s="21">
        <v>0.88</v>
      </c>
      <c r="U118" s="3">
        <f t="shared" si="9"/>
        <v>9.4973602602766238</v>
      </c>
      <c r="V118" s="3">
        <f t="shared" si="10"/>
        <v>-8.5039349050972053</v>
      </c>
      <c r="W118" s="3">
        <f t="shared" si="11"/>
        <v>6.5189074872807424</v>
      </c>
    </row>
    <row r="119" spans="2:23" x14ac:dyDescent="0.25">
      <c r="B119" s="20">
        <v>0.9</v>
      </c>
      <c r="C119" s="3">
        <f t="shared" si="6"/>
        <v>11.480830813058599</v>
      </c>
      <c r="D119" s="3">
        <f t="shared" si="7"/>
        <v>-10.334601877123655</v>
      </c>
      <c r="E119" s="3">
        <f t="shared" si="8"/>
        <v>9.1513910508329879</v>
      </c>
      <c r="T119" s="21">
        <v>0.89</v>
      </c>
      <c r="U119" s="3">
        <f t="shared" si="9"/>
        <v>9.5037386633836221</v>
      </c>
      <c r="V119" s="3">
        <f t="shared" si="10"/>
        <v>-8.598940657623487</v>
      </c>
      <c r="W119" s="3">
        <f t="shared" si="11"/>
        <v>6.6139132398070242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11.481001776111173</v>
      </c>
      <c r="D120" s="3">
        <f t="shared" ref="D120:D183" si="13">($B$21*$B$22 - 2*$B$24) * ($B$21*$B$25*EXP(-4*$B$23*B120/$B$21/$B$25) + (4*$B$23*B120)) / (8*$B$23*$B$23)</f>
        <v>-10.449411053893511</v>
      </c>
      <c r="E120" s="3">
        <f t="shared" ref="E120:E183" si="14">-(D120-$D$29)</f>
        <v>9.2662002276028446</v>
      </c>
      <c r="T120" s="20">
        <v>0.9</v>
      </c>
      <c r="U120" s="3">
        <f t="shared" si="9"/>
        <v>9.5098149538095136</v>
      </c>
      <c r="V120" s="3">
        <f t="shared" si="10"/>
        <v>-8.6940086714016385</v>
      </c>
      <c r="W120" s="3">
        <f t="shared" si="11"/>
        <v>6.7089812535851756</v>
      </c>
    </row>
    <row r="121" spans="2:23" x14ac:dyDescent="0.25">
      <c r="B121" s="21">
        <v>0.92</v>
      </c>
      <c r="C121" s="3">
        <f t="shared" si="12"/>
        <v>11.481156927399189</v>
      </c>
      <c r="D121" s="3">
        <f t="shared" si="13"/>
        <v>-10.564221859956538</v>
      </c>
      <c r="E121" s="3">
        <f t="shared" si="14"/>
        <v>9.381011033665871</v>
      </c>
      <c r="T121" s="21">
        <v>0.91</v>
      </c>
      <c r="U121" s="3">
        <f t="shared" ref="U121:U184" si="15">(($B$21*$B$22/$B$23)-($B$24/$B$23))*EXP(-2*$B$23*T121/$B$21/$B$25) - ($B$21*$B$22/$B$23) + ($B$24/$B$23)</f>
        <v>9.5156034411033446</v>
      </c>
      <c r="V121" s="3">
        <f t="shared" ref="V121:V184" si="16">($B$21*$B$22 - $B$24) * ($B$21*$B$25*EXP(-2*$B$23*T121/$B$21/$B$25) + (2*$B$23*T121)) / (2*$B$23*$B$23)</f>
        <v>-8.78913599743119</v>
      </c>
      <c r="W121" s="3">
        <f t="shared" ref="W121:W184" si="17">-(V121-$V$30)</f>
        <v>6.8041085796147271</v>
      </c>
    </row>
    <row r="122" spans="2:23" x14ac:dyDescent="0.25">
      <c r="B122" s="20">
        <v>0.93</v>
      </c>
      <c r="C122" s="3">
        <f t="shared" si="12"/>
        <v>11.481297729296502</v>
      </c>
      <c r="D122" s="3">
        <f t="shared" si="13"/>
        <v>-10.679034144625204</v>
      </c>
      <c r="E122" s="3">
        <f t="shared" si="14"/>
        <v>9.4958233183345371</v>
      </c>
      <c r="T122" s="21">
        <v>0.92</v>
      </c>
      <c r="U122" s="3">
        <f t="shared" si="15"/>
        <v>9.5211177570432248</v>
      </c>
      <c r="V122" s="3">
        <f t="shared" si="16"/>
        <v>-8.8843198263909109</v>
      </c>
      <c r="W122" s="3">
        <f t="shared" si="17"/>
        <v>6.899292408574448</v>
      </c>
    </row>
    <row r="123" spans="2:23" x14ac:dyDescent="0.25">
      <c r="B123" s="21">
        <v>0.94</v>
      </c>
      <c r="C123" s="3">
        <f t="shared" si="12"/>
        <v>11.481425508927215</v>
      </c>
      <c r="D123" s="3">
        <f t="shared" si="13"/>
        <v>-10.793847771148535</v>
      </c>
      <c r="E123" s="3">
        <f t="shared" si="14"/>
        <v>9.6106369448578679</v>
      </c>
      <c r="T123" s="20">
        <v>0.93</v>
      </c>
      <c r="U123" s="3">
        <f t="shared" si="15"/>
        <v>9.5263708877389117</v>
      </c>
      <c r="V123" s="3">
        <f t="shared" si="16"/>
        <v>-8.9795574820228978</v>
      </c>
      <c r="W123" s="3">
        <f t="shared" si="17"/>
        <v>6.994530064206435</v>
      </c>
    </row>
    <row r="124" spans="2:23" x14ac:dyDescent="0.25">
      <c r="B124" s="21">
        <v>0.95</v>
      </c>
      <c r="C124" s="3">
        <f t="shared" si="12"/>
        <v>11.48154147067444</v>
      </c>
      <c r="D124" s="3">
        <f t="shared" si="13"/>
        <v>-10.908662615423165</v>
      </c>
      <c r="E124" s="3">
        <f t="shared" si="14"/>
        <v>9.7254517891324976</v>
      </c>
      <c r="T124" s="21">
        <v>0.94</v>
      </c>
      <c r="U124" s="3">
        <f t="shared" si="15"/>
        <v>9.5313752042138518</v>
      </c>
      <c r="V124" s="3">
        <f t="shared" si="16"/>
        <v>-9.0748464148300414</v>
      </c>
      <c r="W124" s="3">
        <f t="shared" si="17"/>
        <v>7.0898189970135785</v>
      </c>
    </row>
    <row r="125" spans="2:23" x14ac:dyDescent="0.25">
      <c r="B125" s="20">
        <v>0.96</v>
      </c>
      <c r="C125" s="3">
        <f t="shared" si="12"/>
        <v>11.48164670753218</v>
      </c>
      <c r="D125" s="3">
        <f t="shared" si="13"/>
        <v>-11.023478564823611</v>
      </c>
      <c r="E125" s="3">
        <f t="shared" si="14"/>
        <v>9.840267738532944</v>
      </c>
      <c r="T125" s="21">
        <v>0.95</v>
      </c>
      <c r="U125" s="3">
        <f t="shared" si="15"/>
        <v>9.5361424915387083</v>
      </c>
      <c r="V125" s="3">
        <f t="shared" si="16"/>
        <v>-9.1701841960720145</v>
      </c>
      <c r="W125" s="3">
        <f t="shared" si="17"/>
        <v>7.1851567782555517</v>
      </c>
    </row>
    <row r="126" spans="2:23" x14ac:dyDescent="0.25">
      <c r="B126" s="21">
        <v>0.97</v>
      </c>
      <c r="C126" s="3">
        <f t="shared" si="12"/>
        <v>11.481742211407312</v>
      </c>
      <c r="D126" s="3">
        <f t="shared" si="13"/>
        <v>-11.138295517140715</v>
      </c>
      <c r="E126" s="3">
        <f t="shared" si="14"/>
        <v>9.9550846908500485</v>
      </c>
      <c r="T126" s="20">
        <v>0.96</v>
      </c>
      <c r="U126" s="3">
        <f t="shared" si="15"/>
        <v>9.540683976584976</v>
      </c>
      <c r="V126" s="3">
        <f t="shared" si="16"/>
        <v>-9.2655685120456219</v>
      </c>
      <c r="W126" s="3">
        <f t="shared" si="17"/>
        <v>7.2805410942291591</v>
      </c>
    </row>
    <row r="127" spans="2:23" x14ac:dyDescent="0.25">
      <c r="B127" s="21">
        <v>0.98</v>
      </c>
      <c r="C127" s="3">
        <f t="shared" si="12"/>
        <v>11.481828882468774</v>
      </c>
      <c r="D127" s="3">
        <f t="shared" si="13"/>
        <v>-11.253113379618284</v>
      </c>
      <c r="E127" s="3">
        <f t="shared" si="14"/>
        <v>10.069902553327617</v>
      </c>
      <c r="T127" s="21">
        <v>0.97</v>
      </c>
      <c r="U127" s="3">
        <f t="shared" si="15"/>
        <v>9.5450103544640559</v>
      </c>
      <c r="V127" s="3">
        <f t="shared" si="16"/>
        <v>-9.3609971586360921</v>
      </c>
      <c r="W127" s="3">
        <f t="shared" si="17"/>
        <v>7.3759697408196292</v>
      </c>
    </row>
    <row r="128" spans="2:23" x14ac:dyDescent="0.25">
      <c r="B128" s="20">
        <v>0.99</v>
      </c>
      <c r="C128" s="3">
        <f t="shared" si="12"/>
        <v>11.481907537632079</v>
      </c>
      <c r="D128" s="3">
        <f t="shared" si="13"/>
        <v>-11.367932068078815</v>
      </c>
      <c r="E128" s="3">
        <f t="shared" si="14"/>
        <v>10.184721241788148</v>
      </c>
      <c r="T128" s="21">
        <v>0.98</v>
      </c>
      <c r="U128" s="3">
        <f t="shared" si="15"/>
        <v>9.5491318137140375</v>
      </c>
      <c r="V128" s="3">
        <f t="shared" si="16"/>
        <v>-9.4564680361264113</v>
      </c>
      <c r="W128" s="3">
        <f t="shared" si="17"/>
        <v>7.4714406183099484</v>
      </c>
    </row>
    <row r="129" spans="2:23" x14ac:dyDescent="0.25">
      <c r="B129" s="21">
        <v>1</v>
      </c>
      <c r="C129" s="3">
        <f t="shared" si="12"/>
        <v>11.481978918259134</v>
      </c>
      <c r="D129" s="3">
        <f t="shared" si="13"/>
        <v>-11.482751506130082</v>
      </c>
      <c r="E129" s="3">
        <f t="shared" si="14"/>
        <v>10.299540679839415</v>
      </c>
      <c r="T129" s="20">
        <v>0.99</v>
      </c>
      <c r="U129" s="3">
        <f t="shared" si="15"/>
        <v>9.5530580602935125</v>
      </c>
      <c r="V129" s="3">
        <f t="shared" si="16"/>
        <v>-9.5519791442525364</v>
      </c>
      <c r="W129" s="3">
        <f t="shared" si="17"/>
        <v>7.5669517264360735</v>
      </c>
    </row>
    <row r="130" spans="2:23" x14ac:dyDescent="0.25">
      <c r="B130" s="21">
        <v>1.01</v>
      </c>
      <c r="C130" s="3">
        <f t="shared" si="12"/>
        <v>11.482043697145921</v>
      </c>
      <c r="D130" s="3">
        <f t="shared" si="13"/>
        <v>-11.597571624445102</v>
      </c>
      <c r="E130" s="3">
        <f t="shared" si="14"/>
        <v>10.414360798154435</v>
      </c>
      <c r="T130" s="21">
        <v>1</v>
      </c>
      <c r="U130" s="3">
        <f t="shared" si="15"/>
        <v>9.5567983404389256</v>
      </c>
      <c r="V130" s="3">
        <f t="shared" si="16"/>
        <v>-9.6475285774928157</v>
      </c>
      <c r="W130" s="3">
        <f t="shared" si="17"/>
        <v>7.6625011596763528</v>
      </c>
    </row>
    <row r="131" spans="2:23" x14ac:dyDescent="0.25">
      <c r="B131" s="20">
        <v>1.02</v>
      </c>
      <c r="C131" s="3">
        <f t="shared" si="12"/>
        <v>11.482102484863907</v>
      </c>
      <c r="D131" s="3">
        <f t="shared" si="13"/>
        <v>-11.712392360108705</v>
      </c>
      <c r="E131" s="3">
        <f t="shared" si="14"/>
        <v>10.529181533818038</v>
      </c>
      <c r="T131" s="21">
        <v>1.01</v>
      </c>
      <c r="U131" s="3">
        <f t="shared" si="15"/>
        <v>9.560361462439289</v>
      </c>
      <c r="V131" s="3">
        <f t="shared" si="16"/>
        <v>-9.7431145205805088</v>
      </c>
      <c r="W131" s="3">
        <f t="shared" si="17"/>
        <v>7.7580871027640459</v>
      </c>
    </row>
    <row r="132" spans="2:23" x14ac:dyDescent="0.25">
      <c r="B132" s="21">
        <v>1.03</v>
      </c>
      <c r="C132" s="3">
        <f t="shared" si="12"/>
        <v>11.482155835514986</v>
      </c>
      <c r="D132" s="3">
        <f t="shared" si="13"/>
        <v>-11.827213656024512</v>
      </c>
      <c r="E132" s="3">
        <f t="shared" si="14"/>
        <v>10.644002829733845</v>
      </c>
      <c r="T132" s="20">
        <v>1.02</v>
      </c>
      <c r="U132" s="3">
        <f t="shared" si="15"/>
        <v>9.5637558173795316</v>
      </c>
      <c r="V132" s="3">
        <f t="shared" si="16"/>
        <v>-9.8387352442288822</v>
      </c>
      <c r="W132" s="3">
        <f t="shared" si="17"/>
        <v>7.8537078264124194</v>
      </c>
    </row>
    <row r="133" spans="2:23" x14ac:dyDescent="0.25">
      <c r="B133" s="20">
        <v>1.04</v>
      </c>
      <c r="C133" s="3">
        <f t="shared" si="12"/>
        <v>11.482204251954133</v>
      </c>
      <c r="D133" s="3">
        <f t="shared" si="13"/>
        <v>-11.942035460376792</v>
      </c>
      <c r="E133" s="3">
        <f t="shared" si="14"/>
        <v>10.758824634086125</v>
      </c>
      <c r="T133" s="21">
        <v>1.03</v>
      </c>
      <c r="U133" s="3">
        <f t="shared" si="15"/>
        <v>9.566989398901347</v>
      </c>
      <c r="V133" s="3">
        <f t="shared" si="16"/>
        <v>-9.9343891010587591</v>
      </c>
      <c r="W133" s="3">
        <f t="shared" si="17"/>
        <v>7.9493616832422962</v>
      </c>
    </row>
    <row r="134" spans="2:23" x14ac:dyDescent="0.25">
      <c r="B134" s="21">
        <v>1.05</v>
      </c>
      <c r="C134" s="3">
        <f t="shared" si="12"/>
        <v>11.482248190529058</v>
      </c>
      <c r="D134" s="3">
        <f t="shared" si="13"/>
        <v>-12.056857726142066</v>
      </c>
      <c r="E134" s="3">
        <f t="shared" si="14"/>
        <v>10.8736468998514</v>
      </c>
      <c r="T134" s="20">
        <v>1.04</v>
      </c>
      <c r="U134" s="3">
        <f t="shared" si="15"/>
        <v>9.5700698220280671</v>
      </c>
      <c r="V134" s="3">
        <f t="shared" si="16"/>
        <v>-10.030074521718989</v>
      </c>
      <c r="W134" s="3">
        <f t="shared" si="17"/>
        <v>8.045047103902526</v>
      </c>
    </row>
    <row r="135" spans="2:23" x14ac:dyDescent="0.25">
      <c r="B135" s="21">
        <v>1.06</v>
      </c>
      <c r="C135" s="3">
        <f t="shared" si="12"/>
        <v>11.482288065381493</v>
      </c>
      <c r="D135" s="3">
        <f t="shared" si="13"/>
        <v>-12.171680410645884</v>
      </c>
      <c r="E135" s="3">
        <f t="shared" si="14"/>
        <v>10.988469584355217</v>
      </c>
      <c r="T135" s="21">
        <v>1.05</v>
      </c>
      <c r="U135" s="3">
        <f t="shared" si="15"/>
        <v>9.5730043410979029</v>
      </c>
      <c r="V135" s="3">
        <f t="shared" si="16"/>
        <v>-10.125790011190634</v>
      </c>
      <c r="W135" s="3">
        <f t="shared" si="17"/>
        <v>8.1407625933741716</v>
      </c>
    </row>
    <row r="136" spans="2:23" x14ac:dyDescent="0.25">
      <c r="B136" s="20">
        <v>1.07</v>
      </c>
      <c r="C136" s="3">
        <f t="shared" si="12"/>
        <v>11.482324252350676</v>
      </c>
      <c r="D136" s="3">
        <f t="shared" si="13"/>
        <v>-12.286503475160609</v>
      </c>
      <c r="E136" s="3">
        <f t="shared" si="14"/>
        <v>11.103292648869942</v>
      </c>
      <c r="T136" s="21">
        <v>1.06</v>
      </c>
      <c r="U136" s="3">
        <f t="shared" si="15"/>
        <v>9.5757998668477704</v>
      </c>
      <c r="V136" s="3">
        <f t="shared" si="16"/>
        <v>-10.221534145266242</v>
      </c>
      <c r="W136" s="3">
        <f t="shared" si="17"/>
        <v>8.236506727449779</v>
      </c>
    </row>
    <row r="137" spans="2:23" x14ac:dyDescent="0.25">
      <c r="B137" s="21">
        <v>1.08</v>
      </c>
      <c r="C137" s="3">
        <f t="shared" si="12"/>
        <v>11.482357092515807</v>
      </c>
      <c r="D137" s="3">
        <f t="shared" si="13"/>
        <v>-12.401326884540387</v>
      </c>
      <c r="E137" s="3">
        <f t="shared" si="14"/>
        <v>11.21811605824972</v>
      </c>
      <c r="T137" s="20">
        <v>1.07</v>
      </c>
      <c r="U137" s="3">
        <f t="shared" si="15"/>
        <v>9.5784629826879435</v>
      </c>
      <c r="V137" s="3">
        <f t="shared" si="16"/>
        <v>-10.317305567195859</v>
      </c>
      <c r="W137" s="3">
        <f t="shared" si="17"/>
        <v>8.3322781493793965</v>
      </c>
    </row>
    <row r="138" spans="2:23" x14ac:dyDescent="0.25">
      <c r="B138" s="21">
        <v>1.0900000000000001</v>
      </c>
      <c r="C138" s="3">
        <f t="shared" si="12"/>
        <v>11.48238689541089</v>
      </c>
      <c r="D138" s="3">
        <f t="shared" si="13"/>
        <v>-12.51615060688987</v>
      </c>
      <c r="E138" s="3">
        <f t="shared" si="14"/>
        <v>11.332939780599203</v>
      </c>
      <c r="T138" s="21">
        <v>1.08</v>
      </c>
      <c r="U138" s="3">
        <f t="shared" si="15"/>
        <v>9.5809999602058618</v>
      </c>
      <c r="V138" s="3">
        <f t="shared" si="16"/>
        <v>-10.413102984491921</v>
      </c>
      <c r="W138" s="3">
        <f t="shared" si="17"/>
        <v>8.4280755666754583</v>
      </c>
    </row>
    <row r="139" spans="2:23" x14ac:dyDescent="0.25">
      <c r="B139" s="20">
        <v>1.1000000000000001</v>
      </c>
      <c r="C139" s="3">
        <f t="shared" si="12"/>
        <v>11.482413941942225</v>
      </c>
      <c r="D139" s="3">
        <f t="shared" si="13"/>
        <v>-12.630974613263609</v>
      </c>
      <c r="E139" s="3">
        <f t="shared" si="14"/>
        <v>11.447763786972942</v>
      </c>
      <c r="T139" s="21">
        <v>1.0900000000000001</v>
      </c>
      <c r="U139" s="3">
        <f t="shared" si="15"/>
        <v>9.5834167739356069</v>
      </c>
      <c r="V139" s="3">
        <f t="shared" si="16"/>
        <v>-10.508925165885453</v>
      </c>
      <c r="W139" s="3">
        <f t="shared" si="17"/>
        <v>8.5238977480689897</v>
      </c>
    </row>
    <row r="140" spans="2:23" x14ac:dyDescent="0.25">
      <c r="B140" s="21">
        <v>1.1100000000000001</v>
      </c>
      <c r="C140" s="3">
        <f t="shared" si="12"/>
        <v>11.482438487036092</v>
      </c>
      <c r="D140" s="3">
        <f t="shared" si="13"/>
        <v>-12.745798877393206</v>
      </c>
      <c r="E140" s="3">
        <f t="shared" si="14"/>
        <v>11.562588051102539</v>
      </c>
      <c r="T140" s="20">
        <v>1.1000000000000001</v>
      </c>
      <c r="U140" s="3">
        <f t="shared" si="15"/>
        <v>9.5857191154278052</v>
      </c>
      <c r="V140" s="3">
        <f t="shared" si="16"/>
        <v>-10.604770938426455</v>
      </c>
      <c r="W140" s="3">
        <f t="shared" si="17"/>
        <v>8.6197435206099922</v>
      </c>
    </row>
    <row r="141" spans="2:23" x14ac:dyDescent="0.25">
      <c r="B141" s="21">
        <v>1.1200000000000001</v>
      </c>
      <c r="C141" s="3">
        <f t="shared" si="12"/>
        <v>11.482460762041542</v>
      </c>
      <c r="D141" s="3">
        <f t="shared" si="13"/>
        <v>-12.860623375439744</v>
      </c>
      <c r="E141" s="3">
        <f t="shared" si="14"/>
        <v>11.677412549149077</v>
      </c>
      <c r="T141" s="21">
        <v>1.1100000000000001</v>
      </c>
      <c r="U141" s="3">
        <f t="shared" si="15"/>
        <v>9.5879124066531318</v>
      </c>
      <c r="V141" s="3">
        <f t="shared" si="16"/>
        <v>-10.700639184721645</v>
      </c>
      <c r="W141" s="3">
        <f t="shared" si="17"/>
        <v>8.715611766905182</v>
      </c>
    </row>
    <row r="142" spans="2:23" x14ac:dyDescent="0.25">
      <c r="B142" s="20">
        <v>1.1299999999999999</v>
      </c>
      <c r="C142" s="3">
        <f t="shared" si="12"/>
        <v>11.482480976910978</v>
      </c>
      <c r="D142" s="3">
        <f t="shared" si="13"/>
        <v>-12.975448085769072</v>
      </c>
      <c r="E142" s="3">
        <f t="shared" si="14"/>
        <v>11.792237259478405</v>
      </c>
      <c r="T142" s="21">
        <v>1.1200000000000001</v>
      </c>
      <c r="U142" s="3">
        <f t="shared" si="15"/>
        <v>9.5900018127709465</v>
      </c>
      <c r="V142" s="3">
        <f t="shared" si="16"/>
        <v>-10.796528840303003</v>
      </c>
      <c r="W142" s="3">
        <f t="shared" si="17"/>
        <v>8.8115014224865398</v>
      </c>
    </row>
    <row r="143" spans="2:23" x14ac:dyDescent="0.25">
      <c r="B143" s="21">
        <v>1.1399999999999999</v>
      </c>
      <c r="C143" s="3">
        <f t="shared" si="12"/>
        <v>11.482499322179052</v>
      </c>
      <c r="D143" s="3">
        <f t="shared" si="13"/>
        <v>-13.090272988747914</v>
      </c>
      <c r="E143" s="3">
        <f t="shared" si="14"/>
        <v>11.907062162457247</v>
      </c>
      <c r="T143" s="20">
        <v>1.1299999999999999</v>
      </c>
      <c r="U143" s="3">
        <f t="shared" si="15"/>
        <v>9.5919922542931424</v>
      </c>
      <c r="V143" s="3">
        <f t="shared" si="16"/>
        <v>-10.892438891120966</v>
      </c>
      <c r="W143" s="3">
        <f t="shared" si="17"/>
        <v>8.9074114733045029</v>
      </c>
    </row>
    <row r="144" spans="2:23" x14ac:dyDescent="0.25">
      <c r="B144" s="21">
        <v>1.1499999999999999</v>
      </c>
      <c r="C144" s="3">
        <f t="shared" si="12"/>
        <v>11.482515970758541</v>
      </c>
      <c r="D144" s="3">
        <f t="shared" si="13"/>
        <v>-13.205098066558801</v>
      </c>
      <c r="E144" s="3">
        <f t="shared" si="14"/>
        <v>12.021887240268134</v>
      </c>
      <c r="T144" s="21">
        <v>1.1399999999999999</v>
      </c>
      <c r="U144" s="3">
        <f t="shared" si="15"/>
        <v>9.5938884186718667</v>
      </c>
      <c r="V144" s="3">
        <f t="shared" si="16"/>
        <v>-10.98836837115638</v>
      </c>
      <c r="W144" s="3">
        <f t="shared" si="17"/>
        <v>9.0033409533399169</v>
      </c>
    </row>
    <row r="145" spans="2:23" x14ac:dyDescent="0.25">
      <c r="B145" s="20">
        <v>1.1599999999999999</v>
      </c>
      <c r="C145" s="3">
        <f t="shared" si="12"/>
        <v>11.482531079570139</v>
      </c>
      <c r="D145" s="3">
        <f t="shared" si="13"/>
        <v>-13.319923303032134</v>
      </c>
      <c r="E145" s="3">
        <f t="shared" si="14"/>
        <v>12.136712476741467</v>
      </c>
      <c r="T145" s="21">
        <v>1.1499999999999999</v>
      </c>
      <c r="U145" s="3">
        <f t="shared" si="15"/>
        <v>9.5956947713383673</v>
      </c>
      <c r="V145" s="3">
        <f t="shared" si="16"/>
        <v>-11.084316360145523</v>
      </c>
      <c r="W145" s="3">
        <f t="shared" si="17"/>
        <v>9.0992889423290606</v>
      </c>
    </row>
    <row r="146" spans="2:23" x14ac:dyDescent="0.25">
      <c r="B146" s="21">
        <v>1.17</v>
      </c>
      <c r="C146" s="3">
        <f t="shared" si="12"/>
        <v>11.482544791021498</v>
      </c>
      <c r="D146" s="3">
        <f t="shared" si="13"/>
        <v>-13.434748683493796</v>
      </c>
      <c r="E146" s="3">
        <f t="shared" si="14"/>
        <v>12.251537857203129</v>
      </c>
      <c r="T146" s="20">
        <v>1.1599999999999999</v>
      </c>
      <c r="U146" s="3">
        <f t="shared" si="15"/>
        <v>9.5974155662190181</v>
      </c>
      <c r="V146" s="3">
        <f t="shared" si="16"/>
        <v>-11.180281981412909</v>
      </c>
      <c r="W146" s="3">
        <f t="shared" si="17"/>
        <v>9.1952545635964462</v>
      </c>
    </row>
    <row r="147" spans="2:23" x14ac:dyDescent="0.25">
      <c r="B147" s="21">
        <v>1.18</v>
      </c>
      <c r="C147" s="3">
        <f t="shared" si="12"/>
        <v>11.4825572343495</v>
      </c>
      <c r="D147" s="3">
        <f t="shared" si="13"/>
        <v>-13.549574194626814</v>
      </c>
      <c r="E147" s="3">
        <f t="shared" si="14"/>
        <v>12.366363368336147</v>
      </c>
      <c r="T147" s="21">
        <v>1.17</v>
      </c>
      <c r="U147" s="3">
        <f t="shared" si="15"/>
        <v>9.59905485575322</v>
      </c>
      <c r="V147" s="3">
        <f t="shared" si="16"/>
        <v>-11.276264399806736</v>
      </c>
      <c r="W147" s="3">
        <f t="shared" si="17"/>
        <v>9.2912369819902736</v>
      </c>
    </row>
    <row r="148" spans="2:23" x14ac:dyDescent="0.25">
      <c r="B148" s="20">
        <v>1.19</v>
      </c>
      <c r="C148" s="3">
        <f t="shared" si="12"/>
        <v>11.482568526838357</v>
      </c>
      <c r="D148" s="3">
        <f t="shared" si="13"/>
        <v>-13.66439982434586</v>
      </c>
      <c r="E148" s="3">
        <f t="shared" si="14"/>
        <v>12.481188998055194</v>
      </c>
      <c r="T148" s="21">
        <v>1.18</v>
      </c>
      <c r="U148" s="3">
        <f t="shared" si="15"/>
        <v>9.6006165004368249</v>
      </c>
      <c r="V148" s="3">
        <f t="shared" si="16"/>
        <v>-11.372262819732116</v>
      </c>
      <c r="W148" s="3">
        <f t="shared" si="17"/>
        <v>9.3872354019156532</v>
      </c>
    </row>
    <row r="149" spans="2:23" x14ac:dyDescent="0.25">
      <c r="B149" s="21">
        <v>1.2</v>
      </c>
      <c r="C149" s="3">
        <f t="shared" si="12"/>
        <v>11.482578774925093</v>
      </c>
      <c r="D149" s="3">
        <f t="shared" si="13"/>
        <v>-13.779225561683333</v>
      </c>
      <c r="E149" s="3">
        <f t="shared" si="14"/>
        <v>12.596014735392666</v>
      </c>
      <c r="T149" s="20">
        <v>1.19</v>
      </c>
      <c r="U149" s="3">
        <f t="shared" si="15"/>
        <v>9.6021041779135317</v>
      </c>
      <c r="V149" s="3">
        <f t="shared" si="16"/>
        <v>-11.468276483277464</v>
      </c>
      <c r="W149" s="3">
        <f t="shared" si="17"/>
        <v>9.4832490654610009</v>
      </c>
    </row>
    <row r="150" spans="2:23" x14ac:dyDescent="0.25">
      <c r="B150" s="21">
        <v>1.21</v>
      </c>
      <c r="C150" s="3">
        <f t="shared" si="12"/>
        <v>11.482588075202742</v>
      </c>
      <c r="D150" s="3">
        <f t="shared" si="13"/>
        <v>-13.89405139668599</v>
      </c>
      <c r="E150" s="3">
        <f t="shared" si="14"/>
        <v>12.710840570395323</v>
      </c>
      <c r="T150" s="21">
        <v>1.2</v>
      </c>
      <c r="U150" s="3">
        <f t="shared" si="15"/>
        <v>9.6035213916356632</v>
      </c>
      <c r="V150" s="3">
        <f t="shared" si="16"/>
        <v>-11.564304668429637</v>
      </c>
      <c r="W150" s="3">
        <f t="shared" si="17"/>
        <v>9.579277250613174</v>
      </c>
    </row>
    <row r="151" spans="2:23" x14ac:dyDescent="0.25">
      <c r="B151" s="20">
        <v>1.22</v>
      </c>
      <c r="C151" s="3">
        <f t="shared" si="12"/>
        <v>11.482596515330796</v>
      </c>
      <c r="D151" s="3">
        <f t="shared" si="13"/>
        <v>-14.008877320321123</v>
      </c>
      <c r="E151" s="3">
        <f t="shared" si="14"/>
        <v>12.825666494030456</v>
      </c>
      <c r="T151" s="21">
        <v>1.21</v>
      </c>
      <c r="U151" s="3">
        <f t="shared" si="15"/>
        <v>9.6048714791147347</v>
      </c>
      <c r="V151" s="3">
        <f t="shared" si="16"/>
        <v>-11.660346687373595</v>
      </c>
      <c r="W151" s="3">
        <f t="shared" si="17"/>
        <v>9.6753192695571322</v>
      </c>
    </row>
    <row r="152" spans="2:23" x14ac:dyDescent="0.25">
      <c r="B152" s="21">
        <v>1.23</v>
      </c>
      <c r="C152" s="3">
        <f t="shared" si="12"/>
        <v>11.48260417486143</v>
      </c>
      <c r="D152" s="3">
        <f t="shared" si="13"/>
        <v>-14.12370332439143</v>
      </c>
      <c r="E152" s="3">
        <f t="shared" si="14"/>
        <v>12.940492498100763</v>
      </c>
      <c r="T152" s="20">
        <v>1.22</v>
      </c>
      <c r="U152" s="3">
        <f t="shared" si="15"/>
        <v>9.6061576197812286</v>
      </c>
      <c r="V152" s="3">
        <f t="shared" si="16"/>
        <v>-11.756401884872618</v>
      </c>
      <c r="W152" s="3">
        <f t="shared" si="17"/>
        <v>9.7713744670561553</v>
      </c>
    </row>
    <row r="153" spans="2:23" x14ac:dyDescent="0.25">
      <c r="B153" s="21">
        <v>1.24</v>
      </c>
      <c r="C153" s="3">
        <f t="shared" si="12"/>
        <v>11.482611125989324</v>
      </c>
      <c r="D153" s="3">
        <f t="shared" si="13"/>
        <v>-14.238529401457749</v>
      </c>
      <c r="E153" s="3">
        <f t="shared" si="14"/>
        <v>13.055318575167082</v>
      </c>
      <c r="T153" s="21">
        <v>1.23</v>
      </c>
      <c r="U153" s="3">
        <f t="shared" si="15"/>
        <v>9.6073828424720933</v>
      </c>
      <c r="V153" s="3">
        <f t="shared" si="16"/>
        <v>-11.852469636725237</v>
      </c>
      <c r="W153" s="3">
        <f t="shared" si="17"/>
        <v>9.8674422189087743</v>
      </c>
    </row>
    <row r="154" spans="2:23" x14ac:dyDescent="0.25">
      <c r="B154" s="20">
        <v>1.25</v>
      </c>
      <c r="C154" s="3">
        <f t="shared" si="12"/>
        <v>11.482617434232127</v>
      </c>
      <c r="D154" s="3">
        <f t="shared" si="13"/>
        <v>-14.35335554476894</v>
      </c>
      <c r="E154" s="3">
        <f t="shared" si="14"/>
        <v>13.170144718478273</v>
      </c>
      <c r="T154" s="21">
        <v>1.24</v>
      </c>
      <c r="U154" s="3">
        <f t="shared" si="15"/>
        <v>9.608550032563592</v>
      </c>
      <c r="V154" s="3">
        <f t="shared" si="16"/>
        <v>-11.948549348295243</v>
      </c>
      <c r="W154" s="3">
        <f t="shared" si="17"/>
        <v>9.9635219304787803</v>
      </c>
    </row>
    <row r="155" spans="2:23" x14ac:dyDescent="0.25">
      <c r="B155" s="21">
        <v>1.26</v>
      </c>
      <c r="C155" s="3">
        <f t="shared" si="12"/>
        <v>11.482623159047993</v>
      </c>
      <c r="D155" s="3">
        <f t="shared" si="13"/>
        <v>-14.468181748198246</v>
      </c>
      <c r="E155" s="3">
        <f t="shared" si="14"/>
        <v>13.284970921907579</v>
      </c>
      <c r="T155" s="20">
        <v>1.25</v>
      </c>
      <c r="U155" s="3">
        <f t="shared" si="15"/>
        <v>9.6096619387663225</v>
      </c>
      <c r="V155" s="3">
        <f t="shared" si="16"/>
        <v>-12.044640453111342</v>
      </c>
      <c r="W155" s="3">
        <f t="shared" si="17"/>
        <v>10.059613035294879</v>
      </c>
    </row>
    <row r="156" spans="2:23" x14ac:dyDescent="0.25">
      <c r="B156" s="21">
        <v>1.27</v>
      </c>
      <c r="C156" s="3">
        <f t="shared" si="12"/>
        <v>11.482628354396006</v>
      </c>
      <c r="D156" s="3">
        <f t="shared" si="13"/>
        <v>-14.58300800618556</v>
      </c>
      <c r="E156" s="3">
        <f t="shared" si="14"/>
        <v>13.399797179894893</v>
      </c>
      <c r="T156" s="21">
        <v>1.26</v>
      </c>
      <c r="U156" s="3">
        <f t="shared" si="15"/>
        <v>9.6107211795983591</v>
      </c>
      <c r="V156" s="3">
        <f t="shared" si="16"/>
        <v>-12.140742411533111</v>
      </c>
      <c r="W156" s="3">
        <f t="shared" si="17"/>
        <v>10.155714993716648</v>
      </c>
    </row>
    <row r="157" spans="2:23" x14ac:dyDescent="0.25">
      <c r="B157" s="20">
        <v>1.28</v>
      </c>
      <c r="C157" s="3">
        <f t="shared" si="12"/>
        <v>11.482633069244761</v>
      </c>
      <c r="D157" s="3">
        <f t="shared" si="13"/>
        <v>-14.697834313685007</v>
      </c>
      <c r="E157" s="3">
        <f t="shared" si="14"/>
        <v>13.51462348739434</v>
      </c>
      <c r="T157" s="21">
        <v>1.27</v>
      </c>
      <c r="U157" s="3">
        <f t="shared" si="15"/>
        <v>9.6117302495518349</v>
      </c>
      <c r="V157" s="3">
        <f t="shared" si="16"/>
        <v>-12.236854709480172</v>
      </c>
      <c r="W157" s="3">
        <f t="shared" si="17"/>
        <v>10.251827291663709</v>
      </c>
    </row>
    <row r="158" spans="2:23" x14ac:dyDescent="0.25">
      <c r="B158" s="21">
        <v>1.29</v>
      </c>
      <c r="C158" s="3">
        <f t="shared" si="12"/>
        <v>11.482637348033929</v>
      </c>
      <c r="D158" s="3">
        <f t="shared" si="13"/>
        <v>-14.812660666117381</v>
      </c>
      <c r="E158" s="3">
        <f t="shared" si="14"/>
        <v>13.629449839826714</v>
      </c>
      <c r="T158" s="20">
        <v>1.28</v>
      </c>
      <c r="U158" s="3">
        <f t="shared" si="15"/>
        <v>9.6126915249674063</v>
      </c>
      <c r="V158" s="3">
        <f t="shared" si="16"/>
        <v>-12.332976857221526</v>
      </c>
      <c r="W158" s="3">
        <f t="shared" si="17"/>
        <v>10.347949439405063</v>
      </c>
    </row>
    <row r="159" spans="2:23" x14ac:dyDescent="0.25">
      <c r="B159" s="20">
        <v>1.3</v>
      </c>
      <c r="C159" s="3">
        <f t="shared" si="12"/>
        <v>11.482641231093107</v>
      </c>
      <c r="D159" s="3">
        <f t="shared" si="13"/>
        <v>-14.927487059326998</v>
      </c>
      <c r="E159" s="3">
        <f t="shared" si="14"/>
        <v>13.744276233036331</v>
      </c>
      <c r="T159" s="21">
        <v>1.29</v>
      </c>
      <c r="U159" s="3">
        <f t="shared" si="15"/>
        <v>9.6136072696304975</v>
      </c>
      <c r="V159" s="3">
        <f t="shared" si="16"/>
        <v>-12.429108388222255</v>
      </c>
      <c r="W159" s="3">
        <f t="shared" si="17"/>
        <v>10.444080970405793</v>
      </c>
    </row>
    <row r="160" spans="2:23" x14ac:dyDescent="0.25">
      <c r="B160" s="21">
        <v>1.31</v>
      </c>
      <c r="C160" s="3">
        <f t="shared" si="12"/>
        <v>11.482644755021955</v>
      </c>
      <c r="D160" s="3">
        <f t="shared" si="13"/>
        <v>-15.042313489542515</v>
      </c>
      <c r="E160" s="3">
        <f t="shared" si="14"/>
        <v>13.859102663251848</v>
      </c>
      <c r="T160" s="20">
        <v>1.3</v>
      </c>
      <c r="U160" s="3">
        <f t="shared" si="15"/>
        <v>9.6144796401024735</v>
      </c>
      <c r="V160" s="3">
        <f t="shared" si="16"/>
        <v>-12.525248858044844</v>
      </c>
      <c r="W160" s="3">
        <f t="shared" si="17"/>
        <v>10.540221440228381</v>
      </c>
    </row>
    <row r="161" spans="2:23" x14ac:dyDescent="0.25">
      <c r="B161" s="21">
        <v>1.32</v>
      </c>
      <c r="C161" s="3">
        <f t="shared" si="12"/>
        <v>11.482647953035158</v>
      </c>
      <c r="D161" s="3">
        <f t="shared" si="13"/>
        <v>-15.157139953341392</v>
      </c>
      <c r="E161" s="3">
        <f t="shared" si="14"/>
        <v>13.973929127050726</v>
      </c>
      <c r="T161" s="21">
        <v>1.31</v>
      </c>
      <c r="U161" s="3">
        <f t="shared" si="15"/>
        <v>9.6153106907992978</v>
      </c>
      <c r="V161" s="3">
        <f t="shared" si="16"/>
        <v>-12.621397843302528</v>
      </c>
      <c r="W161" s="3">
        <f t="shared" si="17"/>
        <v>10.636370425486065</v>
      </c>
    </row>
    <row r="162" spans="2:23" x14ac:dyDescent="0.25">
      <c r="B162" s="20">
        <v>1.33</v>
      </c>
      <c r="C162" s="3">
        <f t="shared" si="12"/>
        <v>11.4826508552755</v>
      </c>
      <c r="D162" s="3">
        <f t="shared" si="13"/>
        <v>-15.27196644761762</v>
      </c>
      <c r="E162" s="3">
        <f t="shared" si="14"/>
        <v>14.088755621326953</v>
      </c>
      <c r="T162" s="21">
        <v>1.32</v>
      </c>
      <c r="U162" s="3">
        <f t="shared" si="15"/>
        <v>9.6161023788296465</v>
      </c>
      <c r="V162" s="3">
        <f t="shared" si="16"/>
        <v>-12.717554940662238</v>
      </c>
      <c r="W162" s="3">
        <f t="shared" si="17"/>
        <v>10.732527522845775</v>
      </c>
    </row>
    <row r="163" spans="2:23" x14ac:dyDescent="0.25">
      <c r="B163" s="21">
        <v>1.34</v>
      </c>
      <c r="C163" s="3">
        <f t="shared" si="12"/>
        <v>11.482653489097954</v>
      </c>
      <c r="D163" s="3">
        <f t="shared" si="13"/>
        <v>-15.386792969552456</v>
      </c>
      <c r="E163" s="3">
        <f t="shared" si="14"/>
        <v>14.203582143261789</v>
      </c>
      <c r="T163" s="20">
        <v>1.33</v>
      </c>
      <c r="U163" s="3">
        <f t="shared" si="15"/>
        <v>9.6168565686038576</v>
      </c>
      <c r="V163" s="3">
        <f t="shared" si="16"/>
        <v>-12.813719765894744</v>
      </c>
      <c r="W163" s="3">
        <f t="shared" si="17"/>
        <v>10.828692348078281</v>
      </c>
    </row>
    <row r="164" spans="2:23" x14ac:dyDescent="0.25">
      <c r="B164" s="21">
        <v>1.35</v>
      </c>
      <c r="C164" s="3">
        <f t="shared" si="12"/>
        <v>11.48265587932754</v>
      </c>
      <c r="D164" s="3">
        <f t="shared" si="13"/>
        <v>-15.501619516587855</v>
      </c>
      <c r="E164" s="3">
        <f t="shared" si="14"/>
        <v>14.318408690297188</v>
      </c>
      <c r="T164" s="21">
        <v>1.34</v>
      </c>
      <c r="U164" s="3">
        <f t="shared" si="15"/>
        <v>9.61757503622459</v>
      </c>
      <c r="V164" s="3">
        <f t="shared" si="16"/>
        <v>-12.909891952969815</v>
      </c>
      <c r="W164" s="3">
        <f t="shared" si="17"/>
        <v>10.924864535153352</v>
      </c>
    </row>
    <row r="165" spans="2:23" x14ac:dyDescent="0.25">
      <c r="B165" s="20">
        <v>1.36</v>
      </c>
      <c r="C165" s="3">
        <f t="shared" si="12"/>
        <v>11.482658048493294</v>
      </c>
      <c r="D165" s="3">
        <f t="shared" si="13"/>
        <v>-15.616446086402357</v>
      </c>
      <c r="E165" s="3">
        <f t="shared" si="14"/>
        <v>14.43323526011169</v>
      </c>
      <c r="T165" s="21">
        <v>1.35</v>
      </c>
      <c r="U165" s="3">
        <f t="shared" si="15"/>
        <v>9.6182594736695002</v>
      </c>
      <c r="V165" s="3">
        <f t="shared" si="16"/>
        <v>-13.00607115319422</v>
      </c>
      <c r="W165" s="3">
        <f t="shared" si="17"/>
        <v>11.021043735377757</v>
      </c>
    </row>
    <row r="166" spans="2:23" x14ac:dyDescent="0.25">
      <c r="B166" s="21">
        <v>1.37</v>
      </c>
      <c r="C166" s="3">
        <f t="shared" si="12"/>
        <v>11.482660017040624</v>
      </c>
      <c r="D166" s="3">
        <f t="shared" si="13"/>
        <v>-15.731272676889207</v>
      </c>
      <c r="E166" s="3">
        <f t="shared" si="14"/>
        <v>14.54806185059854</v>
      </c>
      <c r="T166" s="20">
        <v>1.36</v>
      </c>
      <c r="U166" s="3">
        <f t="shared" si="15"/>
        <v>9.6189114927758279</v>
      </c>
      <c r="V166" s="3">
        <f t="shared" si="16"/>
        <v>-13.102257034390558</v>
      </c>
      <c r="W166" s="3">
        <f t="shared" si="17"/>
        <v>11.117229616574095</v>
      </c>
    </row>
    <row r="167" spans="2:23" x14ac:dyDescent="0.25">
      <c r="B167" s="21">
        <v>1.38</v>
      </c>
      <c r="C167" s="3">
        <f t="shared" si="12"/>
        <v>11.482661803524014</v>
      </c>
      <c r="D167" s="3">
        <f t="shared" si="13"/>
        <v>-15.846099286136482</v>
      </c>
      <c r="E167" s="3">
        <f t="shared" si="14"/>
        <v>14.662888459845815</v>
      </c>
      <c r="T167" s="21">
        <v>1.37</v>
      </c>
      <c r="U167" s="3">
        <f t="shared" si="15"/>
        <v>9.6195326290362413</v>
      </c>
      <c r="V167" s="3">
        <f t="shared" si="16"/>
        <v>-13.198449280114994</v>
      </c>
      <c r="W167" s="3">
        <f t="shared" si="17"/>
        <v>11.213421862298532</v>
      </c>
    </row>
    <row r="168" spans="2:23" x14ac:dyDescent="0.25">
      <c r="B168" s="20">
        <v>1.39</v>
      </c>
      <c r="C168" s="3">
        <f t="shared" si="12"/>
        <v>11.482663424781911</v>
      </c>
      <c r="D168" s="3">
        <f t="shared" si="13"/>
        <v>-15.960925912409106</v>
      </c>
      <c r="E168" s="3">
        <f t="shared" si="14"/>
        <v>14.777715086118439</v>
      </c>
      <c r="T168" s="21">
        <v>1.38</v>
      </c>
      <c r="U168" s="3">
        <f t="shared" si="15"/>
        <v>9.620124345214883</v>
      </c>
      <c r="V168" s="3">
        <f t="shared" si="16"/>
        <v>-13.294647588912037</v>
      </c>
      <c r="W168" s="3">
        <f t="shared" si="17"/>
        <v>11.309620171095574</v>
      </c>
    </row>
    <row r="169" spans="2:23" x14ac:dyDescent="0.25">
      <c r="B169" s="21">
        <v>1.4</v>
      </c>
      <c r="C169" s="3">
        <f t="shared" si="12"/>
        <v>11.482664896095432</v>
      </c>
      <c r="D169" s="3">
        <f t="shared" si="13"/>
        <v>-16.07575255413246</v>
      </c>
      <c r="E169" s="3">
        <f t="shared" si="14"/>
        <v>14.892541727841794</v>
      </c>
      <c r="T169" s="20">
        <v>1.39</v>
      </c>
      <c r="U169" s="3">
        <f t="shared" si="15"/>
        <v>9.6206880347921686</v>
      </c>
      <c r="V169" s="3">
        <f t="shared" si="16"/>
        <v>-13.390851673604615</v>
      </c>
      <c r="W169" s="3">
        <f t="shared" si="17"/>
        <v>11.405824255788152</v>
      </c>
    </row>
    <row r="170" spans="2:23" x14ac:dyDescent="0.25">
      <c r="B170" s="21">
        <v>1.41</v>
      </c>
      <c r="C170" s="3">
        <f t="shared" si="12"/>
        <v>11.4826662313324</v>
      </c>
      <c r="D170" s="3">
        <f t="shared" si="13"/>
        <v>-16.190579209877569</v>
      </c>
      <c r="E170" s="3">
        <f t="shared" si="14"/>
        <v>15.007368383586902</v>
      </c>
      <c r="T170" s="21">
        <v>1.4</v>
      </c>
      <c r="U170" s="3">
        <f t="shared" si="15"/>
        <v>9.6212250252463889</v>
      </c>
      <c r="V170" s="3">
        <f t="shared" si="16"/>
        <v>-13.487061260617788</v>
      </c>
      <c r="W170" s="3">
        <f t="shared" si="17"/>
        <v>11.502033842801325</v>
      </c>
    </row>
    <row r="171" spans="2:23" x14ac:dyDescent="0.25">
      <c r="B171" s="20">
        <v>1.42</v>
      </c>
      <c r="C171" s="3">
        <f t="shared" si="12"/>
        <v>11.48266744307805</v>
      </c>
      <c r="D171" s="3">
        <f t="shared" si="13"/>
        <v>-16.305405878347603</v>
      </c>
      <c r="E171" s="3">
        <f t="shared" si="14"/>
        <v>15.122195052056936</v>
      </c>
      <c r="T171" s="21">
        <v>1.41</v>
      </c>
      <c r="U171" s="3">
        <f t="shared" si="15"/>
        <v>9.6217365811799116</v>
      </c>
      <c r="V171" s="3">
        <f t="shared" si="16"/>
        <v>-13.583276089334461</v>
      </c>
      <c r="W171" s="3">
        <f t="shared" si="17"/>
        <v>11.598248671517998</v>
      </c>
    </row>
    <row r="172" spans="2:23" x14ac:dyDescent="0.25">
      <c r="B172" s="21">
        <v>1.43</v>
      </c>
      <c r="C172" s="3">
        <f t="shared" si="12"/>
        <v>11.482668542753656</v>
      </c>
      <c r="D172" s="3">
        <f t="shared" si="13"/>
        <v>-16.420232558365676</v>
      </c>
      <c r="E172" s="3">
        <f t="shared" si="14"/>
        <v>15.237021732075009</v>
      </c>
      <c r="T172" s="20">
        <v>1.42</v>
      </c>
      <c r="U172" s="3">
        <f t="shared" si="15"/>
        <v>9.6222239072972826</v>
      </c>
      <c r="V172" s="3">
        <f t="shared" si="16"/>
        <v>-13.679495911481672</v>
      </c>
      <c r="W172" s="3">
        <f t="shared" si="17"/>
        <v>11.694468493665209</v>
      </c>
    </row>
    <row r="173" spans="2:23" x14ac:dyDescent="0.25">
      <c r="B173" s="21">
        <v>1.44</v>
      </c>
      <c r="C173" s="3">
        <f t="shared" si="12"/>
        <v>11.482669540724178</v>
      </c>
      <c r="D173" s="3">
        <f t="shared" si="13"/>
        <v>-16.535059248863764</v>
      </c>
      <c r="E173" s="3">
        <f t="shared" si="14"/>
        <v>15.351848422573097</v>
      </c>
      <c r="T173" s="21">
        <v>1.43</v>
      </c>
      <c r="U173" s="3">
        <f t="shared" si="15"/>
        <v>9.6226881512422953</v>
      </c>
      <c r="V173" s="3">
        <f t="shared" si="16"/>
        <v>-13.775720490545874</v>
      </c>
      <c r="W173" s="3">
        <f t="shared" si="17"/>
        <v>11.790693072729411</v>
      </c>
    </row>
    <row r="174" spans="2:23" x14ac:dyDescent="0.25">
      <c r="B174" s="20">
        <v>1.45</v>
      </c>
      <c r="C174" s="3">
        <f t="shared" si="12"/>
        <v>11.482670446395954</v>
      </c>
      <c r="D174" s="3">
        <f t="shared" si="13"/>
        <v>-16.649885948872598</v>
      </c>
      <c r="E174" s="3">
        <f t="shared" si="14"/>
        <v>15.466675122581931</v>
      </c>
      <c r="T174" s="21">
        <v>1.44</v>
      </c>
      <c r="U174" s="3">
        <f t="shared" si="15"/>
        <v>9.6231304063006604</v>
      </c>
      <c r="V174" s="3">
        <f t="shared" si="16"/>
        <v>-13.871949601215981</v>
      </c>
      <c r="W174" s="3">
        <f t="shared" si="17"/>
        <v>11.886922183399518</v>
      </c>
    </row>
    <row r="175" spans="2:23" x14ac:dyDescent="0.25">
      <c r="B175" s="21">
        <v>1.46</v>
      </c>
      <c r="C175" s="3">
        <f t="shared" si="12"/>
        <v>11.482671268305371</v>
      </c>
      <c r="D175" s="3">
        <f t="shared" si="13"/>
        <v>-16.764712657512565</v>
      </c>
      <c r="E175" s="3">
        <f t="shared" si="14"/>
        <v>15.581501831221898</v>
      </c>
      <c r="T175" s="20">
        <v>1.45</v>
      </c>
      <c r="U175" s="3">
        <f t="shared" si="15"/>
        <v>9.6235517139746758</v>
      </c>
      <c r="V175" s="3">
        <f t="shared" si="16"/>
        <v>-13.968183028852753</v>
      </c>
      <c r="W175" s="3">
        <f t="shared" si="17"/>
        <v>11.98315561103629</v>
      </c>
    </row>
    <row r="176" spans="2:23" x14ac:dyDescent="0.25">
      <c r="B176" s="21">
        <v>1.47</v>
      </c>
      <c r="C176" s="3">
        <f t="shared" si="12"/>
        <v>11.482672014199309</v>
      </c>
      <c r="D176" s="3">
        <f t="shared" si="13"/>
        <v>-16.879539373985395</v>
      </c>
      <c r="E176" s="3">
        <f t="shared" si="14"/>
        <v>15.696328547694728</v>
      </c>
      <c r="T176" s="21">
        <v>1.46</v>
      </c>
      <c r="U176" s="3">
        <f t="shared" si="15"/>
        <v>9.6239530664359467</v>
      </c>
      <c r="V176" s="3">
        <f t="shared" si="16"/>
        <v>-14.064420568983319</v>
      </c>
      <c r="W176" s="3">
        <f t="shared" si="17"/>
        <v>12.079393151166856</v>
      </c>
    </row>
    <row r="177" spans="2:23" x14ac:dyDescent="0.25">
      <c r="B177" s="20">
        <v>1.48</v>
      </c>
      <c r="C177" s="3">
        <f t="shared" si="12"/>
        <v>11.482672691108171</v>
      </c>
      <c r="D177" s="3">
        <f t="shared" si="13"/>
        <v>-16.994366097566669</v>
      </c>
      <c r="E177" s="3">
        <f t="shared" si="14"/>
        <v>15.811155271276002</v>
      </c>
      <c r="T177" s="21">
        <v>1.47</v>
      </c>
      <c r="U177" s="3">
        <f t="shared" si="15"/>
        <v>9.6243354088619313</v>
      </c>
      <c r="V177" s="3">
        <f t="shared" si="16"/>
        <v>-14.160662026819658</v>
      </c>
      <c r="W177" s="3">
        <f t="shared" si="17"/>
        <v>12.175634609003195</v>
      </c>
    </row>
    <row r="178" spans="2:23" x14ac:dyDescent="0.25">
      <c r="B178" s="21">
        <v>1.49</v>
      </c>
      <c r="C178" s="3">
        <f t="shared" si="12"/>
        <v>11.48267330541214</v>
      </c>
      <c r="D178" s="3">
        <f t="shared" si="13"/>
        <v>-17.109192827598946</v>
      </c>
      <c r="E178" s="3">
        <f t="shared" si="14"/>
        <v>15.925982001308279</v>
      </c>
      <c r="T178" s="20">
        <v>1.48</v>
      </c>
      <c r="U178" s="3">
        <f t="shared" si="15"/>
        <v>9.6246996416618096</v>
      </c>
      <c r="V178" s="3">
        <f t="shared" si="16"/>
        <v>-14.256907216799874</v>
      </c>
      <c r="W178" s="3">
        <f t="shared" si="17"/>
        <v>12.271879798983411</v>
      </c>
    </row>
    <row r="179" spans="2:23" x14ac:dyDescent="0.25">
      <c r="B179" s="21">
        <v>1.5</v>
      </c>
      <c r="C179" s="3">
        <f t="shared" si="12"/>
        <v>11.48267386290132</v>
      </c>
      <c r="D179" s="3">
        <f t="shared" si="13"/>
        <v>-17.224019563485591</v>
      </c>
      <c r="E179" s="3">
        <f t="shared" si="14"/>
        <v>16.040808737194922</v>
      </c>
      <c r="T179" s="21">
        <v>1.49</v>
      </c>
      <c r="U179" s="3">
        <f t="shared" si="15"/>
        <v>9.6250466225969387</v>
      </c>
      <c r="V179" s="3">
        <f t="shared" si="16"/>
        <v>-14.35315596215119</v>
      </c>
      <c r="W179" s="3">
        <f t="shared" si="17"/>
        <v>12.368128544334727</v>
      </c>
    </row>
    <row r="180" spans="2:23" x14ac:dyDescent="0.25">
      <c r="B180" s="20">
        <v>1.51</v>
      </c>
      <c r="C180" s="3">
        <f t="shared" si="12"/>
        <v>11.48267436883031</v>
      </c>
      <c r="D180" s="3">
        <f t="shared" si="13"/>
        <v>-17.338846304685156</v>
      </c>
      <c r="E180" s="3">
        <f t="shared" si="14"/>
        <v>16.155635478394487</v>
      </c>
      <c r="T180" s="21">
        <v>1.5</v>
      </c>
      <c r="U180" s="3">
        <f t="shared" si="15"/>
        <v>9.6253771688008598</v>
      </c>
      <c r="V180" s="3">
        <f t="shared" si="16"/>
        <v>-14.449408094473673</v>
      </c>
      <c r="W180" s="3">
        <f t="shared" si="17"/>
        <v>12.464380676657211</v>
      </c>
    </row>
    <row r="181" spans="2:23" x14ac:dyDescent="0.25">
      <c r="B181" s="21">
        <v>1.52</v>
      </c>
      <c r="C181" s="3">
        <f t="shared" si="12"/>
        <v>11.482674827967726</v>
      </c>
      <c r="D181" s="3">
        <f t="shared" si="13"/>
        <v>-17.453673050706275</v>
      </c>
      <c r="E181" s="3">
        <f t="shared" si="14"/>
        <v>16.270462224415606</v>
      </c>
      <c r="T181" s="20">
        <v>1.51</v>
      </c>
      <c r="U181" s="3">
        <f t="shared" si="15"/>
        <v>9.6256920587036312</v>
      </c>
      <c r="V181" s="3">
        <f t="shared" si="16"/>
        <v>-14.545663453343634</v>
      </c>
      <c r="W181" s="3">
        <f t="shared" si="17"/>
        <v>12.560636035527171</v>
      </c>
    </row>
    <row r="182" spans="2:23" x14ac:dyDescent="0.25">
      <c r="B182" s="21">
        <v>1.53</v>
      </c>
      <c r="C182" s="3">
        <f t="shared" si="12"/>
        <v>11.482675244641156</v>
      </c>
      <c r="D182" s="3">
        <f t="shared" si="13"/>
        <v>-17.568499801103009</v>
      </c>
      <c r="E182" s="3">
        <f t="shared" si="14"/>
        <v>16.38528897481234</v>
      </c>
      <c r="T182" s="21">
        <v>1.52</v>
      </c>
      <c r="U182" s="3">
        <f t="shared" si="15"/>
        <v>9.6259920338650193</v>
      </c>
      <c r="V182" s="3">
        <f t="shared" si="16"/>
        <v>-14.641921885935844</v>
      </c>
      <c r="W182" s="3">
        <f t="shared" si="17"/>
        <v>12.656894468119381</v>
      </c>
    </row>
    <row r="183" spans="2:23" x14ac:dyDescent="0.25">
      <c r="B183" s="20">
        <v>1.54</v>
      </c>
      <c r="C183" s="3">
        <f t="shared" si="12"/>
        <v>11.482675622777943</v>
      </c>
      <c r="D183" s="3">
        <f t="shared" si="13"/>
        <v>-17.683326555470682</v>
      </c>
      <c r="E183" s="3">
        <f t="shared" si="14"/>
        <v>16.500115729180013</v>
      </c>
      <c r="T183" s="21">
        <v>1.53</v>
      </c>
      <c r="U183" s="3">
        <f t="shared" si="15"/>
        <v>9.6262778007208567</v>
      </c>
      <c r="V183" s="3">
        <f t="shared" si="16"/>
        <v>-14.738183246663633</v>
      </c>
      <c r="W183" s="3">
        <f t="shared" si="17"/>
        <v>12.75315582884717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11.482675965942203</v>
      </c>
      <c r="D184" s="3">
        <f t="shared" ref="D184:D247" si="19">($B$21*$B$22 - 2*$B$24) * ($B$21*$B$25*EXP(-4*$B$23*B184/$B$21/$B$25) + (4*$B$23*B184)) / (8*$B$23*$B$23)</f>
        <v>-17.798153313442032</v>
      </c>
      <c r="E184" s="3">
        <f t="shared" ref="E184:E247" si="20">-(D184-$D$29)</f>
        <v>16.614942487151364</v>
      </c>
      <c r="T184" s="20">
        <v>1.54</v>
      </c>
      <c r="U184" s="3">
        <f t="shared" si="15"/>
        <v>9.6265500322466835</v>
      </c>
      <c r="V184" s="3">
        <f t="shared" si="16"/>
        <v>-14.834447396836037</v>
      </c>
      <c r="W184" s="3">
        <f t="shared" si="17"/>
        <v>12.849419979019574</v>
      </c>
    </row>
    <row r="185" spans="2:23" x14ac:dyDescent="0.25">
      <c r="B185" s="20">
        <v>1.56</v>
      </c>
      <c r="C185" s="3">
        <f t="shared" si="18"/>
        <v>11.482676277368423</v>
      </c>
      <c r="D185" s="3">
        <f t="shared" si="19"/>
        <v>-17.912980074683766</v>
      </c>
      <c r="E185" s="3">
        <f t="shared" si="20"/>
        <v>16.729769248393097</v>
      </c>
      <c r="T185" s="21">
        <v>1.55</v>
      </c>
      <c r="U185" s="3">
        <f t="shared" ref="U185:U248" si="21">(($B$21*$B$22/$B$23)-($B$24/$B$23))*EXP(-2*$B$23*T185/$B$21/$B$25) - ($B$21*$B$22/$B$23) + ($B$24/$B$23)</f>
        <v>9.6268093695425954</v>
      </c>
      <c r="V185" s="3">
        <f t="shared" ref="V185:V248" si="22">($B$21*$B$22 - $B$24) * ($B$21*$B$25*EXP(-2*$B$23*T185/$B$21/$B$25) + (2*$B$23*T185)) / (2*$B$23*$B$23)</f>
        <v>-14.930714204331174</v>
      </c>
      <c r="W185" s="3">
        <f t="shared" ref="W185:W248" si="23">-(V185-$V$30)</f>
        <v>12.945686786514711</v>
      </c>
    </row>
    <row r="186" spans="2:23" x14ac:dyDescent="0.25">
      <c r="B186" s="21">
        <v>1.57</v>
      </c>
      <c r="C186" s="3">
        <f t="shared" si="18"/>
        <v>11.482676559991939</v>
      </c>
      <c r="D186" s="3">
        <f t="shared" si="19"/>
        <v>-18.027806838893422</v>
      </c>
      <c r="E186" s="3">
        <f t="shared" si="20"/>
        <v>16.844596012602754</v>
      </c>
      <c r="T186" s="20">
        <v>1.56</v>
      </c>
      <c r="U186" s="3">
        <f t="shared" si="21"/>
        <v>9.6270564233430225</v>
      </c>
      <c r="V186" s="3">
        <f t="shared" si="22"/>
        <v>-15.026983543285118</v>
      </c>
      <c r="W186" s="3">
        <f t="shared" si="23"/>
        <v>13.041956125468655</v>
      </c>
    </row>
    <row r="187" spans="2:23" x14ac:dyDescent="0.25">
      <c r="B187" s="21">
        <v>1.58</v>
      </c>
      <c r="C187" s="3">
        <f t="shared" si="18"/>
        <v>11.48267681647661</v>
      </c>
      <c r="D187" s="3">
        <f t="shared" si="19"/>
        <v>-18.142633605796505</v>
      </c>
      <c r="E187" s="3">
        <f t="shared" si="20"/>
        <v>16.959422779505836</v>
      </c>
      <c r="T187" s="21">
        <v>1.57</v>
      </c>
      <c r="U187" s="3">
        <f t="shared" si="21"/>
        <v>9.6272917754549887</v>
      </c>
      <c r="V187" s="3">
        <f t="shared" si="22"/>
        <v>-15.123255293795467</v>
      </c>
      <c r="W187" s="3">
        <f t="shared" si="23"/>
        <v>13.138227875979004</v>
      </c>
    </row>
    <row r="188" spans="2:23" x14ac:dyDescent="0.25">
      <c r="B188" s="20">
        <v>1.59</v>
      </c>
      <c r="C188" s="3">
        <f t="shared" si="18"/>
        <v>11.482677049239928</v>
      </c>
      <c r="D188" s="3">
        <f t="shared" si="19"/>
        <v>-18.257460375143911</v>
      </c>
      <c r="E188" s="3">
        <f t="shared" si="20"/>
        <v>17.074249548853242</v>
      </c>
      <c r="T188" s="21">
        <v>1.58</v>
      </c>
      <c r="U188" s="3">
        <f t="shared" si="21"/>
        <v>9.627515980128269</v>
      </c>
      <c r="V188" s="3">
        <f t="shared" si="22"/>
        <v>-15.219529341639005</v>
      </c>
      <c r="W188" s="3">
        <f t="shared" si="23"/>
        <v>13.234501923822542</v>
      </c>
    </row>
    <row r="189" spans="2:23" x14ac:dyDescent="0.25">
      <c r="B189" s="21">
        <v>1.6</v>
      </c>
      <c r="C189" s="3">
        <f t="shared" si="18"/>
        <v>11.482677260475795</v>
      </c>
      <c r="D189" s="3">
        <f t="shared" si="19"/>
        <v>-18.372287146709567</v>
      </c>
      <c r="E189" s="3">
        <f t="shared" si="20"/>
        <v>17.189076320418899</v>
      </c>
      <c r="T189" s="20">
        <v>1.59</v>
      </c>
      <c r="U189" s="3">
        <f t="shared" si="21"/>
        <v>9.6277295653606298</v>
      </c>
      <c r="V189" s="3">
        <f t="shared" si="22"/>
        <v>-15.315805578002678</v>
      </c>
      <c r="W189" s="3">
        <f t="shared" si="23"/>
        <v>13.330778160186215</v>
      </c>
    </row>
    <row r="190" spans="2:23" x14ac:dyDescent="0.25">
      <c r="B190" s="21">
        <v>1.61</v>
      </c>
      <c r="C190" s="3">
        <f t="shared" si="18"/>
        <v>11.482677452175206</v>
      </c>
      <c r="D190" s="3">
        <f t="shared" si="19"/>
        <v>-18.487113920288326</v>
      </c>
      <c r="E190" s="3">
        <f t="shared" si="20"/>
        <v>17.303903093997658</v>
      </c>
      <c r="T190" s="21">
        <v>1.6</v>
      </c>
      <c r="U190" s="3">
        <f t="shared" si="21"/>
        <v>9.6279330341412521</v>
      </c>
      <c r="V190" s="3">
        <f t="shared" si="22"/>
        <v>-15.412083899227358</v>
      </c>
      <c r="W190" s="3">
        <f t="shared" si="23"/>
        <v>13.427056481410895</v>
      </c>
    </row>
    <row r="191" spans="2:23" x14ac:dyDescent="0.25">
      <c r="B191" s="20">
        <v>1.62</v>
      </c>
      <c r="C191" s="3">
        <f t="shared" si="18"/>
        <v>11.482677626145023</v>
      </c>
      <c r="D191" s="3">
        <f t="shared" si="19"/>
        <v>-18.60194069569399</v>
      </c>
      <c r="E191" s="3">
        <f t="shared" si="20"/>
        <v>17.418729869403322</v>
      </c>
      <c r="T191" s="21">
        <v>1.61</v>
      </c>
      <c r="U191" s="3">
        <f t="shared" si="21"/>
        <v>9.6281268656352683</v>
      </c>
      <c r="V191" s="3">
        <f t="shared" si="22"/>
        <v>-15.508364206563735</v>
      </c>
      <c r="W191" s="3">
        <f t="shared" si="23"/>
        <v>13.523336788747272</v>
      </c>
    </row>
    <row r="192" spans="2:23" x14ac:dyDescent="0.25">
      <c r="B192" s="21">
        <v>1.63</v>
      </c>
      <c r="C192" s="3">
        <f t="shared" si="18"/>
        <v>11.482677784024988</v>
      </c>
      <c r="D192" s="3">
        <f t="shared" si="19"/>
        <v>-18.716767472757606</v>
      </c>
      <c r="E192" s="3">
        <f t="shared" si="20"/>
        <v>17.533556646466938</v>
      </c>
      <c r="T192" s="20">
        <v>1.62</v>
      </c>
      <c r="U192" s="3">
        <f t="shared" si="21"/>
        <v>9.6283115163121806</v>
      </c>
      <c r="V192" s="3">
        <f t="shared" si="22"/>
        <v>-15.604646405939739</v>
      </c>
      <c r="W192" s="3">
        <f t="shared" si="23"/>
        <v>13.619618988123277</v>
      </c>
    </row>
    <row r="193" spans="2:23" x14ac:dyDescent="0.25">
      <c r="B193" s="21">
        <v>1.64</v>
      </c>
      <c r="C193" s="3">
        <f t="shared" si="18"/>
        <v>11.482677927303198</v>
      </c>
      <c r="D193" s="3">
        <f t="shared" si="19"/>
        <v>-18.831594251325829</v>
      </c>
      <c r="E193" s="3">
        <f t="shared" si="20"/>
        <v>17.64838342503516</v>
      </c>
      <c r="T193" s="21">
        <v>1.63</v>
      </c>
      <c r="U193" s="3">
        <f t="shared" si="21"/>
        <v>9.6284874210208411</v>
      </c>
      <c r="V193" s="3">
        <f t="shared" si="22"/>
        <v>-15.700930407739033</v>
      </c>
      <c r="W193" s="3">
        <f t="shared" si="23"/>
        <v>13.71590298992257</v>
      </c>
    </row>
    <row r="194" spans="2:23" x14ac:dyDescent="0.25">
      <c r="B194" s="20">
        <v>1.65</v>
      </c>
      <c r="C194" s="3">
        <f t="shared" si="18"/>
        <v>11.482678057330116</v>
      </c>
      <c r="D194" s="3">
        <f t="shared" si="19"/>
        <v>-18.946421031259511</v>
      </c>
      <c r="E194" s="3">
        <f t="shared" si="20"/>
        <v>17.763210204968843</v>
      </c>
      <c r="T194" s="21">
        <v>1.64</v>
      </c>
      <c r="U194" s="3">
        <f t="shared" si="21"/>
        <v>9.6286549940135124</v>
      </c>
      <c r="V194" s="3">
        <f t="shared" si="22"/>
        <v>-15.797216126589948</v>
      </c>
      <c r="W194" s="3">
        <f t="shared" si="23"/>
        <v>13.812188708773485</v>
      </c>
    </row>
    <row r="195" spans="2:23" x14ac:dyDescent="0.25">
      <c r="B195" s="21">
        <v>1.66</v>
      </c>
      <c r="C195" s="3">
        <f t="shared" si="18"/>
        <v>11.482678175331307</v>
      </c>
      <c r="D195" s="3">
        <f t="shared" si="19"/>
        <v>-19.061247812432359</v>
      </c>
      <c r="E195" s="3">
        <f t="shared" si="20"/>
        <v>17.878036986141691</v>
      </c>
      <c r="T195" s="20">
        <v>1.65</v>
      </c>
      <c r="U195" s="3">
        <f t="shared" si="21"/>
        <v>9.6288146299214237</v>
      </c>
      <c r="V195" s="3">
        <f t="shared" si="22"/>
        <v>-15.893503481164432</v>
      </c>
      <c r="W195" s="3">
        <f t="shared" si="23"/>
        <v>13.908476063347969</v>
      </c>
    </row>
    <row r="196" spans="2:23" x14ac:dyDescent="0.25">
      <c r="B196" s="21">
        <v>1.67</v>
      </c>
      <c r="C196" s="3">
        <f t="shared" si="18"/>
        <v>11.482678282418988</v>
      </c>
      <c r="D196" s="3">
        <f t="shared" si="19"/>
        <v>-19.176074594729769</v>
      </c>
      <c r="E196" s="3">
        <f t="shared" si="20"/>
        <v>17.992863768439101</v>
      </c>
      <c r="T196" s="21">
        <v>1.66</v>
      </c>
      <c r="U196" s="3">
        <f t="shared" si="21"/>
        <v>9.6289667046841192</v>
      </c>
      <c r="V196" s="3">
        <f t="shared" si="22"/>
        <v>-15.989792393986537</v>
      </c>
      <c r="W196" s="3">
        <f t="shared" si="23"/>
        <v>14.004764976170074</v>
      </c>
    </row>
    <row r="197" spans="2:23" x14ac:dyDescent="0.25">
      <c r="B197" s="20">
        <v>1.68</v>
      </c>
      <c r="C197" s="3">
        <f t="shared" si="18"/>
        <v>11.482678379602509</v>
      </c>
      <c r="D197" s="3">
        <f t="shared" si="19"/>
        <v>-19.290901378047735</v>
      </c>
      <c r="E197" s="3">
        <f t="shared" si="20"/>
        <v>18.107690551757067</v>
      </c>
      <c r="T197" s="21">
        <v>1.67</v>
      </c>
      <c r="U197" s="3">
        <f t="shared" si="21"/>
        <v>9.6291115764347879</v>
      </c>
      <c r="V197" s="3">
        <f t="shared" si="22"/>
        <v>-16.086082791249957</v>
      </c>
      <c r="W197" s="3">
        <f t="shared" si="23"/>
        <v>14.101055373433494</v>
      </c>
    </row>
    <row r="198" spans="2:23" x14ac:dyDescent="0.25">
      <c r="B198" s="21">
        <v>1.69</v>
      </c>
      <c r="C198" s="3">
        <f t="shared" si="18"/>
        <v>11.482678467797873</v>
      </c>
      <c r="D198" s="3">
        <f t="shared" si="19"/>
        <v>-19.405728162291869</v>
      </c>
      <c r="E198" s="3">
        <f t="shared" si="20"/>
        <v>18.2225173360012</v>
      </c>
      <c r="T198" s="20">
        <v>1.68</v>
      </c>
      <c r="U198" s="3">
        <f t="shared" si="21"/>
        <v>9.6292495863436631</v>
      </c>
      <c r="V198" s="3">
        <f t="shared" si="22"/>
        <v>-16.182374602644224</v>
      </c>
      <c r="W198" s="3">
        <f t="shared" si="23"/>
        <v>14.197347184827761</v>
      </c>
    </row>
    <row r="199" spans="2:23" x14ac:dyDescent="0.25">
      <c r="B199" s="21">
        <v>1.7</v>
      </c>
      <c r="C199" s="3">
        <f t="shared" si="18"/>
        <v>11.482678547836361</v>
      </c>
      <c r="D199" s="3">
        <f t="shared" si="19"/>
        <v>-19.520554947376514</v>
      </c>
      <c r="E199" s="3">
        <f t="shared" si="20"/>
        <v>18.337344121085845</v>
      </c>
      <c r="T199" s="21">
        <v>1.69</v>
      </c>
      <c r="U199" s="3">
        <f t="shared" si="21"/>
        <v>9.6293810594214726</v>
      </c>
      <c r="V199" s="3">
        <f t="shared" si="22"/>
        <v>-16.278667761189105</v>
      </c>
      <c r="W199" s="3">
        <f t="shared" si="23"/>
        <v>14.293640343372642</v>
      </c>
    </row>
    <row r="200" spans="2:23" x14ac:dyDescent="0.25">
      <c r="B200" s="20">
        <v>1.71</v>
      </c>
      <c r="C200" s="3">
        <f t="shared" si="18"/>
        <v>11.482678620472374</v>
      </c>
      <c r="D200" s="3">
        <f t="shared" si="19"/>
        <v>-19.63538173322393</v>
      </c>
      <c r="E200" s="3">
        <f t="shared" si="20"/>
        <v>18.452170906933262</v>
      </c>
      <c r="T200" s="21">
        <v>1.7</v>
      </c>
      <c r="U200" s="3">
        <f t="shared" si="21"/>
        <v>9.6295063052848242</v>
      </c>
      <c r="V200" s="3">
        <f t="shared" si="22"/>
        <v>-16.374962203076898</v>
      </c>
      <c r="W200" s="3">
        <f t="shared" si="23"/>
        <v>14.389934785260435</v>
      </c>
    </row>
    <row r="201" spans="2:23" x14ac:dyDescent="0.25">
      <c r="B201" s="21">
        <v>1.72</v>
      </c>
      <c r="C201" s="3">
        <f t="shared" si="18"/>
        <v>11.482678686390541</v>
      </c>
      <c r="D201" s="3">
        <f t="shared" si="19"/>
        <v>-19.750208519763575</v>
      </c>
      <c r="E201" s="3">
        <f t="shared" si="20"/>
        <v>18.566997693472906</v>
      </c>
      <c r="T201" s="20">
        <v>1.71</v>
      </c>
      <c r="U201" s="3">
        <f t="shared" si="21"/>
        <v>9.6296256188853633</v>
      </c>
      <c r="V201" s="3">
        <f t="shared" si="22"/>
        <v>-16.471257867522144</v>
      </c>
      <c r="W201" s="3">
        <f t="shared" si="23"/>
        <v>14.486230449705682</v>
      </c>
    </row>
    <row r="202" spans="2:23" x14ac:dyDescent="0.25">
      <c r="B202" s="21">
        <v>1.73</v>
      </c>
      <c r="C202" s="3">
        <f t="shared" si="18"/>
        <v>11.482678746212171</v>
      </c>
      <c r="D202" s="3">
        <f t="shared" si="19"/>
        <v>-19.865035306931425</v>
      </c>
      <c r="E202" s="3">
        <f t="shared" si="20"/>
        <v>18.681824480640756</v>
      </c>
      <c r="T202" s="21">
        <v>1.72</v>
      </c>
      <c r="U202" s="3">
        <f t="shared" si="21"/>
        <v>9.6297392812043565</v>
      </c>
      <c r="V202" s="3">
        <f t="shared" si="22"/>
        <v>-16.56755469661848</v>
      </c>
      <c r="W202" s="3">
        <f t="shared" si="23"/>
        <v>14.582527278802017</v>
      </c>
    </row>
    <row r="203" spans="2:23" x14ac:dyDescent="0.25">
      <c r="B203" s="20">
        <v>1.74</v>
      </c>
      <c r="C203" s="3">
        <f t="shared" si="18"/>
        <v>11.482678800501111</v>
      </c>
      <c r="D203" s="3">
        <f t="shared" si="19"/>
        <v>-19.979862094669382</v>
      </c>
      <c r="E203" s="3">
        <f t="shared" si="20"/>
        <v>18.796651268378714</v>
      </c>
      <c r="T203" s="21">
        <v>1.73</v>
      </c>
      <c r="U203" s="3">
        <f t="shared" si="21"/>
        <v>9.6298475599144204</v>
      </c>
      <c r="V203" s="3">
        <f t="shared" si="22"/>
        <v>-16.663852635202279</v>
      </c>
      <c r="W203" s="3">
        <f t="shared" si="23"/>
        <v>14.678825217385816</v>
      </c>
    </row>
    <row r="204" spans="2:23" x14ac:dyDescent="0.25">
      <c r="B204" s="21">
        <v>1.75</v>
      </c>
      <c r="C204" s="3">
        <f t="shared" si="18"/>
        <v>11.48267884976906</v>
      </c>
      <c r="D204" s="3">
        <f t="shared" si="19"/>
        <v>-20.094688882924718</v>
      </c>
      <c r="E204" s="3">
        <f t="shared" si="20"/>
        <v>18.911478056634049</v>
      </c>
      <c r="T204" s="20">
        <v>1.74</v>
      </c>
      <c r="U204" s="3">
        <f t="shared" si="21"/>
        <v>9.6299507100098687</v>
      </c>
      <c r="V204" s="3">
        <f t="shared" si="22"/>
        <v>-16.760151630722731</v>
      </c>
      <c r="W204" s="3">
        <f t="shared" si="23"/>
        <v>14.775124212906269</v>
      </c>
    </row>
    <row r="205" spans="2:23" x14ac:dyDescent="0.25">
      <c r="B205" s="21">
        <v>1.76</v>
      </c>
      <c r="C205" s="3">
        <f t="shared" si="18"/>
        <v>11.482678894480392</v>
      </c>
      <c r="D205" s="3">
        <f t="shared" si="19"/>
        <v>-20.20951567164958</v>
      </c>
      <c r="E205" s="3">
        <f t="shared" si="20"/>
        <v>19.026304845358911</v>
      </c>
      <c r="T205" s="21">
        <v>1.75</v>
      </c>
      <c r="U205" s="3">
        <f t="shared" si="21"/>
        <v>9.6300489744072237</v>
      </c>
      <c r="V205" s="3">
        <f t="shared" si="22"/>
        <v>-16.856451633118091</v>
      </c>
      <c r="W205" s="3">
        <f t="shared" si="23"/>
        <v>14.871424215301628</v>
      </c>
    </row>
    <row r="206" spans="2:23" x14ac:dyDescent="0.25">
      <c r="B206" s="20">
        <v>1.77</v>
      </c>
      <c r="C206" s="3">
        <f t="shared" si="18"/>
        <v>11.482678935056532</v>
      </c>
      <c r="D206" s="3">
        <f t="shared" si="19"/>
        <v>-20.324342460800544</v>
      </c>
      <c r="E206" s="3">
        <f t="shared" si="20"/>
        <v>19.141131634509875</v>
      </c>
      <c r="T206" s="21">
        <v>1.76</v>
      </c>
      <c r="U206" s="3">
        <f t="shared" si="21"/>
        <v>9.6301425845172837</v>
      </c>
      <c r="V206" s="3">
        <f t="shared" si="22"/>
        <v>-16.952752594697802</v>
      </c>
      <c r="W206" s="3">
        <f t="shared" si="23"/>
        <v>14.96772517688134</v>
      </c>
    </row>
    <row r="207" spans="2:23" x14ac:dyDescent="0.25">
      <c r="B207" s="21">
        <v>1.78</v>
      </c>
      <c r="C207" s="3">
        <f t="shared" si="18"/>
        <v>11.482678971879928</v>
      </c>
      <c r="D207" s="3">
        <f t="shared" si="19"/>
        <v>-20.439169250338207</v>
      </c>
      <c r="E207" s="3">
        <f t="shared" si="20"/>
        <v>19.255958424047538</v>
      </c>
      <c r="T207" s="20">
        <v>1.77</v>
      </c>
      <c r="U207" s="3">
        <f t="shared" si="21"/>
        <v>9.6302317607900871</v>
      </c>
      <c r="V207" s="3">
        <f t="shared" si="22"/>
        <v>-17.049054470030139</v>
      </c>
      <c r="W207" s="3">
        <f t="shared" si="23"/>
        <v>15.064027052213676</v>
      </c>
    </row>
    <row r="208" spans="2:23" x14ac:dyDescent="0.25">
      <c r="B208" s="21">
        <v>1.79</v>
      </c>
      <c r="C208" s="3">
        <f t="shared" si="18"/>
        <v>11.48267900529766</v>
      </c>
      <c r="D208" s="3">
        <f t="shared" si="19"/>
        <v>-20.553996040226796</v>
      </c>
      <c r="E208" s="3">
        <f t="shared" si="20"/>
        <v>19.370785213936127</v>
      </c>
      <c r="T208" s="21">
        <v>1.78</v>
      </c>
      <c r="U208" s="3">
        <f t="shared" si="21"/>
        <v>9.6303167132340732</v>
      </c>
      <c r="V208" s="3">
        <f t="shared" si="22"/>
        <v>-17.145357215835276</v>
      </c>
      <c r="W208" s="3">
        <f t="shared" si="23"/>
        <v>15.160329798018813</v>
      </c>
    </row>
    <row r="209" spans="2:23" x14ac:dyDescent="0.25">
      <c r="B209" s="20">
        <v>1.8</v>
      </c>
      <c r="C209" s="3">
        <f t="shared" si="18"/>
        <v>11.482679035624706</v>
      </c>
      <c r="D209" s="3">
        <f t="shared" si="19"/>
        <v>-20.668822830433857</v>
      </c>
      <c r="E209" s="3">
        <f t="shared" si="20"/>
        <v>19.485612004143189</v>
      </c>
      <c r="T209" s="21">
        <v>1.79</v>
      </c>
      <c r="U209" s="3">
        <f t="shared" si="21"/>
        <v>9.6303976419106352</v>
      </c>
      <c r="V209" s="3">
        <f t="shared" si="22"/>
        <v>-17.241660790883316</v>
      </c>
      <c r="W209" s="3">
        <f t="shared" si="23"/>
        <v>15.256633373066853</v>
      </c>
    </row>
    <row r="210" spans="2:23" x14ac:dyDescent="0.25">
      <c r="B210" s="21">
        <v>1.81</v>
      </c>
      <c r="C210" s="3">
        <f t="shared" si="18"/>
        <v>11.482679063146909</v>
      </c>
      <c r="D210" s="3">
        <f t="shared" si="19"/>
        <v>-20.783649620929946</v>
      </c>
      <c r="E210" s="3">
        <f t="shared" si="20"/>
        <v>19.600438794639278</v>
      </c>
      <c r="T210" s="20">
        <v>1.8</v>
      </c>
      <c r="U210" s="3">
        <f t="shared" si="21"/>
        <v>9.6304747374052813</v>
      </c>
      <c r="V210" s="3">
        <f t="shared" si="22"/>
        <v>-17.337965155897219</v>
      </c>
      <c r="W210" s="3">
        <f t="shared" si="23"/>
        <v>15.352937738080756</v>
      </c>
    </row>
    <row r="211" spans="2:23" x14ac:dyDescent="0.25">
      <c r="B211" s="20">
        <v>1.82</v>
      </c>
      <c r="C211" s="3">
        <f t="shared" si="18"/>
        <v>11.482679088123684</v>
      </c>
      <c r="D211" s="3">
        <f t="shared" si="19"/>
        <v>-20.898476411688314</v>
      </c>
      <c r="E211" s="3">
        <f t="shared" si="20"/>
        <v>19.715265585397646</v>
      </c>
      <c r="T211" s="21">
        <v>1.81</v>
      </c>
      <c r="U211" s="3">
        <f t="shared" si="21"/>
        <v>9.630548181276442</v>
      </c>
      <c r="V211" s="3">
        <f t="shared" si="22"/>
        <v>-17.434270273460299</v>
      </c>
      <c r="W211" s="3">
        <f t="shared" si="23"/>
        <v>15.449242855643837</v>
      </c>
    </row>
    <row r="212" spans="2:23" x14ac:dyDescent="0.25">
      <c r="B212" s="21">
        <v>1.83</v>
      </c>
      <c r="C212" s="3">
        <f t="shared" si="18"/>
        <v>11.482679110790444</v>
      </c>
      <c r="D212" s="3">
        <f t="shared" si="19"/>
        <v>-21.013303202684718</v>
      </c>
      <c r="E212" s="3">
        <f t="shared" si="20"/>
        <v>19.830092376394049</v>
      </c>
      <c r="T212" s="20">
        <v>1.82</v>
      </c>
      <c r="U212" s="3">
        <f t="shared" si="21"/>
        <v>9.6306181464830427</v>
      </c>
      <c r="V212" s="3">
        <f t="shared" si="22"/>
        <v>-17.530576107928109</v>
      </c>
      <c r="W212" s="3">
        <f t="shared" si="23"/>
        <v>15.545548690111646</v>
      </c>
    </row>
    <row r="213" spans="2:23" x14ac:dyDescent="0.25">
      <c r="B213" s="21">
        <v>1.84</v>
      </c>
      <c r="C213" s="3">
        <f t="shared" si="18"/>
        <v>11.482679131360836</v>
      </c>
      <c r="D213" s="3">
        <f t="shared" si="19"/>
        <v>-21.12812999389714</v>
      </c>
      <c r="E213" s="3">
        <f t="shared" si="20"/>
        <v>19.944919167606471</v>
      </c>
      <c r="T213" s="21">
        <v>1.83</v>
      </c>
      <c r="U213" s="3">
        <f t="shared" si="21"/>
        <v>9.6306847977918242</v>
      </c>
      <c r="V213" s="3">
        <f t="shared" si="22"/>
        <v>-17.6268826253445</v>
      </c>
      <c r="W213" s="3">
        <f t="shared" si="23"/>
        <v>15.641855207528037</v>
      </c>
    </row>
    <row r="214" spans="2:23" x14ac:dyDescent="0.25">
      <c r="B214" s="20">
        <v>1.85</v>
      </c>
      <c r="C214" s="3">
        <f t="shared" si="18"/>
        <v>11.482679150028746</v>
      </c>
      <c r="D214" s="3">
        <f t="shared" si="19"/>
        <v>-21.242956785305598</v>
      </c>
      <c r="E214" s="3">
        <f t="shared" si="20"/>
        <v>20.059745959014929</v>
      </c>
      <c r="T214" s="21">
        <v>1.84</v>
      </c>
      <c r="U214" s="3">
        <f t="shared" si="21"/>
        <v>9.6307482921653573</v>
      </c>
      <c r="V214" s="3">
        <f t="shared" si="22"/>
        <v>-17.723189793361655</v>
      </c>
      <c r="W214" s="3">
        <f t="shared" si="23"/>
        <v>15.738162375545192</v>
      </c>
    </row>
    <row r="215" spans="2:23" x14ac:dyDescent="0.25">
      <c r="B215" s="21">
        <v>1.86</v>
      </c>
      <c r="C215" s="3">
        <f t="shared" si="18"/>
        <v>11.482679166970128</v>
      </c>
      <c r="D215" s="3">
        <f t="shared" si="19"/>
        <v>-21.357783576891961</v>
      </c>
      <c r="E215" s="3">
        <f t="shared" si="20"/>
        <v>20.174572750601293</v>
      </c>
      <c r="T215" s="20">
        <v>1.85</v>
      </c>
      <c r="U215" s="3">
        <f t="shared" si="21"/>
        <v>9.6308087791316925</v>
      </c>
      <c r="V215" s="3">
        <f t="shared" si="22"/>
        <v>-17.819497581163908</v>
      </c>
      <c r="W215" s="3">
        <f t="shared" si="23"/>
        <v>15.834470163347445</v>
      </c>
    </row>
    <row r="216" spans="2:23" x14ac:dyDescent="0.25">
      <c r="B216" s="21">
        <v>1.87</v>
      </c>
      <c r="C216" s="3">
        <f t="shared" si="18"/>
        <v>11.482679182344661</v>
      </c>
      <c r="D216" s="3">
        <f t="shared" si="19"/>
        <v>-21.472610368639781</v>
      </c>
      <c r="E216" s="3">
        <f t="shared" si="20"/>
        <v>20.289399542349113</v>
      </c>
      <c r="T216" s="21">
        <v>1.86</v>
      </c>
      <c r="U216" s="3">
        <f t="shared" si="21"/>
        <v>9.6308664011364886</v>
      </c>
      <c r="V216" s="3">
        <f t="shared" si="22"/>
        <v>-17.915805959395165</v>
      </c>
      <c r="W216" s="3">
        <f t="shared" si="23"/>
        <v>15.930778541578702</v>
      </c>
    </row>
    <row r="217" spans="2:23" x14ac:dyDescent="0.25">
      <c r="B217" s="20">
        <v>1.88</v>
      </c>
      <c r="C217" s="3">
        <f t="shared" si="18"/>
        <v>11.482679196297259</v>
      </c>
      <c r="D217" s="3">
        <f t="shared" si="19"/>
        <v>-21.587437160534112</v>
      </c>
      <c r="E217" s="3">
        <f t="shared" si="20"/>
        <v>20.404226334243443</v>
      </c>
      <c r="T217" s="21">
        <v>1.87</v>
      </c>
      <c r="U217" s="3">
        <f t="shared" si="21"/>
        <v>9.6309212938784796</v>
      </c>
      <c r="V217" s="3">
        <f t="shared" si="22"/>
        <v>-18.012114900089806</v>
      </c>
      <c r="W217" s="3">
        <f t="shared" si="23"/>
        <v>16.027087482273345</v>
      </c>
    </row>
    <row r="218" spans="2:23" x14ac:dyDescent="0.25">
      <c r="B218" s="21">
        <v>1.89</v>
      </c>
      <c r="C218" s="3">
        <f t="shared" si="18"/>
        <v>11.48267920895943</v>
      </c>
      <c r="D218" s="3">
        <f t="shared" si="19"/>
        <v>-21.70226395256142</v>
      </c>
      <c r="E218" s="3">
        <f t="shared" si="20"/>
        <v>20.519053126270752</v>
      </c>
      <c r="T218" s="20">
        <v>1.88</v>
      </c>
      <c r="U218" s="3">
        <f t="shared" si="21"/>
        <v>9.6309735866290342</v>
      </c>
      <c r="V218" s="3">
        <f t="shared" si="22"/>
        <v>-18.108424376606774</v>
      </c>
      <c r="W218" s="3">
        <f t="shared" si="23"/>
        <v>16.123396958790309</v>
      </c>
    </row>
    <row r="219" spans="2:23" x14ac:dyDescent="0.25">
      <c r="B219" s="21">
        <v>1.9</v>
      </c>
      <c r="C219" s="3">
        <f t="shared" si="18"/>
        <v>11.482679220450523</v>
      </c>
      <c r="D219" s="3">
        <f t="shared" si="19"/>
        <v>-21.817090744709397</v>
      </c>
      <c r="E219" s="3">
        <f t="shared" si="20"/>
        <v>20.633879918418728</v>
      </c>
      <c r="T219" s="21">
        <v>1.89</v>
      </c>
      <c r="U219" s="3">
        <f t="shared" si="21"/>
        <v>9.6310234025365915</v>
      </c>
      <c r="V219" s="3">
        <f t="shared" si="22"/>
        <v>-18.204734363566889</v>
      </c>
      <c r="W219" s="3">
        <f t="shared" si="23"/>
        <v>16.219706945750424</v>
      </c>
    </row>
    <row r="220" spans="2:23" x14ac:dyDescent="0.25">
      <c r="B220" s="20">
        <v>1.91</v>
      </c>
      <c r="C220" s="3">
        <f t="shared" si="18"/>
        <v>11.482679230878844</v>
      </c>
      <c r="D220" s="3">
        <f t="shared" si="19"/>
        <v>-21.931917536966893</v>
      </c>
      <c r="E220" s="3">
        <f t="shared" si="20"/>
        <v>20.748706710676224</v>
      </c>
      <c r="T220" s="21">
        <v>1.9</v>
      </c>
      <c r="U220" s="3">
        <f t="shared" si="21"/>
        <v>9.6310708589166723</v>
      </c>
      <c r="V220" s="3">
        <f t="shared" si="22"/>
        <v>-18.301044836793032</v>
      </c>
      <c r="W220" s="3">
        <f t="shared" si="23"/>
        <v>16.316017418976571</v>
      </c>
    </row>
    <row r="221" spans="2:23" x14ac:dyDescent="0.25">
      <c r="B221" s="21">
        <v>1.92</v>
      </c>
      <c r="C221" s="3">
        <f t="shared" si="18"/>
        <v>11.482679240342689</v>
      </c>
      <c r="D221" s="3">
        <f t="shared" si="19"/>
        <v>-22.046744329323765</v>
      </c>
      <c r="E221" s="3">
        <f t="shared" si="20"/>
        <v>20.863533503033096</v>
      </c>
      <c r="T221" s="20">
        <v>1.91</v>
      </c>
      <c r="U221" s="3">
        <f t="shared" si="21"/>
        <v>9.6311160675281506</v>
      </c>
      <c r="V221" s="3">
        <f t="shared" si="22"/>
        <v>-18.397355773253249</v>
      </c>
      <c r="W221" s="3">
        <f t="shared" si="23"/>
        <v>16.412328355436784</v>
      </c>
    </row>
    <row r="222" spans="2:23" x14ac:dyDescent="0.25">
      <c r="B222" s="21">
        <v>1.93</v>
      </c>
      <c r="C222" s="3">
        <f t="shared" si="18"/>
        <v>11.482679248931255</v>
      </c>
      <c r="D222" s="3">
        <f t="shared" si="19"/>
        <v>-22.161571121770827</v>
      </c>
      <c r="E222" s="3">
        <f t="shared" si="20"/>
        <v>20.978360295480158</v>
      </c>
      <c r="T222" s="21">
        <v>1.92</v>
      </c>
      <c r="U222" s="3">
        <f t="shared" si="21"/>
        <v>9.6311591348364551</v>
      </c>
      <c r="V222" s="3">
        <f t="shared" si="22"/>
        <v>-18.493667151006481</v>
      </c>
      <c r="W222" s="3">
        <f t="shared" si="23"/>
        <v>16.508639733190016</v>
      </c>
    </row>
    <row r="223" spans="2:23" x14ac:dyDescent="0.25">
      <c r="B223" s="20">
        <v>1.94</v>
      </c>
      <c r="C223" s="3">
        <f t="shared" si="18"/>
        <v>11.482679256725495</v>
      </c>
      <c r="D223" s="3">
        <f t="shared" si="19"/>
        <v>-22.276397914299739</v>
      </c>
      <c r="E223" s="3">
        <f t="shared" si="20"/>
        <v>21.093187088009071</v>
      </c>
      <c r="T223" s="21">
        <v>1.93</v>
      </c>
      <c r="U223" s="3">
        <f t="shared" si="21"/>
        <v>9.6312001622642818</v>
      </c>
      <c r="V223" s="3">
        <f t="shared" si="22"/>
        <v>-18.589978949150908</v>
      </c>
      <c r="W223" s="3">
        <f t="shared" si="23"/>
        <v>16.604951531334443</v>
      </c>
    </row>
    <row r="224" spans="2:23" x14ac:dyDescent="0.25">
      <c r="B224" s="21">
        <v>1.95</v>
      </c>
      <c r="C224" s="3">
        <f t="shared" si="18"/>
        <v>11.482679263798873</v>
      </c>
      <c r="D224" s="3">
        <f t="shared" si="19"/>
        <v>-22.391224706902936</v>
      </c>
      <c r="E224" s="3">
        <f t="shared" si="20"/>
        <v>21.208013880612267</v>
      </c>
      <c r="T224" s="20">
        <v>1.94</v>
      </c>
      <c r="U224" s="3">
        <f t="shared" si="21"/>
        <v>9.6312392464304466</v>
      </c>
      <c r="V224" s="3">
        <f t="shared" si="22"/>
        <v>-18.686291147774732</v>
      </c>
      <c r="W224" s="3">
        <f t="shared" si="23"/>
        <v>16.701263729958271</v>
      </c>
    </row>
    <row r="225" spans="2:23" x14ac:dyDescent="0.25">
      <c r="B225" s="21">
        <v>1.96</v>
      </c>
      <c r="C225" s="3">
        <f t="shared" si="18"/>
        <v>11.48267927021806</v>
      </c>
      <c r="D225" s="3">
        <f t="shared" si="19"/>
        <v>-22.506051499573537</v>
      </c>
      <c r="E225" s="3">
        <f t="shared" si="20"/>
        <v>21.322840673282869</v>
      </c>
      <c r="T225" s="21">
        <v>1.95</v>
      </c>
      <c r="U225" s="3">
        <f t="shared" si="21"/>
        <v>9.6312764793774228</v>
      </c>
      <c r="V225" s="3">
        <f t="shared" si="22"/>
        <v>-18.782603727909272</v>
      </c>
      <c r="W225" s="3">
        <f t="shared" si="23"/>
        <v>16.797576310092808</v>
      </c>
    </row>
    <row r="226" spans="2:23" x14ac:dyDescent="0.25">
      <c r="B226" s="20">
        <v>1.97</v>
      </c>
      <c r="C226" s="3">
        <f t="shared" si="18"/>
        <v>11.482679276043561</v>
      </c>
      <c r="D226" s="3">
        <f t="shared" si="19"/>
        <v>-22.620878292305317</v>
      </c>
      <c r="E226" s="3">
        <f t="shared" si="20"/>
        <v>21.437667466014648</v>
      </c>
      <c r="T226" s="21">
        <v>1.96</v>
      </c>
      <c r="U226" s="3">
        <f t="shared" si="21"/>
        <v>9.6313119487880954</v>
      </c>
      <c r="V226" s="3">
        <f t="shared" si="22"/>
        <v>-18.878916671484291</v>
      </c>
      <c r="W226" s="3">
        <f t="shared" si="23"/>
        <v>16.89388925366783</v>
      </c>
    </row>
    <row r="227" spans="2:23" x14ac:dyDescent="0.25">
      <c r="B227" s="21">
        <v>1.98</v>
      </c>
      <c r="C227" s="3">
        <f t="shared" si="18"/>
        <v>11.482679281330281</v>
      </c>
      <c r="D227" s="3">
        <f t="shared" si="19"/>
        <v>-22.735705085092615</v>
      </c>
      <c r="E227" s="3">
        <f t="shared" si="20"/>
        <v>21.552494258801946</v>
      </c>
      <c r="T227" s="20">
        <v>1.97</v>
      </c>
      <c r="U227" s="3">
        <f t="shared" si="21"/>
        <v>9.6313457381922554</v>
      </c>
      <c r="V227" s="3">
        <f t="shared" si="22"/>
        <v>-18.97522996128545</v>
      </c>
      <c r="W227" s="3">
        <f t="shared" si="23"/>
        <v>16.990202543468989</v>
      </c>
    </row>
    <row r="228" spans="2:23" x14ac:dyDescent="0.25">
      <c r="B228" s="21">
        <v>1.99</v>
      </c>
      <c r="C228" s="3">
        <f t="shared" si="18"/>
        <v>11.48267928612805</v>
      </c>
      <c r="D228" s="3">
        <f t="shared" si="19"/>
        <v>-22.850531877930294</v>
      </c>
      <c r="E228" s="3">
        <f t="shared" si="20"/>
        <v>21.667321051639625</v>
      </c>
      <c r="T228" s="21">
        <v>1.98</v>
      </c>
      <c r="U228" s="3">
        <f t="shared" si="21"/>
        <v>9.631377927163312</v>
      </c>
      <c r="V228" s="3">
        <f t="shared" si="22"/>
        <v>-19.071543580913776</v>
      </c>
      <c r="W228" s="3">
        <f t="shared" si="23"/>
        <v>17.086516163097315</v>
      </c>
    </row>
    <row r="229" spans="2:23" x14ac:dyDescent="0.25">
      <c r="B229" s="20">
        <v>2</v>
      </c>
      <c r="C229" s="3">
        <f t="shared" si="18"/>
        <v>11.482679290482091</v>
      </c>
      <c r="D229" s="3">
        <f t="shared" si="19"/>
        <v>-22.965358670813696</v>
      </c>
      <c r="E229" s="3">
        <f t="shared" si="20"/>
        <v>21.782147844523028</v>
      </c>
      <c r="T229" s="21">
        <v>1.99</v>
      </c>
      <c r="U229" s="3">
        <f t="shared" si="21"/>
        <v>9.6314085915056822</v>
      </c>
      <c r="V229" s="3">
        <f t="shared" si="22"/>
        <v>-19.16785751474702</v>
      </c>
      <c r="W229" s="3">
        <f t="shared" si="23"/>
        <v>17.182830096930559</v>
      </c>
    </row>
    <row r="230" spans="2:23" x14ac:dyDescent="0.25">
      <c r="B230" s="21">
        <v>2.0099999999999998</v>
      </c>
      <c r="C230" s="3">
        <f t="shared" si="18"/>
        <v>11.482679294433442</v>
      </c>
      <c r="D230" s="3">
        <f t="shared" si="19"/>
        <v>-23.080185463738591</v>
      </c>
      <c r="E230" s="3">
        <f t="shared" si="20"/>
        <v>21.896974637447922</v>
      </c>
      <c r="T230" s="20">
        <v>2</v>
      </c>
      <c r="U230" s="3">
        <f t="shared" si="21"/>
        <v>9.6314378034333128</v>
      </c>
      <c r="V230" s="3">
        <f t="shared" si="22"/>
        <v>-19.264171747902886</v>
      </c>
      <c r="W230" s="3">
        <f t="shared" si="23"/>
        <v>17.279144330086424</v>
      </c>
    </row>
    <row r="231" spans="2:23" x14ac:dyDescent="0.25">
      <c r="B231" s="21">
        <v>2.02</v>
      </c>
      <c r="C231" s="3">
        <f t="shared" si="18"/>
        <v>11.482679298019347</v>
      </c>
      <c r="D231" s="3">
        <f t="shared" si="19"/>
        <v>-23.195012256701151</v>
      </c>
      <c r="E231" s="3">
        <f t="shared" si="20"/>
        <v>22.011801430410483</v>
      </c>
      <c r="T231" s="21">
        <v>2.0099999999999998</v>
      </c>
      <c r="U231" s="3">
        <f t="shared" si="21"/>
        <v>9.6314656317397418</v>
      </c>
      <c r="V231" s="3">
        <f t="shared" si="22"/>
        <v>-19.360486266203978</v>
      </c>
      <c r="W231" s="3">
        <f t="shared" si="23"/>
        <v>17.375458848387517</v>
      </c>
    </row>
    <row r="232" spans="2:23" x14ac:dyDescent="0.25">
      <c r="B232" s="20">
        <v>2.0299999999999998</v>
      </c>
      <c r="C232" s="3">
        <f t="shared" si="18"/>
        <v>11.482679301273604</v>
      </c>
      <c r="D232" s="3">
        <f t="shared" si="19"/>
        <v>-23.309839049697874</v>
      </c>
      <c r="E232" s="3">
        <f t="shared" si="20"/>
        <v>22.126628223407206</v>
      </c>
      <c r="T232" s="21">
        <v>2.02</v>
      </c>
      <c r="U232" s="3">
        <f t="shared" si="21"/>
        <v>9.6314921419601021</v>
      </c>
      <c r="V232" s="3">
        <f t="shared" si="22"/>
        <v>-19.45680105614441</v>
      </c>
      <c r="W232" s="3">
        <f t="shared" si="23"/>
        <v>17.471773638327946</v>
      </c>
    </row>
    <row r="233" spans="2:23" x14ac:dyDescent="0.25">
      <c r="B233" s="21">
        <v>2.04</v>
      </c>
      <c r="C233" s="3">
        <f t="shared" si="18"/>
        <v>11.482679304226888</v>
      </c>
      <c r="D233" s="3">
        <f t="shared" si="19"/>
        <v>-23.424665842725616</v>
      </c>
      <c r="E233" s="3">
        <f t="shared" si="20"/>
        <v>22.241455016434948</v>
      </c>
      <c r="T233" s="20">
        <v>2.0299999999999998</v>
      </c>
      <c r="U233" s="3">
        <f t="shared" si="21"/>
        <v>9.6315173965254637</v>
      </c>
      <c r="V233" s="3">
        <f t="shared" si="22"/>
        <v>-19.553116104857992</v>
      </c>
      <c r="W233" s="3">
        <f t="shared" si="23"/>
        <v>17.568088687041531</v>
      </c>
    </row>
    <row r="234" spans="2:23" x14ac:dyDescent="0.25">
      <c r="B234" s="21">
        <v>2.0499999999999998</v>
      </c>
      <c r="C234" s="3">
        <f t="shared" si="18"/>
        <v>11.482679306907031</v>
      </c>
      <c r="D234" s="3">
        <f t="shared" si="19"/>
        <v>-23.5394926357815</v>
      </c>
      <c r="E234" s="3">
        <f t="shared" si="20"/>
        <v>22.356281809490831</v>
      </c>
      <c r="T234" s="21">
        <v>2.04</v>
      </c>
      <c r="U234" s="3">
        <f t="shared" si="21"/>
        <v>9.6315414549098506</v>
      </c>
      <c r="V234" s="3">
        <f t="shared" si="22"/>
        <v>-19.649431400087959</v>
      </c>
      <c r="W234" s="3">
        <f t="shared" si="23"/>
        <v>17.664403982271494</v>
      </c>
    </row>
    <row r="235" spans="2:23" x14ac:dyDescent="0.25">
      <c r="B235" s="20">
        <v>2.06</v>
      </c>
      <c r="C235" s="3">
        <f t="shared" si="18"/>
        <v>11.482679309339298</v>
      </c>
      <c r="D235" s="3">
        <f t="shared" si="19"/>
        <v>-23.654319428862934</v>
      </c>
      <c r="E235" s="3">
        <f t="shared" si="20"/>
        <v>22.471108602572265</v>
      </c>
      <c r="T235" s="21">
        <v>2.0499999999999998</v>
      </c>
      <c r="U235" s="3">
        <f t="shared" si="21"/>
        <v>9.6315643737703009</v>
      </c>
      <c r="V235" s="3">
        <f t="shared" si="22"/>
        <v>-19.745746930158074</v>
      </c>
      <c r="W235" s="3">
        <f t="shared" si="23"/>
        <v>17.760719512341609</v>
      </c>
    </row>
    <row r="236" spans="2:23" x14ac:dyDescent="0.25">
      <c r="B236" s="21">
        <v>2.0699999999999998</v>
      </c>
      <c r="C236" s="3">
        <f t="shared" si="18"/>
        <v>11.482679311546613</v>
      </c>
      <c r="D236" s="3">
        <f t="shared" si="19"/>
        <v>-23.769146221967535</v>
      </c>
      <c r="E236" s="3">
        <f t="shared" si="20"/>
        <v>22.585935395676866</v>
      </c>
      <c r="T236" s="20">
        <v>2.06</v>
      </c>
      <c r="U236" s="3">
        <f t="shared" si="21"/>
        <v>9.6315862070803</v>
      </c>
      <c r="V236" s="3">
        <f t="shared" si="22"/>
        <v>-19.842062683945148</v>
      </c>
      <c r="W236" s="3">
        <f t="shared" si="23"/>
        <v>17.857035266128683</v>
      </c>
    </row>
    <row r="237" spans="2:23" x14ac:dyDescent="0.25">
      <c r="B237" s="20">
        <v>2.08</v>
      </c>
      <c r="C237" s="3">
        <f t="shared" si="18"/>
        <v>11.482679313549783</v>
      </c>
      <c r="D237" s="3">
        <f t="shared" si="19"/>
        <v>-23.883973015093183</v>
      </c>
      <c r="E237" s="3">
        <f t="shared" si="20"/>
        <v>22.700762188802514</v>
      </c>
      <c r="T237" s="21">
        <v>2.0699999999999998</v>
      </c>
      <c r="U237" s="3">
        <f t="shared" si="21"/>
        <v>9.6316070062568766</v>
      </c>
      <c r="V237" s="3">
        <f t="shared" si="22"/>
        <v>-19.938378650852837</v>
      </c>
      <c r="W237" s="3">
        <f t="shared" si="23"/>
        <v>17.953351233036372</v>
      </c>
    </row>
    <row r="238" spans="2:23" x14ac:dyDescent="0.25">
      <c r="B238" s="21">
        <v>2.09</v>
      </c>
      <c r="C238" s="3">
        <f t="shared" si="18"/>
        <v>11.482679315367685</v>
      </c>
      <c r="D238" s="3">
        <f t="shared" si="19"/>
        <v>-23.998799808237919</v>
      </c>
      <c r="E238" s="3">
        <f t="shared" si="20"/>
        <v>22.815588981947251</v>
      </c>
      <c r="T238" s="20">
        <v>2.08</v>
      </c>
      <c r="U238" s="3">
        <f t="shared" si="21"/>
        <v>9.6316268202817028</v>
      </c>
      <c r="V238" s="3">
        <f t="shared" si="22"/>
        <v>-20.034694820786704</v>
      </c>
      <c r="W238" s="3">
        <f t="shared" si="23"/>
        <v>18.049667402970243</v>
      </c>
    </row>
    <row r="239" spans="2:23" x14ac:dyDescent="0.25">
      <c r="B239" s="21">
        <v>2.1</v>
      </c>
      <c r="C239" s="3">
        <f t="shared" si="18"/>
        <v>11.482679317017457</v>
      </c>
      <c r="D239" s="3">
        <f t="shared" si="19"/>
        <v>-24.113626601399975</v>
      </c>
      <c r="E239" s="3">
        <f t="shared" si="20"/>
        <v>22.930415775109307</v>
      </c>
      <c r="T239" s="21">
        <v>2.09</v>
      </c>
      <c r="U239" s="3">
        <f t="shared" si="21"/>
        <v>9.6316456958164274</v>
      </c>
      <c r="V239" s="3">
        <f t="shared" si="22"/>
        <v>-20.131011184130418</v>
      </c>
      <c r="W239" s="3">
        <f t="shared" si="23"/>
        <v>18.145983766313954</v>
      </c>
    </row>
    <row r="240" spans="2:23" x14ac:dyDescent="0.25">
      <c r="B240" s="20">
        <v>2.11</v>
      </c>
      <c r="C240" s="3">
        <f t="shared" si="18"/>
        <v>11.482679318514647</v>
      </c>
      <c r="D240" s="3">
        <f t="shared" si="19"/>
        <v>-24.228453394577759</v>
      </c>
      <c r="E240" s="3">
        <f t="shared" si="20"/>
        <v>23.04524256828709</v>
      </c>
      <c r="T240" s="21">
        <v>2.1</v>
      </c>
      <c r="U240" s="3">
        <f t="shared" si="21"/>
        <v>9.6316636773125825</v>
      </c>
      <c r="V240" s="3">
        <f t="shared" si="22"/>
        <v>-20.227327731723136</v>
      </c>
      <c r="W240" s="3">
        <f t="shared" si="23"/>
        <v>18.242300313906675</v>
      </c>
    </row>
    <row r="241" spans="2:23" x14ac:dyDescent="0.25">
      <c r="B241" s="21">
        <v>2.12</v>
      </c>
      <c r="C241" s="3">
        <f t="shared" si="18"/>
        <v>11.482679319873366</v>
      </c>
      <c r="D241" s="3">
        <f t="shared" si="19"/>
        <v>-24.34328018776981</v>
      </c>
      <c r="E241" s="3">
        <f t="shared" si="20"/>
        <v>23.160069361479142</v>
      </c>
      <c r="T241" s="20">
        <v>2.11</v>
      </c>
      <c r="U241" s="3">
        <f t="shared" si="21"/>
        <v>9.6316808071162487</v>
      </c>
      <c r="V241" s="3">
        <f t="shared" si="22"/>
        <v>-20.323644454837918</v>
      </c>
      <c r="W241" s="3">
        <f t="shared" si="23"/>
        <v>18.338617037021457</v>
      </c>
    </row>
    <row r="242" spans="2:23" x14ac:dyDescent="0.25">
      <c r="B242" s="21">
        <v>2.13</v>
      </c>
      <c r="C242" s="3">
        <f t="shared" si="18"/>
        <v>11.482679321106422</v>
      </c>
      <c r="D242" s="3">
        <f t="shared" si="19"/>
        <v>-24.458106980974804</v>
      </c>
      <c r="E242" s="3">
        <f t="shared" si="20"/>
        <v>23.274896154684136</v>
      </c>
      <c r="T242" s="21">
        <v>2.12</v>
      </c>
      <c r="U242" s="3">
        <f t="shared" si="21"/>
        <v>9.6316971255677899</v>
      </c>
      <c r="V242" s="3">
        <f t="shared" si="22"/>
        <v>-20.41996134516117</v>
      </c>
      <c r="W242" s="3">
        <f t="shared" si="23"/>
        <v>18.434933927344709</v>
      </c>
    </row>
    <row r="243" spans="2:23" x14ac:dyDescent="0.25">
      <c r="B243" s="20">
        <v>2.14</v>
      </c>
      <c r="C243" s="3">
        <f t="shared" si="18"/>
        <v>11.482679322225438</v>
      </c>
      <c r="D243" s="3">
        <f t="shared" si="19"/>
        <v>-24.572933774191558</v>
      </c>
      <c r="E243" s="3">
        <f t="shared" si="20"/>
        <v>23.389722947900889</v>
      </c>
      <c r="T243" s="21">
        <v>2.13</v>
      </c>
      <c r="U243" s="3">
        <f t="shared" si="21"/>
        <v>9.631712671096853</v>
      </c>
      <c r="V243" s="3">
        <f t="shared" si="22"/>
        <v>-20.516278394773071</v>
      </c>
      <c r="W243" s="3">
        <f t="shared" si="23"/>
        <v>18.531250976956606</v>
      </c>
    </row>
    <row r="244" spans="2:23" x14ac:dyDescent="0.25">
      <c r="B244" s="21">
        <v>2.15</v>
      </c>
      <c r="C244" s="3">
        <f t="shared" si="18"/>
        <v>11.48267932324096</v>
      </c>
      <c r="D244" s="3">
        <f t="shared" si="19"/>
        <v>-24.687760567418973</v>
      </c>
      <c r="E244" s="3">
        <f t="shared" si="20"/>
        <v>23.504549741128304</v>
      </c>
      <c r="T244" s="20">
        <v>2.14</v>
      </c>
      <c r="U244" s="3">
        <f t="shared" si="21"/>
        <v>9.6317274803128612</v>
      </c>
      <c r="V244" s="3">
        <f t="shared" si="22"/>
        <v>-20.612595596128923</v>
      </c>
      <c r="W244" s="3">
        <f t="shared" si="23"/>
        <v>18.627568178312458</v>
      </c>
    </row>
    <row r="245" spans="2:23" x14ac:dyDescent="0.25">
      <c r="B245" s="21">
        <v>2.16</v>
      </c>
      <c r="C245" s="3">
        <f t="shared" si="18"/>
        <v>11.482679324162561</v>
      </c>
      <c r="D245" s="3">
        <f t="shared" si="19"/>
        <v>-24.802587360656066</v>
      </c>
      <c r="E245" s="3">
        <f t="shared" si="20"/>
        <v>23.619376534365397</v>
      </c>
      <c r="T245" s="21">
        <v>2.15</v>
      </c>
      <c r="U245" s="3">
        <f t="shared" si="21"/>
        <v>9.6317415880912414</v>
      </c>
      <c r="V245" s="3">
        <f t="shared" si="22"/>
        <v>-20.70891294204138</v>
      </c>
      <c r="W245" s="3">
        <f t="shared" si="23"/>
        <v>18.723885524224919</v>
      </c>
    </row>
    <row r="246" spans="2:23" x14ac:dyDescent="0.25">
      <c r="B246" s="20">
        <v>2.17</v>
      </c>
      <c r="C246" s="3">
        <f t="shared" si="18"/>
        <v>11.482679324998927</v>
      </c>
      <c r="D246" s="3">
        <f t="shared" si="19"/>
        <v>-24.917414153901941</v>
      </c>
      <c r="E246" s="3">
        <f t="shared" si="20"/>
        <v>23.734203327611272</v>
      </c>
      <c r="T246" s="21">
        <v>2.16</v>
      </c>
      <c r="U246" s="3">
        <f t="shared" si="21"/>
        <v>9.6317550276555419</v>
      </c>
      <c r="V246" s="3">
        <f t="shared" si="22"/>
        <v>-20.805230425663542</v>
      </c>
      <c r="W246" s="3">
        <f t="shared" si="23"/>
        <v>18.820203007847077</v>
      </c>
    </row>
    <row r="247" spans="2:23" x14ac:dyDescent="0.25">
      <c r="B247" s="21">
        <v>2.1800000000000002</v>
      </c>
      <c r="C247" s="3">
        <f t="shared" si="18"/>
        <v>11.482679325757937</v>
      </c>
      <c r="D247" s="3">
        <f t="shared" si="19"/>
        <v>-25.032240947155785</v>
      </c>
      <c r="E247" s="3">
        <f t="shared" si="20"/>
        <v>23.849030120865116</v>
      </c>
      <c r="T247" s="20">
        <v>2.17</v>
      </c>
      <c r="U247" s="3">
        <f t="shared" si="21"/>
        <v>9.6317678306556864</v>
      </c>
      <c r="V247" s="3">
        <f t="shared" si="22"/>
        <v>-20.901548040472782</v>
      </c>
      <c r="W247" s="3">
        <f t="shared" si="23"/>
        <v>18.916520622656321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11.482679326446751</v>
      </c>
      <c r="D248" s="3">
        <f t="shared" ref="D248:D311" si="25">($B$21*$B$22 - 2*$B$24) * ($B$21*$B$25*EXP(-4*$B$23*B248/$B$21/$B$25) + (4*$B$23*B248)) / (8*$B$23*$B$23)</f>
        <v>-25.147067740416862</v>
      </c>
      <c r="E248" s="3">
        <f t="shared" ref="E248:E311" si="26">-(D248-$D$29)</f>
        <v>23.963856914126193</v>
      </c>
      <c r="T248" s="21">
        <v>2.1800000000000002</v>
      </c>
      <c r="U248" s="3">
        <f t="shared" si="21"/>
        <v>9.6317800272424954</v>
      </c>
      <c r="V248" s="3">
        <f t="shared" si="22"/>
        <v>-20.997865780255434</v>
      </c>
      <c r="W248" s="3">
        <f t="shared" si="23"/>
        <v>19.01283836243897</v>
      </c>
    </row>
    <row r="249" spans="2:23" x14ac:dyDescent="0.25">
      <c r="B249" s="20">
        <v>2.2000000000000002</v>
      </c>
      <c r="C249" s="3">
        <f t="shared" si="24"/>
        <v>11.482679327071859</v>
      </c>
      <c r="D249" s="3">
        <f t="shared" si="25"/>
        <v>-25.261894533684512</v>
      </c>
      <c r="E249" s="3">
        <f t="shared" si="26"/>
        <v>24.078683707393843</v>
      </c>
      <c r="T249" s="21">
        <v>2.19</v>
      </c>
      <c r="U249" s="3">
        <f t="shared" ref="U249:U312" si="27">(($B$21*$B$22/$B$23)-($B$24/$B$23))*EXP(-2*$B$23*T249/$B$21/$B$25) - ($B$21*$B$22/$B$23) + ($B$24/$B$23)</f>
        <v>9.6317916461386996</v>
      </c>
      <c r="V249" s="3">
        <f t="shared" ref="V249:V312" si="28">($B$21*$B$22 - $B$24) * ($B$21*$B$25*EXP(-2*$B$23*T249/$B$21/$B$25) + (2*$B$23*T249)) / (2*$B$23*$B$23)</f>
        <v>-21.094183639092147</v>
      </c>
      <c r="W249" s="3">
        <f t="shared" ref="W249:W312" si="29">-(V249-$V$30)</f>
        <v>19.109156221275683</v>
      </c>
    </row>
    <row r="250" spans="2:23" x14ac:dyDescent="0.25">
      <c r="B250" s="21">
        <v>2.21</v>
      </c>
      <c r="C250" s="3">
        <f t="shared" si="24"/>
        <v>11.482679327639154</v>
      </c>
      <c r="D250" s="3">
        <f t="shared" si="25"/>
        <v>-25.376721326958108</v>
      </c>
      <c r="E250" s="3">
        <f t="shared" si="26"/>
        <v>24.19351050066744</v>
      </c>
      <c r="T250" s="20">
        <v>2.2000000000000002</v>
      </c>
      <c r="U250" s="3">
        <f t="shared" si="27"/>
        <v>9.6318027147065823</v>
      </c>
      <c r="V250" s="3">
        <f t="shared" si="28"/>
        <v>-21.19050161134393</v>
      </c>
      <c r="W250" s="3">
        <f t="shared" si="29"/>
        <v>19.205474193527465</v>
      </c>
    </row>
    <row r="251" spans="2:23" x14ac:dyDescent="0.25">
      <c r="B251" s="21">
        <v>2.2200000000000002</v>
      </c>
      <c r="C251" s="3">
        <f t="shared" si="24"/>
        <v>11.48267932815398</v>
      </c>
      <c r="D251" s="3">
        <f t="shared" si="25"/>
        <v>-25.491548120237116</v>
      </c>
      <c r="E251" s="3">
        <f t="shared" si="26"/>
        <v>24.308337293946447</v>
      </c>
      <c r="T251" s="21">
        <v>2.21</v>
      </c>
      <c r="U251" s="3">
        <f t="shared" si="27"/>
        <v>9.631813259012409</v>
      </c>
      <c r="V251" s="3">
        <f t="shared" si="28"/>
        <v>-21.286819691638875</v>
      </c>
      <c r="W251" s="3">
        <f t="shared" si="29"/>
        <v>19.301792273822414</v>
      </c>
    </row>
    <row r="252" spans="2:23" x14ac:dyDescent="0.25">
      <c r="B252" s="20">
        <v>2.23</v>
      </c>
      <c r="C252" s="3">
        <f t="shared" si="24"/>
        <v>11.482679328621192</v>
      </c>
      <c r="D252" s="3">
        <f t="shared" si="25"/>
        <v>-25.60637491352103</v>
      </c>
      <c r="E252" s="3">
        <f t="shared" si="26"/>
        <v>24.423164087230361</v>
      </c>
      <c r="T252" s="21">
        <v>2.2200000000000002</v>
      </c>
      <c r="U252" s="3">
        <f t="shared" si="27"/>
        <v>9.631823303887824</v>
      </c>
      <c r="V252" s="3">
        <f t="shared" si="28"/>
        <v>-21.383137874859536</v>
      </c>
      <c r="W252" s="3">
        <f t="shared" si="29"/>
        <v>19.398110457043074</v>
      </c>
    </row>
    <row r="253" spans="2:23" x14ac:dyDescent="0.25">
      <c r="B253" s="21">
        <v>2.2400000000000002</v>
      </c>
      <c r="C253" s="3">
        <f t="shared" si="24"/>
        <v>11.482679329045194</v>
      </c>
      <c r="D253" s="3">
        <f t="shared" si="25"/>
        <v>-25.721201706809396</v>
      </c>
      <c r="E253" s="3">
        <f t="shared" si="26"/>
        <v>24.537990880518727</v>
      </c>
      <c r="T253" s="20">
        <v>2.23</v>
      </c>
      <c r="U253" s="3">
        <f t="shared" si="27"/>
        <v>9.6318328729883138</v>
      </c>
      <c r="V253" s="3">
        <f t="shared" si="28"/>
        <v>-21.479456156130841</v>
      </c>
      <c r="W253" s="3">
        <f t="shared" si="29"/>
        <v>19.494428738314376</v>
      </c>
    </row>
    <row r="254" spans="2:23" x14ac:dyDescent="0.25">
      <c r="B254" s="21">
        <v>2.25</v>
      </c>
      <c r="C254" s="3">
        <f t="shared" si="24"/>
        <v>11.482679329429981</v>
      </c>
      <c r="D254" s="3">
        <f t="shared" si="25"/>
        <v>-25.836028500101804</v>
      </c>
      <c r="E254" s="3">
        <f t="shared" si="26"/>
        <v>24.652817673811136</v>
      </c>
      <c r="T254" s="21">
        <v>2.2400000000000002</v>
      </c>
      <c r="U254" s="3">
        <f t="shared" si="27"/>
        <v>9.6318419888489331</v>
      </c>
      <c r="V254" s="3">
        <f t="shared" si="28"/>
        <v>-21.575774530808623</v>
      </c>
      <c r="W254" s="3">
        <f t="shared" si="29"/>
        <v>19.590747112992162</v>
      </c>
    </row>
    <row r="255" spans="2:23" x14ac:dyDescent="0.25">
      <c r="B255" s="20">
        <v>2.2599999999999998</v>
      </c>
      <c r="C255" s="3">
        <f t="shared" si="24"/>
        <v>11.482679329779181</v>
      </c>
      <c r="D255" s="3">
        <f t="shared" si="25"/>
        <v>-25.950855293397876</v>
      </c>
      <c r="E255" s="3">
        <f t="shared" si="26"/>
        <v>24.767644467107207</v>
      </c>
      <c r="T255" s="21">
        <v>2.25</v>
      </c>
      <c r="U255" s="3">
        <f t="shared" si="27"/>
        <v>9.631850672937361</v>
      </c>
      <c r="V255" s="3">
        <f t="shared" si="28"/>
        <v>-21.672092994468695</v>
      </c>
      <c r="W255" s="3">
        <f t="shared" si="29"/>
        <v>19.68706557665223</v>
      </c>
    </row>
    <row r="256" spans="2:23" x14ac:dyDescent="0.25">
      <c r="B256" s="21">
        <v>2.27</v>
      </c>
      <c r="C256" s="3">
        <f t="shared" si="24"/>
        <v>11.482679330096085</v>
      </c>
      <c r="D256" s="3">
        <f t="shared" si="25"/>
        <v>-26.065682086697283</v>
      </c>
      <c r="E256" s="3">
        <f t="shared" si="26"/>
        <v>24.882471260406614</v>
      </c>
      <c r="T256" s="20">
        <v>2.2599999999999998</v>
      </c>
      <c r="U256" s="3">
        <f t="shared" si="27"/>
        <v>9.6318589457044617</v>
      </c>
      <c r="V256" s="3">
        <f t="shared" si="28"/>
        <v>-21.768411542896406</v>
      </c>
      <c r="W256" s="3">
        <f t="shared" si="29"/>
        <v>19.783384125079941</v>
      </c>
    </row>
    <row r="257" spans="2:23" x14ac:dyDescent="0.25">
      <c r="B257" s="21">
        <v>2.2799999999999998</v>
      </c>
      <c r="C257" s="3">
        <f t="shared" si="24"/>
        <v>11.482679330383679</v>
      </c>
      <c r="D257" s="3">
        <f t="shared" si="25"/>
        <v>-26.180508879999699</v>
      </c>
      <c r="E257" s="3">
        <f t="shared" si="26"/>
        <v>24.997298053709031</v>
      </c>
      <c r="T257" s="21">
        <v>2.27</v>
      </c>
      <c r="U257" s="3">
        <f t="shared" si="27"/>
        <v>9.631866826632443</v>
      </c>
      <c r="V257" s="3">
        <f t="shared" si="28"/>
        <v>-21.864730172076754</v>
      </c>
      <c r="W257" s="3">
        <f t="shared" si="29"/>
        <v>19.879702754260293</v>
      </c>
    </row>
    <row r="258" spans="2:23" x14ac:dyDescent="0.25">
      <c r="B258" s="20">
        <v>2.29</v>
      </c>
      <c r="C258" s="3">
        <f t="shared" si="24"/>
        <v>11.482679330644673</v>
      </c>
      <c r="D258" s="3">
        <f t="shared" si="25"/>
        <v>-26.295335673304869</v>
      </c>
      <c r="E258" s="3">
        <f t="shared" si="26"/>
        <v>25.112124847014201</v>
      </c>
      <c r="T258" s="21">
        <v>2.2799999999999998</v>
      </c>
      <c r="U258" s="3">
        <f t="shared" si="27"/>
        <v>9.6318743342807416</v>
      </c>
      <c r="V258" s="3">
        <f t="shared" si="28"/>
        <v>-21.961048878184886</v>
      </c>
      <c r="W258" s="3">
        <f t="shared" si="29"/>
        <v>19.976021460368422</v>
      </c>
    </row>
    <row r="259" spans="2:23" x14ac:dyDescent="0.25">
      <c r="B259" s="21">
        <v>2.2999999999999998</v>
      </c>
      <c r="C259" s="3">
        <f t="shared" si="24"/>
        <v>11.482679330881531</v>
      </c>
      <c r="D259" s="3">
        <f t="shared" si="25"/>
        <v>-26.410162466612519</v>
      </c>
      <c r="E259" s="3">
        <f t="shared" si="26"/>
        <v>25.22695164032185</v>
      </c>
      <c r="T259" s="20">
        <v>2.29</v>
      </c>
      <c r="U259" s="3">
        <f t="shared" si="27"/>
        <v>9.6318814863297284</v>
      </c>
      <c r="V259" s="3">
        <f t="shared" si="28"/>
        <v>-22.057367657577132</v>
      </c>
      <c r="W259" s="3">
        <f t="shared" si="29"/>
        <v>20.07234023976067</v>
      </c>
    </row>
    <row r="260" spans="2:23" x14ac:dyDescent="0.25">
      <c r="B260" s="21">
        <v>2.31</v>
      </c>
      <c r="C260" s="3">
        <f t="shared" si="24"/>
        <v>11.482679331096481</v>
      </c>
      <c r="D260" s="3">
        <f t="shared" si="25"/>
        <v>-26.524989259922421</v>
      </c>
      <c r="E260" s="3">
        <f t="shared" si="26"/>
        <v>25.341778433631752</v>
      </c>
      <c r="T260" s="21">
        <v>2.2999999999999998</v>
      </c>
      <c r="U260" s="3">
        <f t="shared" si="27"/>
        <v>9.6318882996223447</v>
      </c>
      <c r="V260" s="3">
        <f t="shared" si="28"/>
        <v>-22.153686506782382</v>
      </c>
      <c r="W260" s="3">
        <f t="shared" si="29"/>
        <v>20.168659088965917</v>
      </c>
    </row>
    <row r="261" spans="2:23" x14ac:dyDescent="0.25">
      <c r="B261" s="20">
        <v>2.3199999999999998</v>
      </c>
      <c r="C261" s="3">
        <f t="shared" si="24"/>
        <v>11.482679331291553</v>
      </c>
      <c r="D261" s="3">
        <f t="shared" si="25"/>
        <v>-26.63981605323437</v>
      </c>
      <c r="E261" s="3">
        <f t="shared" si="26"/>
        <v>25.456605226943701</v>
      </c>
      <c r="T261" s="21">
        <v>2.31</v>
      </c>
      <c r="U261" s="3">
        <f t="shared" si="27"/>
        <v>9.6318947902037628</v>
      </c>
      <c r="V261" s="3">
        <f t="shared" si="28"/>
        <v>-22.250005422493953</v>
      </c>
      <c r="W261" s="3">
        <f t="shared" si="29"/>
        <v>20.264978004677488</v>
      </c>
    </row>
    <row r="262" spans="2:23" x14ac:dyDescent="0.25">
      <c r="B262" s="21">
        <v>2.33</v>
      </c>
      <c r="C262" s="3">
        <f t="shared" si="24"/>
        <v>11.482679331468582</v>
      </c>
      <c r="D262" s="3">
        <f t="shared" si="25"/>
        <v>-26.75464284654819</v>
      </c>
      <c r="E262" s="3">
        <f t="shared" si="26"/>
        <v>25.571432020257522</v>
      </c>
      <c r="T262" s="20">
        <v>2.3199999999999998</v>
      </c>
      <c r="U262" s="3">
        <f t="shared" si="27"/>
        <v>9.6319009733591816</v>
      </c>
      <c r="V262" s="3">
        <f t="shared" si="28"/>
        <v>-22.346324401561784</v>
      </c>
      <c r="W262" s="3">
        <f t="shared" si="29"/>
        <v>20.361296983745319</v>
      </c>
    </row>
    <row r="263" spans="2:23" x14ac:dyDescent="0.25">
      <c r="B263" s="20">
        <v>2.34</v>
      </c>
      <c r="C263" s="3">
        <f t="shared" si="24"/>
        <v>11.482679331629239</v>
      </c>
      <c r="D263" s="3">
        <f t="shared" si="25"/>
        <v>-26.869469639863691</v>
      </c>
      <c r="E263" s="3">
        <f t="shared" si="26"/>
        <v>25.686258813573023</v>
      </c>
      <c r="T263" s="21">
        <v>2.33</v>
      </c>
      <c r="U263" s="3">
        <f t="shared" si="27"/>
        <v>9.6319068636498137</v>
      </c>
      <c r="V263" s="3">
        <f t="shared" si="28"/>
        <v>-22.442643440984998</v>
      </c>
      <c r="W263" s="3">
        <f t="shared" si="29"/>
        <v>20.457616023168534</v>
      </c>
    </row>
    <row r="264" spans="2:23" x14ac:dyDescent="0.25">
      <c r="B264" s="21">
        <v>2.35</v>
      </c>
      <c r="C264" s="3">
        <f t="shared" si="24"/>
        <v>11.482679331775037</v>
      </c>
      <c r="D264" s="3">
        <f t="shared" si="25"/>
        <v>-26.984296433180727</v>
      </c>
      <c r="E264" s="3">
        <f t="shared" si="26"/>
        <v>25.801085606890059</v>
      </c>
      <c r="T264" s="20">
        <v>2.34</v>
      </c>
      <c r="U264" s="3">
        <f t="shared" si="27"/>
        <v>9.6319124749471836</v>
      </c>
      <c r="V264" s="3">
        <f t="shared" si="28"/>
        <v>-22.538962537904876</v>
      </c>
      <c r="W264" s="3">
        <f t="shared" si="29"/>
        <v>20.553935120088411</v>
      </c>
    </row>
    <row r="265" spans="2:23" x14ac:dyDescent="0.25">
      <c r="B265" s="21">
        <v>2.36</v>
      </c>
      <c r="C265" s="3">
        <f t="shared" si="24"/>
        <v>11.482679331907351</v>
      </c>
      <c r="D265" s="3">
        <f t="shared" si="25"/>
        <v>-27.099123226499145</v>
      </c>
      <c r="E265" s="3">
        <f t="shared" si="26"/>
        <v>25.915912400208477</v>
      </c>
      <c r="T265" s="21">
        <v>2.35</v>
      </c>
      <c r="U265" s="3">
        <f t="shared" si="27"/>
        <v>9.6319178204657909</v>
      </c>
      <c r="V265" s="3">
        <f t="shared" si="28"/>
        <v>-22.635281689598081</v>
      </c>
      <c r="W265" s="3">
        <f t="shared" si="29"/>
        <v>20.65025427178162</v>
      </c>
    </row>
    <row r="266" spans="2:23" x14ac:dyDescent="0.25">
      <c r="B266" s="20">
        <v>2.37</v>
      </c>
      <c r="C266" s="3">
        <f t="shared" si="24"/>
        <v>11.482679332027427</v>
      </c>
      <c r="D266" s="3">
        <f t="shared" si="25"/>
        <v>-27.213950019818832</v>
      </c>
      <c r="E266" s="3">
        <f t="shared" si="26"/>
        <v>26.030739193528163</v>
      </c>
      <c r="T266" s="21">
        <v>2.36</v>
      </c>
      <c r="U266" s="3">
        <f t="shared" si="27"/>
        <v>9.6319229127942272</v>
      </c>
      <c r="V266" s="3">
        <f t="shared" si="28"/>
        <v>-22.73160089347029</v>
      </c>
      <c r="W266" s="3">
        <f t="shared" si="29"/>
        <v>20.746573475653825</v>
      </c>
    </row>
    <row r="267" spans="2:23" x14ac:dyDescent="0.25">
      <c r="B267" s="21">
        <v>2.38</v>
      </c>
      <c r="C267" s="3">
        <f t="shared" si="24"/>
        <v>11.482679332136398</v>
      </c>
      <c r="D267" s="3">
        <f t="shared" si="25"/>
        <v>-27.328776813139662</v>
      </c>
      <c r="E267" s="3">
        <f t="shared" si="26"/>
        <v>26.145565986848993</v>
      </c>
      <c r="T267" s="20">
        <v>2.37</v>
      </c>
      <c r="U267" s="3">
        <f t="shared" si="27"/>
        <v>9.6319277639248337</v>
      </c>
      <c r="V267" s="3">
        <f t="shared" si="28"/>
        <v>-22.827920147050037</v>
      </c>
      <c r="W267" s="3">
        <f t="shared" si="29"/>
        <v>20.842892729233576</v>
      </c>
    </row>
    <row r="268" spans="2:23" x14ac:dyDescent="0.25">
      <c r="B268" s="21">
        <v>2.39</v>
      </c>
      <c r="C268" s="3">
        <f t="shared" si="24"/>
        <v>11.482679332235291</v>
      </c>
      <c r="D268" s="3">
        <f t="shared" si="25"/>
        <v>-27.443603606461526</v>
      </c>
      <c r="E268" s="3">
        <f t="shared" si="26"/>
        <v>26.260392780170857</v>
      </c>
      <c r="T268" s="21">
        <v>2.38</v>
      </c>
      <c r="U268" s="3">
        <f t="shared" si="27"/>
        <v>9.6319323852819281</v>
      </c>
      <c r="V268" s="3">
        <f t="shared" si="28"/>
        <v>-22.924239447982934</v>
      </c>
      <c r="W268" s="3">
        <f t="shared" si="29"/>
        <v>20.939212030166473</v>
      </c>
    </row>
    <row r="269" spans="2:23" x14ac:dyDescent="0.25">
      <c r="B269" s="20">
        <v>2.4</v>
      </c>
      <c r="C269" s="3">
        <f t="shared" si="24"/>
        <v>11.482679332325038</v>
      </c>
      <c r="D269" s="3">
        <f t="shared" si="25"/>
        <v>-27.558430399784335</v>
      </c>
      <c r="E269" s="3">
        <f t="shared" si="26"/>
        <v>26.375219573493666</v>
      </c>
      <c r="T269" s="21">
        <v>2.39</v>
      </c>
      <c r="U269" s="3">
        <f t="shared" si="27"/>
        <v>9.631936787748721</v>
      </c>
      <c r="V269" s="3">
        <f t="shared" si="28"/>
        <v>-23.020558794026101</v>
      </c>
      <c r="W269" s="3">
        <f t="shared" si="29"/>
        <v>21.03553137620964</v>
      </c>
    </row>
    <row r="270" spans="2:23" x14ac:dyDescent="0.25">
      <c r="B270" s="21">
        <v>2.41</v>
      </c>
      <c r="C270" s="3">
        <f t="shared" si="24"/>
        <v>11.482679332406484</v>
      </c>
      <c r="D270" s="3">
        <f t="shared" si="25"/>
        <v>-27.673257193108004</v>
      </c>
      <c r="E270" s="3">
        <f t="shared" si="26"/>
        <v>26.490046366817335</v>
      </c>
      <c r="T270" s="20">
        <v>2.4</v>
      </c>
      <c r="U270" s="3">
        <f t="shared" si="27"/>
        <v>9.6319409816929387</v>
      </c>
      <c r="V270" s="3">
        <f t="shared" si="28"/>
        <v>-23.116878183042889</v>
      </c>
      <c r="W270" s="3">
        <f t="shared" si="29"/>
        <v>21.131850765226424</v>
      </c>
    </row>
    <row r="271" spans="2:23" x14ac:dyDescent="0.25">
      <c r="B271" s="21">
        <v>2.42</v>
      </c>
      <c r="C271" s="3">
        <f t="shared" si="24"/>
        <v>11.482679332480396</v>
      </c>
      <c r="D271" s="3">
        <f t="shared" si="25"/>
        <v>-27.78808398643244</v>
      </c>
      <c r="E271" s="3">
        <f t="shared" si="26"/>
        <v>26.604873160141771</v>
      </c>
      <c r="T271" s="21">
        <v>2.41</v>
      </c>
      <c r="U271" s="3">
        <f t="shared" si="27"/>
        <v>9.6319449769912389</v>
      </c>
      <c r="V271" s="3">
        <f t="shared" si="28"/>
        <v>-23.21319761299786</v>
      </c>
      <c r="W271" s="3">
        <f t="shared" si="29"/>
        <v>21.228170195181399</v>
      </c>
    </row>
    <row r="272" spans="2:23" x14ac:dyDescent="0.25">
      <c r="B272" s="20">
        <v>2.4300000000000002</v>
      </c>
      <c r="C272" s="3">
        <f t="shared" si="24"/>
        <v>11.482679332547473</v>
      </c>
      <c r="D272" s="3">
        <f t="shared" si="25"/>
        <v>-27.902910779757587</v>
      </c>
      <c r="E272" s="3">
        <f t="shared" si="26"/>
        <v>26.719699953466918</v>
      </c>
      <c r="T272" s="21">
        <v>2.42</v>
      </c>
      <c r="U272" s="3">
        <f t="shared" si="27"/>
        <v>9.6319487830524757</v>
      </c>
      <c r="V272" s="3">
        <f t="shared" si="28"/>
        <v>-23.309517081951974</v>
      </c>
      <c r="W272" s="3">
        <f t="shared" si="29"/>
        <v>21.324489664135513</v>
      </c>
    </row>
    <row r="273" spans="2:23" x14ac:dyDescent="0.25">
      <c r="B273" s="21">
        <v>2.44</v>
      </c>
      <c r="C273" s="3">
        <f t="shared" si="24"/>
        <v>11.482679332608347</v>
      </c>
      <c r="D273" s="3">
        <f t="shared" si="25"/>
        <v>-28.01773757308337</v>
      </c>
      <c r="E273" s="3">
        <f t="shared" si="26"/>
        <v>26.834526746792701</v>
      </c>
      <c r="T273" s="20">
        <v>2.4300000000000002</v>
      </c>
      <c r="U273" s="3">
        <f t="shared" si="27"/>
        <v>9.6319524088398492</v>
      </c>
      <c r="V273" s="3">
        <f t="shared" si="28"/>
        <v>-23.405836588058044</v>
      </c>
      <c r="W273" s="3">
        <f t="shared" si="29"/>
        <v>21.420809170241583</v>
      </c>
    </row>
    <row r="274" spans="2:23" x14ac:dyDescent="0.25">
      <c r="B274" s="21">
        <v>2.4500000000000002</v>
      </c>
      <c r="C274" s="3">
        <f t="shared" si="24"/>
        <v>11.482679332663592</v>
      </c>
      <c r="D274" s="3">
        <f t="shared" si="25"/>
        <v>-28.132564366409738</v>
      </c>
      <c r="E274" s="3">
        <f t="shared" si="26"/>
        <v>26.94935354011907</v>
      </c>
      <c r="T274" s="21">
        <v>2.44</v>
      </c>
      <c r="U274" s="3">
        <f t="shared" si="27"/>
        <v>9.6319558628920205</v>
      </c>
      <c r="V274" s="3">
        <f t="shared" si="28"/>
        <v>-23.502156129556365</v>
      </c>
      <c r="W274" s="3">
        <f t="shared" si="29"/>
        <v>21.5171287117399</v>
      </c>
    </row>
    <row r="275" spans="2:23" x14ac:dyDescent="0.25">
      <c r="B275" s="20">
        <v>2.46</v>
      </c>
      <c r="C275" s="3">
        <f t="shared" si="24"/>
        <v>11.482679332713726</v>
      </c>
      <c r="D275" s="3">
        <f t="shared" si="25"/>
        <v>-28.247391159736623</v>
      </c>
      <c r="E275" s="3">
        <f t="shared" si="26"/>
        <v>27.064180333445954</v>
      </c>
      <c r="T275" s="21">
        <v>2.4500000000000002</v>
      </c>
      <c r="U275" s="3">
        <f t="shared" si="27"/>
        <v>9.6319591533432192</v>
      </c>
      <c r="V275" s="3">
        <f t="shared" si="28"/>
        <v>-23.598475704770589</v>
      </c>
      <c r="W275" s="3">
        <f t="shared" si="29"/>
        <v>21.613448286954124</v>
      </c>
    </row>
    <row r="276" spans="2:23" x14ac:dyDescent="0.25">
      <c r="B276" s="21">
        <v>2.4700000000000002</v>
      </c>
      <c r="C276" s="3">
        <f t="shared" si="24"/>
        <v>11.482679332759224</v>
      </c>
      <c r="D276" s="3">
        <f t="shared" si="25"/>
        <v>-28.362217953063997</v>
      </c>
      <c r="E276" s="3">
        <f t="shared" si="26"/>
        <v>27.179007126773328</v>
      </c>
      <c r="T276" s="20">
        <v>2.46</v>
      </c>
      <c r="U276" s="3">
        <f t="shared" si="27"/>
        <v>9.6319622879423932</v>
      </c>
      <c r="V276" s="3">
        <f t="shared" si="28"/>
        <v>-23.694795312103764</v>
      </c>
      <c r="W276" s="3">
        <f t="shared" si="29"/>
        <v>21.709767894287303</v>
      </c>
    </row>
    <row r="277" spans="2:23" x14ac:dyDescent="0.25">
      <c r="B277" s="21">
        <v>2.48</v>
      </c>
      <c r="C277" s="3">
        <f t="shared" si="24"/>
        <v>11.482679332800513</v>
      </c>
      <c r="D277" s="3">
        <f t="shared" si="25"/>
        <v>-28.477044746391794</v>
      </c>
      <c r="E277" s="3">
        <f t="shared" si="26"/>
        <v>27.293833920101125</v>
      </c>
      <c r="T277" s="21">
        <v>2.4700000000000002</v>
      </c>
      <c r="U277" s="3">
        <f t="shared" si="27"/>
        <v>9.6319652740714634</v>
      </c>
      <c r="V277" s="3">
        <f t="shared" si="28"/>
        <v>-23.791114950034583</v>
      </c>
      <c r="W277" s="3">
        <f t="shared" si="29"/>
        <v>21.806087532218122</v>
      </c>
    </row>
    <row r="278" spans="2:23" x14ac:dyDescent="0.25">
      <c r="B278" s="20">
        <v>2.4900000000000002</v>
      </c>
      <c r="C278" s="3">
        <f t="shared" si="24"/>
        <v>11.482679332837984</v>
      </c>
      <c r="D278" s="3">
        <f t="shared" si="25"/>
        <v>-28.591871539719993</v>
      </c>
      <c r="E278" s="3">
        <f t="shared" si="26"/>
        <v>27.408660713429324</v>
      </c>
      <c r="T278" s="21">
        <v>2.48</v>
      </c>
      <c r="U278" s="3">
        <f t="shared" si="27"/>
        <v>9.6319681187627104</v>
      </c>
      <c r="V278" s="3">
        <f t="shared" si="28"/>
        <v>-23.887434617113769</v>
      </c>
      <c r="W278" s="3">
        <f t="shared" si="29"/>
        <v>21.902407199297308</v>
      </c>
    </row>
    <row r="279" spans="2:23" x14ac:dyDescent="0.25">
      <c r="B279" s="21">
        <v>2.5</v>
      </c>
      <c r="C279" s="3">
        <f t="shared" si="24"/>
        <v>11.48267933287199</v>
      </c>
      <c r="D279" s="3">
        <f t="shared" si="25"/>
        <v>-28.706698333048543</v>
      </c>
      <c r="E279" s="3">
        <f t="shared" si="26"/>
        <v>27.523487506757874</v>
      </c>
      <c r="T279" s="20">
        <v>2.4900000000000002</v>
      </c>
      <c r="U279" s="3">
        <f t="shared" si="27"/>
        <v>9.6319708287153265</v>
      </c>
      <c r="V279" s="3">
        <f t="shared" si="28"/>
        <v>-23.983754311960741</v>
      </c>
      <c r="W279" s="3">
        <f t="shared" si="29"/>
        <v>21.998726894144276</v>
      </c>
    </row>
    <row r="280" spans="2:23" x14ac:dyDescent="0.25">
      <c r="B280" s="21">
        <v>2.5099999999999998</v>
      </c>
      <c r="C280" s="3">
        <f t="shared" si="24"/>
        <v>11.482679332902851</v>
      </c>
      <c r="D280" s="3">
        <f t="shared" si="25"/>
        <v>-28.82152512637742</v>
      </c>
      <c r="E280" s="3">
        <f t="shared" si="26"/>
        <v>27.638314300086751</v>
      </c>
      <c r="T280" s="21">
        <v>2.5</v>
      </c>
      <c r="U280" s="3">
        <f t="shared" si="27"/>
        <v>9.6319734103112005</v>
      </c>
      <c r="V280" s="3">
        <f t="shared" si="28"/>
        <v>-24.080074033260257</v>
      </c>
      <c r="W280" s="3">
        <f t="shared" si="29"/>
        <v>22.095046615443792</v>
      </c>
    </row>
    <row r="281" spans="2:23" x14ac:dyDescent="0.25">
      <c r="B281" s="20">
        <v>2.52</v>
      </c>
      <c r="C281" s="3">
        <f t="shared" si="24"/>
        <v>11.482679332930857</v>
      </c>
      <c r="D281" s="3">
        <f t="shared" si="25"/>
        <v>-28.936351919706592</v>
      </c>
      <c r="E281" s="3">
        <f t="shared" si="26"/>
        <v>27.753141093415923</v>
      </c>
      <c r="T281" s="21">
        <v>2.5099999999999998</v>
      </c>
      <c r="U281" s="3">
        <f t="shared" si="27"/>
        <v>9.6319758696299402</v>
      </c>
      <c r="V281" s="3">
        <f t="shared" si="28"/>
        <v>-24.176393779759401</v>
      </c>
      <c r="W281" s="3">
        <f t="shared" si="29"/>
        <v>22.19136636194294</v>
      </c>
    </row>
    <row r="282" spans="2:23" x14ac:dyDescent="0.25">
      <c r="B282" s="21">
        <v>2.5299999999999998</v>
      </c>
      <c r="C282" s="3">
        <f t="shared" si="24"/>
        <v>11.482679332956273</v>
      </c>
      <c r="D282" s="3">
        <f t="shared" si="25"/>
        <v>-29.05117871303603</v>
      </c>
      <c r="E282" s="3">
        <f t="shared" si="26"/>
        <v>27.867967886745362</v>
      </c>
      <c r="T282" s="20">
        <v>2.52</v>
      </c>
      <c r="U282" s="3">
        <f t="shared" si="27"/>
        <v>9.6319782124631939</v>
      </c>
      <c r="V282" s="3">
        <f t="shared" si="28"/>
        <v>-24.272713550264601</v>
      </c>
      <c r="W282" s="3">
        <f t="shared" si="29"/>
        <v>22.287686132448137</v>
      </c>
    </row>
    <row r="283" spans="2:23" x14ac:dyDescent="0.25">
      <c r="B283" s="21">
        <v>2.54</v>
      </c>
      <c r="C283" s="3">
        <f t="shared" si="24"/>
        <v>11.482679332979338</v>
      </c>
      <c r="D283" s="3">
        <f t="shared" si="25"/>
        <v>-29.16600550636571</v>
      </c>
      <c r="E283" s="3">
        <f t="shared" si="26"/>
        <v>27.982794680075042</v>
      </c>
      <c r="T283" s="21">
        <v>2.5299999999999998</v>
      </c>
      <c r="U283" s="3">
        <f t="shared" si="27"/>
        <v>9.6319804443282919</v>
      </c>
      <c r="V283" s="3">
        <f t="shared" si="28"/>
        <v>-24.369033343638801</v>
      </c>
      <c r="W283" s="3">
        <f t="shared" si="29"/>
        <v>22.384005925822336</v>
      </c>
    </row>
    <row r="284" spans="2:23" x14ac:dyDescent="0.25">
      <c r="B284" s="20">
        <v>2.5499999999999998</v>
      </c>
      <c r="C284" s="3">
        <f t="shared" si="24"/>
        <v>11.48267933300027</v>
      </c>
      <c r="D284" s="3">
        <f t="shared" si="25"/>
        <v>-29.280832299695611</v>
      </c>
      <c r="E284" s="3">
        <f t="shared" si="26"/>
        <v>28.097621473404942</v>
      </c>
      <c r="T284" s="21">
        <v>2.54</v>
      </c>
      <c r="U284" s="3">
        <f t="shared" si="27"/>
        <v>9.6319825704812327</v>
      </c>
      <c r="V284" s="3">
        <f t="shared" si="28"/>
        <v>-24.465353158798823</v>
      </c>
      <c r="W284" s="3">
        <f t="shared" si="29"/>
        <v>22.480325740982359</v>
      </c>
    </row>
    <row r="285" spans="2:23" x14ac:dyDescent="0.25">
      <c r="B285" s="21">
        <v>2.56</v>
      </c>
      <c r="C285" s="3">
        <f t="shared" si="24"/>
        <v>11.482679333019266</v>
      </c>
      <c r="D285" s="3">
        <f t="shared" si="25"/>
        <v>-29.39565909302571</v>
      </c>
      <c r="E285" s="3">
        <f t="shared" si="26"/>
        <v>28.212448266735041</v>
      </c>
      <c r="T285" s="20">
        <v>2.5499999999999998</v>
      </c>
      <c r="U285" s="3">
        <f t="shared" si="27"/>
        <v>9.6319845959290671</v>
      </c>
      <c r="V285" s="3">
        <f t="shared" si="28"/>
        <v>-24.561672994712769</v>
      </c>
      <c r="W285" s="3">
        <f t="shared" si="29"/>
        <v>22.576645576896304</v>
      </c>
    </row>
    <row r="286" spans="2:23" x14ac:dyDescent="0.25">
      <c r="B286" s="21">
        <v>2.57</v>
      </c>
      <c r="C286" s="3">
        <f t="shared" si="24"/>
        <v>11.482679333036506</v>
      </c>
      <c r="D286" s="3">
        <f t="shared" si="25"/>
        <v>-29.510485886355987</v>
      </c>
      <c r="E286" s="3">
        <f t="shared" si="26"/>
        <v>28.327275060065318</v>
      </c>
      <c r="T286" s="21">
        <v>2.56</v>
      </c>
      <c r="U286" s="3">
        <f t="shared" si="27"/>
        <v>9.6319865254416861</v>
      </c>
      <c r="V286" s="3">
        <f t="shared" si="28"/>
        <v>-24.65799285039764</v>
      </c>
      <c r="W286" s="3">
        <f t="shared" si="29"/>
        <v>22.672965432581179</v>
      </c>
    </row>
    <row r="287" spans="2:23" x14ac:dyDescent="0.25">
      <c r="B287" s="20">
        <v>2.58</v>
      </c>
      <c r="C287" s="3">
        <f t="shared" si="24"/>
        <v>11.48267933305215</v>
      </c>
      <c r="D287" s="3">
        <f t="shared" si="25"/>
        <v>-29.625312679686434</v>
      </c>
      <c r="E287" s="3">
        <f t="shared" si="26"/>
        <v>28.442101853395766</v>
      </c>
      <c r="T287" s="21">
        <v>2.57</v>
      </c>
      <c r="U287" s="3">
        <f t="shared" si="27"/>
        <v>9.631988363563055</v>
      </c>
      <c r="V287" s="3">
        <f t="shared" si="28"/>
        <v>-24.754312724916989</v>
      </c>
      <c r="W287" s="3">
        <f t="shared" si="29"/>
        <v>22.769285307100525</v>
      </c>
    </row>
    <row r="288" spans="2:23" x14ac:dyDescent="0.25">
      <c r="B288" s="21">
        <v>2.59</v>
      </c>
      <c r="C288" s="3">
        <f t="shared" si="24"/>
        <v>11.482679333066349</v>
      </c>
      <c r="D288" s="3">
        <f t="shared" si="25"/>
        <v>-29.740139473017027</v>
      </c>
      <c r="E288" s="3">
        <f t="shared" si="26"/>
        <v>28.556928646726359</v>
      </c>
      <c r="T288" s="20">
        <v>2.58</v>
      </c>
      <c r="U288" s="3">
        <f t="shared" si="27"/>
        <v>9.6319901146219156</v>
      </c>
      <c r="V288" s="3">
        <f t="shared" si="28"/>
        <v>-24.850632617378718</v>
      </c>
      <c r="W288" s="3">
        <f t="shared" si="29"/>
        <v>22.865605199562253</v>
      </c>
    </row>
    <row r="289" spans="2:23" x14ac:dyDescent="0.25">
      <c r="B289" s="20">
        <v>2.6</v>
      </c>
      <c r="C289" s="3">
        <f t="shared" si="24"/>
        <v>11.482679333079233</v>
      </c>
      <c r="D289" s="3">
        <f t="shared" si="25"/>
        <v>-29.854966266347756</v>
      </c>
      <c r="E289" s="3">
        <f t="shared" si="26"/>
        <v>28.671755440057087</v>
      </c>
      <c r="T289" s="21">
        <v>2.59</v>
      </c>
      <c r="U289" s="3">
        <f t="shared" si="27"/>
        <v>9.631991782741979</v>
      </c>
      <c r="V289" s="3">
        <f t="shared" si="28"/>
        <v>-24.946952526932989</v>
      </c>
      <c r="W289" s="3">
        <f t="shared" si="29"/>
        <v>22.961925109116528</v>
      </c>
    </row>
    <row r="290" spans="2:23" x14ac:dyDescent="0.25">
      <c r="B290" s="21">
        <v>2.61</v>
      </c>
      <c r="C290" s="3">
        <f t="shared" si="24"/>
        <v>11.482679333090926</v>
      </c>
      <c r="D290" s="3">
        <f t="shared" si="25"/>
        <v>-29.969793059678608</v>
      </c>
      <c r="E290" s="3">
        <f t="shared" si="26"/>
        <v>28.786582233387939</v>
      </c>
      <c r="T290" s="20">
        <v>2.6</v>
      </c>
      <c r="U290" s="3">
        <f t="shared" si="27"/>
        <v>9.6319933718516353</v>
      </c>
      <c r="V290" s="3">
        <f t="shared" si="28"/>
        <v>-25.043272452770211</v>
      </c>
      <c r="W290" s="3">
        <f t="shared" si="29"/>
        <v>23.05824503495375</v>
      </c>
    </row>
    <row r="291" spans="2:23" x14ac:dyDescent="0.25">
      <c r="B291" s="21">
        <v>2.62</v>
      </c>
      <c r="C291" s="3">
        <f t="shared" si="24"/>
        <v>11.482679333101538</v>
      </c>
      <c r="D291" s="3">
        <f t="shared" si="25"/>
        <v>-30.084619853009571</v>
      </c>
      <c r="E291" s="3">
        <f t="shared" si="26"/>
        <v>28.901409026718902</v>
      </c>
      <c r="T291" s="21">
        <v>2.61</v>
      </c>
      <c r="U291" s="3">
        <f t="shared" si="27"/>
        <v>9.6319948856932065</v>
      </c>
      <c r="V291" s="3">
        <f t="shared" si="28"/>
        <v>-25.139592394119145</v>
      </c>
      <c r="W291" s="3">
        <f t="shared" si="29"/>
        <v>23.15456497630268</v>
      </c>
    </row>
    <row r="292" spans="2:23" x14ac:dyDescent="0.25">
      <c r="B292" s="20">
        <v>2.63</v>
      </c>
      <c r="C292" s="3">
        <f t="shared" si="24"/>
        <v>11.482679333111168</v>
      </c>
      <c r="D292" s="3">
        <f t="shared" si="25"/>
        <v>-30.199446646340633</v>
      </c>
      <c r="E292" s="3">
        <f t="shared" si="26"/>
        <v>29.016235820049964</v>
      </c>
      <c r="T292" s="21">
        <v>2.62</v>
      </c>
      <c r="U292" s="3">
        <f t="shared" si="27"/>
        <v>9.6319963278317626</v>
      </c>
      <c r="V292" s="3">
        <f t="shared" si="28"/>
        <v>-25.235912350245084</v>
      </c>
      <c r="W292" s="3">
        <f t="shared" si="29"/>
        <v>23.250884932428619</v>
      </c>
    </row>
    <row r="293" spans="2:23" x14ac:dyDescent="0.25">
      <c r="B293" s="21">
        <v>2.64</v>
      </c>
      <c r="C293" s="3">
        <f t="shared" si="24"/>
        <v>11.482679333119908</v>
      </c>
      <c r="D293" s="3">
        <f t="shared" si="25"/>
        <v>-30.314273439671791</v>
      </c>
      <c r="E293" s="3">
        <f t="shared" si="26"/>
        <v>29.131062613381122</v>
      </c>
      <c r="T293" s="20">
        <v>2.63</v>
      </c>
      <c r="U293" s="3">
        <f t="shared" si="27"/>
        <v>9.6319977016635132</v>
      </c>
      <c r="V293" s="3">
        <f t="shared" si="28"/>
        <v>-25.33223232044811</v>
      </c>
      <c r="W293" s="3">
        <f t="shared" si="29"/>
        <v>23.347204902631645</v>
      </c>
    </row>
    <row r="294" spans="2:23" x14ac:dyDescent="0.25">
      <c r="B294" s="21">
        <v>2.65</v>
      </c>
      <c r="C294" s="3">
        <f t="shared" si="24"/>
        <v>11.482679333127839</v>
      </c>
      <c r="D294" s="3">
        <f t="shared" si="25"/>
        <v>-30.42910023300303</v>
      </c>
      <c r="E294" s="3">
        <f t="shared" si="26"/>
        <v>29.245889406712362</v>
      </c>
      <c r="T294" s="21">
        <v>2.64</v>
      </c>
      <c r="U294" s="3">
        <f t="shared" si="27"/>
        <v>9.6319990104238062</v>
      </c>
      <c r="V294" s="3">
        <f t="shared" si="28"/>
        <v>-25.428552304061466</v>
      </c>
      <c r="W294" s="3">
        <f t="shared" si="29"/>
        <v>23.443524886245001</v>
      </c>
    </row>
    <row r="295" spans="2:23" x14ac:dyDescent="0.25">
      <c r="B295" s="20">
        <v>2.66</v>
      </c>
      <c r="C295" s="3">
        <f t="shared" si="24"/>
        <v>11.482679333135037</v>
      </c>
      <c r="D295" s="3">
        <f t="shared" si="25"/>
        <v>-30.543927026334348</v>
      </c>
      <c r="E295" s="3">
        <f t="shared" si="26"/>
        <v>29.360716200043679</v>
      </c>
      <c r="T295" s="21">
        <v>2.65</v>
      </c>
      <c r="U295" s="3">
        <f t="shared" si="27"/>
        <v>9.6320002571947452</v>
      </c>
      <c r="V295" s="3">
        <f t="shared" si="28"/>
        <v>-25.524872300449967</v>
      </c>
      <c r="W295" s="3">
        <f t="shared" si="29"/>
        <v>23.539844882633503</v>
      </c>
    </row>
    <row r="296" spans="2:23" x14ac:dyDescent="0.25">
      <c r="B296" s="21">
        <v>2.67</v>
      </c>
      <c r="C296" s="3">
        <f t="shared" si="24"/>
        <v>11.482679333141569</v>
      </c>
      <c r="D296" s="3">
        <f t="shared" si="25"/>
        <v>-30.658753819665723</v>
      </c>
      <c r="E296" s="3">
        <f t="shared" si="26"/>
        <v>29.475542993375054</v>
      </c>
      <c r="T296" s="20">
        <v>2.66</v>
      </c>
      <c r="U296" s="3">
        <f t="shared" si="27"/>
        <v>9.6320014449124525</v>
      </c>
      <c r="V296" s="3">
        <f t="shared" si="28"/>
        <v>-25.621192309008531</v>
      </c>
      <c r="W296" s="3">
        <f t="shared" si="29"/>
        <v>23.636164891192067</v>
      </c>
    </row>
    <row r="297" spans="2:23" x14ac:dyDescent="0.25">
      <c r="B297" s="21">
        <v>2.68</v>
      </c>
      <c r="C297" s="3">
        <f t="shared" si="24"/>
        <v>11.482679333147498</v>
      </c>
      <c r="D297" s="3">
        <f t="shared" si="25"/>
        <v>-30.773580612997176</v>
      </c>
      <c r="E297" s="3">
        <f t="shared" si="26"/>
        <v>29.590369786706507</v>
      </c>
      <c r="T297" s="21">
        <v>2.67</v>
      </c>
      <c r="U297" s="3">
        <f t="shared" si="27"/>
        <v>9.6320025763739832</v>
      </c>
      <c r="V297" s="3">
        <f t="shared" si="28"/>
        <v>-25.717512329160709</v>
      </c>
      <c r="W297" s="3">
        <f t="shared" si="29"/>
        <v>23.732484911344244</v>
      </c>
    </row>
    <row r="298" spans="2:23" x14ac:dyDescent="0.25">
      <c r="B298" s="20">
        <v>2.69</v>
      </c>
      <c r="C298" s="3">
        <f t="shared" si="24"/>
        <v>11.482679333152877</v>
      </c>
      <c r="D298" s="3">
        <f t="shared" si="25"/>
        <v>-30.888407406328671</v>
      </c>
      <c r="E298" s="3">
        <f t="shared" si="26"/>
        <v>29.705196580038002</v>
      </c>
      <c r="T298" s="21">
        <v>2.68</v>
      </c>
      <c r="U298" s="3">
        <f t="shared" si="27"/>
        <v>9.6320036542439063</v>
      </c>
      <c r="V298" s="3">
        <f t="shared" si="28"/>
        <v>-25.813832360357384</v>
      </c>
      <c r="W298" s="3">
        <f t="shared" si="29"/>
        <v>23.82880494254092</v>
      </c>
    </row>
    <row r="299" spans="2:23" x14ac:dyDescent="0.25">
      <c r="B299" s="21">
        <v>2.7</v>
      </c>
      <c r="C299" s="3">
        <f t="shared" si="24"/>
        <v>11.482679333157758</v>
      </c>
      <c r="D299" s="3">
        <f t="shared" si="25"/>
        <v>-31.003234199660231</v>
      </c>
      <c r="E299" s="3">
        <f t="shared" si="26"/>
        <v>29.820023373369562</v>
      </c>
      <c r="T299" s="20">
        <v>2.69</v>
      </c>
      <c r="U299" s="3">
        <f t="shared" si="27"/>
        <v>9.6320046810605842</v>
      </c>
      <c r="V299" s="3">
        <f t="shared" si="28"/>
        <v>-25.910152402075425</v>
      </c>
      <c r="W299" s="3">
        <f t="shared" si="29"/>
        <v>23.925124984258964</v>
      </c>
    </row>
    <row r="300" spans="2:23" x14ac:dyDescent="0.25">
      <c r="B300" s="21">
        <v>2.71</v>
      </c>
      <c r="C300" s="3">
        <f t="shared" si="24"/>
        <v>11.48267933316219</v>
      </c>
      <c r="D300" s="3">
        <f t="shared" si="25"/>
        <v>-31.118060992991825</v>
      </c>
      <c r="E300" s="3">
        <f t="shared" si="26"/>
        <v>29.934850166701157</v>
      </c>
      <c r="T300" s="21">
        <v>2.7</v>
      </c>
      <c r="U300" s="3">
        <f t="shared" si="27"/>
        <v>9.6320056592421519</v>
      </c>
      <c r="V300" s="3">
        <f t="shared" si="28"/>
        <v>-26.006472453816489</v>
      </c>
      <c r="W300" s="3">
        <f t="shared" si="29"/>
        <v>24.021445036000024</v>
      </c>
    </row>
    <row r="301" spans="2:23" x14ac:dyDescent="0.25">
      <c r="B301" s="20">
        <v>2.72</v>
      </c>
      <c r="C301" s="3">
        <f t="shared" si="24"/>
        <v>11.48267933316621</v>
      </c>
      <c r="D301" s="3">
        <f t="shared" si="25"/>
        <v>-31.232887786323474</v>
      </c>
      <c r="E301" s="3">
        <f t="shared" si="26"/>
        <v>30.049676960032805</v>
      </c>
      <c r="T301" s="21">
        <v>2.71</v>
      </c>
      <c r="U301" s="3">
        <f t="shared" si="27"/>
        <v>9.6320065910922068</v>
      </c>
      <c r="V301" s="3">
        <f t="shared" si="28"/>
        <v>-26.102792515105843</v>
      </c>
      <c r="W301" s="3">
        <f t="shared" si="29"/>
        <v>24.117765097289379</v>
      </c>
    </row>
    <row r="302" spans="2:23" x14ac:dyDescent="0.25">
      <c r="B302" s="21">
        <v>2.73</v>
      </c>
      <c r="C302" s="3">
        <f t="shared" si="24"/>
        <v>11.482679333169859</v>
      </c>
      <c r="D302" s="3">
        <f t="shared" si="25"/>
        <v>-31.347714579655154</v>
      </c>
      <c r="E302" s="3">
        <f t="shared" si="26"/>
        <v>30.164503753364485</v>
      </c>
      <c r="T302" s="20">
        <v>2.72</v>
      </c>
      <c r="U302" s="3">
        <f t="shared" si="27"/>
        <v>9.6320074788052423</v>
      </c>
      <c r="V302" s="3">
        <f t="shared" si="28"/>
        <v>-26.199112585491225</v>
      </c>
      <c r="W302" s="3">
        <f t="shared" si="29"/>
        <v>24.21408516767476</v>
      </c>
    </row>
    <row r="303" spans="2:23" x14ac:dyDescent="0.25">
      <c r="B303" s="21">
        <v>2.74</v>
      </c>
      <c r="C303" s="3">
        <f t="shared" si="24"/>
        <v>11.482679333173172</v>
      </c>
      <c r="D303" s="3">
        <f t="shared" si="25"/>
        <v>-31.46254137298687</v>
      </c>
      <c r="E303" s="3">
        <f t="shared" si="26"/>
        <v>30.279330546696201</v>
      </c>
      <c r="T303" s="21">
        <v>2.73</v>
      </c>
      <c r="U303" s="3">
        <f t="shared" si="27"/>
        <v>9.6320083244718013</v>
      </c>
      <c r="V303" s="3">
        <f t="shared" si="28"/>
        <v>-26.295432664541803</v>
      </c>
      <c r="W303" s="3">
        <f t="shared" si="29"/>
        <v>24.310405246725338</v>
      </c>
    </row>
    <row r="304" spans="2:23" x14ac:dyDescent="0.25">
      <c r="B304" s="20">
        <v>2.75</v>
      </c>
      <c r="C304" s="3">
        <f t="shared" si="24"/>
        <v>11.482679333176176</v>
      </c>
      <c r="D304" s="3">
        <f t="shared" si="25"/>
        <v>-31.577368166318614</v>
      </c>
      <c r="E304" s="3">
        <f t="shared" si="26"/>
        <v>30.394157340027945</v>
      </c>
      <c r="T304" s="21">
        <v>2.74</v>
      </c>
      <c r="U304" s="3">
        <f t="shared" si="27"/>
        <v>9.6320091300834143</v>
      </c>
      <c r="V304" s="3">
        <f t="shared" si="28"/>
        <v>-26.391752751847157</v>
      </c>
      <c r="W304" s="3">
        <f t="shared" si="29"/>
        <v>24.406725334030696</v>
      </c>
    </row>
    <row r="305" spans="2:23" x14ac:dyDescent="0.25">
      <c r="B305" s="21">
        <v>2.76</v>
      </c>
      <c r="C305" s="3">
        <f t="shared" si="24"/>
        <v>11.482679333178904</v>
      </c>
      <c r="D305" s="3">
        <f t="shared" si="25"/>
        <v>-31.69219495965039</v>
      </c>
      <c r="E305" s="3">
        <f t="shared" si="26"/>
        <v>30.508984133359721</v>
      </c>
      <c r="T305" s="20">
        <v>2.75</v>
      </c>
      <c r="U305" s="3">
        <f t="shared" si="27"/>
        <v>9.6320098975372836</v>
      </c>
      <c r="V305" s="3">
        <f t="shared" si="28"/>
        <v>-26.488072847016291</v>
      </c>
      <c r="W305" s="3">
        <f t="shared" si="29"/>
        <v>24.50304542919983</v>
      </c>
    </row>
    <row r="306" spans="2:23" x14ac:dyDescent="0.25">
      <c r="B306" s="21">
        <v>2.77</v>
      </c>
      <c r="C306" s="3">
        <f t="shared" si="24"/>
        <v>11.482679333181379</v>
      </c>
      <c r="D306" s="3">
        <f t="shared" si="25"/>
        <v>-31.807021752982191</v>
      </c>
      <c r="E306" s="3">
        <f t="shared" si="26"/>
        <v>30.623810926691522</v>
      </c>
      <c r="T306" s="21">
        <v>2.76</v>
      </c>
      <c r="U306" s="3">
        <f t="shared" si="27"/>
        <v>9.6320106286407441</v>
      </c>
      <c r="V306" s="3">
        <f t="shared" si="28"/>
        <v>-26.584392949676744</v>
      </c>
      <c r="W306" s="3">
        <f t="shared" si="29"/>
        <v>24.599365531860279</v>
      </c>
    </row>
    <row r="307" spans="2:23" x14ac:dyDescent="0.25">
      <c r="B307" s="20">
        <v>2.78</v>
      </c>
      <c r="C307" s="3">
        <f t="shared" si="24"/>
        <v>11.482679333183626</v>
      </c>
      <c r="D307" s="3">
        <f t="shared" si="25"/>
        <v>-31.921848546314013</v>
      </c>
      <c r="E307" s="3">
        <f t="shared" si="26"/>
        <v>30.738637720023345</v>
      </c>
      <c r="T307" s="21">
        <v>2.77</v>
      </c>
      <c r="U307" s="3">
        <f t="shared" si="27"/>
        <v>9.6320113251155348</v>
      </c>
      <c r="V307" s="3">
        <f t="shared" si="28"/>
        <v>-26.680713059473685</v>
      </c>
      <c r="W307" s="3">
        <f t="shared" si="29"/>
        <v>24.695685641657221</v>
      </c>
    </row>
    <row r="308" spans="2:23" x14ac:dyDescent="0.25">
      <c r="B308" s="21">
        <v>2.79</v>
      </c>
      <c r="C308" s="3">
        <f t="shared" si="24"/>
        <v>11.482679333185663</v>
      </c>
      <c r="D308" s="3">
        <f t="shared" si="25"/>
        <v>-32.036675339645868</v>
      </c>
      <c r="E308" s="3">
        <f t="shared" si="26"/>
        <v>30.853464513355199</v>
      </c>
      <c r="T308" s="20">
        <v>2.78</v>
      </c>
      <c r="U308" s="3">
        <f t="shared" si="27"/>
        <v>9.6320119886018372</v>
      </c>
      <c r="V308" s="3">
        <f t="shared" si="28"/>
        <v>-26.7770331760691</v>
      </c>
      <c r="W308" s="3">
        <f t="shared" si="29"/>
        <v>24.792005758252635</v>
      </c>
    </row>
    <row r="309" spans="2:23" x14ac:dyDescent="0.25">
      <c r="B309" s="21">
        <v>2.8</v>
      </c>
      <c r="C309" s="3">
        <f t="shared" si="24"/>
        <v>11.482679333187512</v>
      </c>
      <c r="D309" s="3">
        <f t="shared" si="25"/>
        <v>-32.151502132977733</v>
      </c>
      <c r="E309" s="3">
        <f t="shared" si="26"/>
        <v>30.968291306687064</v>
      </c>
      <c r="T309" s="21">
        <v>2.79</v>
      </c>
      <c r="U309" s="3">
        <f t="shared" si="27"/>
        <v>9.6320126206621506</v>
      </c>
      <c r="V309" s="3">
        <f t="shared" si="28"/>
        <v>-26.873353299140977</v>
      </c>
      <c r="W309" s="3">
        <f t="shared" si="29"/>
        <v>24.888325881324512</v>
      </c>
    </row>
    <row r="310" spans="2:23" x14ac:dyDescent="0.25">
      <c r="B310" s="20">
        <v>2.81</v>
      </c>
      <c r="C310" s="3">
        <f t="shared" si="24"/>
        <v>11.482679333189193</v>
      </c>
      <c r="D310" s="3">
        <f t="shared" si="25"/>
        <v>-32.266328926309612</v>
      </c>
      <c r="E310" s="3">
        <f t="shared" si="26"/>
        <v>31.083118100018943</v>
      </c>
      <c r="T310" s="21">
        <v>2.8</v>
      </c>
      <c r="U310" s="3">
        <f t="shared" si="27"/>
        <v>9.6320132227849662</v>
      </c>
      <c r="V310" s="3">
        <f t="shared" si="28"/>
        <v>-26.969673428382556</v>
      </c>
      <c r="W310" s="3">
        <f t="shared" si="29"/>
        <v>24.984646010566095</v>
      </c>
    </row>
    <row r="311" spans="2:23" x14ac:dyDescent="0.25">
      <c r="B311" s="21">
        <v>2.82</v>
      </c>
      <c r="C311" s="3">
        <f t="shared" si="24"/>
        <v>11.482679333190715</v>
      </c>
      <c r="D311" s="3">
        <f t="shared" si="25"/>
        <v>-32.381155719641512</v>
      </c>
      <c r="E311" s="3">
        <f t="shared" si="26"/>
        <v>31.197944893350844</v>
      </c>
      <c r="T311" s="20">
        <v>2.81</v>
      </c>
      <c r="U311" s="3">
        <f t="shared" si="27"/>
        <v>9.6320137963882697</v>
      </c>
      <c r="V311" s="3">
        <f t="shared" si="28"/>
        <v>-27.065993563501618</v>
      </c>
      <c r="W311" s="3">
        <f t="shared" si="29"/>
        <v>25.080966145685153</v>
      </c>
    </row>
    <row r="312" spans="2:23" x14ac:dyDescent="0.25">
      <c r="B312" s="21">
        <v>2.83</v>
      </c>
      <c r="C312" s="3">
        <f t="shared" ref="C312:C329" si="30">(($B$21*$B$22/2/$B$23)-($B$24/$B$23))*EXP(-4*$B$23*B312/$B$21/$B$25) - ($B$21*$B$22/2/$B$23) + ($B$24/$B$23)</f>
        <v>11.482679333192099</v>
      </c>
      <c r="D312" s="3">
        <f t="shared" ref="D312:D329" si="31">($B$21*$B$22 - 2*$B$24) * ($B$21*$B$25*EXP(-4*$B$23*B312/$B$21/$B$25) + (4*$B$23*B312)) / (8*$B$23*$B$23)</f>
        <v>-32.495982512973434</v>
      </c>
      <c r="E312" s="3">
        <f t="shared" ref="E312:E329" si="32">-(D312-$D$29)</f>
        <v>31.312771686682765</v>
      </c>
      <c r="T312" s="21">
        <v>2.82</v>
      </c>
      <c r="U312" s="3">
        <f t="shared" si="27"/>
        <v>9.6320143428228882</v>
      </c>
      <c r="V312" s="3">
        <f t="shared" si="28"/>
        <v>-27.16231370421977</v>
      </c>
      <c r="W312" s="3">
        <f t="shared" si="29"/>
        <v>25.177286286403309</v>
      </c>
    </row>
    <row r="313" spans="2:23" x14ac:dyDescent="0.25">
      <c r="B313" s="20">
        <v>2.84</v>
      </c>
      <c r="C313" s="3">
        <f t="shared" si="30"/>
        <v>11.482679333193353</v>
      </c>
      <c r="D313" s="3">
        <f t="shared" si="31"/>
        <v>-32.610809306305356</v>
      </c>
      <c r="E313" s="3">
        <f t="shared" si="32"/>
        <v>31.427598480014687</v>
      </c>
      <c r="T313" s="21">
        <v>2.83</v>
      </c>
      <c r="U313" s="3">
        <f t="shared" ref="U313:U330" si="33">(($B$21*$B$22/$B$23)-($B$24/$B$23))*EXP(-2*$B$23*T313/$B$21/$B$25) - ($B$21*$B$22/$B$23) + ($B$24/$B$23)</f>
        <v>9.6320148633756624</v>
      </c>
      <c r="V313" s="3">
        <f t="shared" ref="V313:V330" si="34">($B$21*$B$22 - $B$24) * ($B$21*$B$25*EXP(-2*$B$23*T313/$B$21/$B$25) + (2*$B$23*T313)) / (2*$B$23*$B$23)</f>
        <v>-27.258633850271814</v>
      </c>
      <c r="W313" s="3">
        <f t="shared" ref="W313:W330" si="35">-(V313-$V$30)</f>
        <v>25.273606432455352</v>
      </c>
    </row>
    <row r="314" spans="2:23" x14ac:dyDescent="0.25">
      <c r="B314" s="21">
        <v>2.85</v>
      </c>
      <c r="C314" s="3">
        <f t="shared" si="30"/>
        <v>11.482679333194492</v>
      </c>
      <c r="D314" s="3">
        <f t="shared" si="31"/>
        <v>-32.725636099637292</v>
      </c>
      <c r="E314" s="3">
        <f t="shared" si="32"/>
        <v>31.542425273346623</v>
      </c>
      <c r="T314" s="20">
        <v>2.84</v>
      </c>
      <c r="U314" s="3">
        <f t="shared" si="33"/>
        <v>9.6320153592724864</v>
      </c>
      <c r="V314" s="3">
        <f t="shared" si="34"/>
        <v>-27.354954001405105</v>
      </c>
      <c r="W314" s="3">
        <f t="shared" si="35"/>
        <v>25.369926583588644</v>
      </c>
    </row>
    <row r="315" spans="2:23" x14ac:dyDescent="0.25">
      <c r="B315" s="20">
        <v>2.86</v>
      </c>
      <c r="C315" s="3">
        <f t="shared" si="30"/>
        <v>11.482679333195525</v>
      </c>
      <c r="D315" s="3">
        <f t="shared" si="31"/>
        <v>-32.840462892969249</v>
      </c>
      <c r="E315" s="3">
        <f t="shared" si="32"/>
        <v>31.657252066678581</v>
      </c>
      <c r="T315" s="21">
        <v>2.85</v>
      </c>
      <c r="U315" s="3">
        <f t="shared" si="33"/>
        <v>9.632015831681187</v>
      </c>
      <c r="V315" s="3">
        <f t="shared" si="34"/>
        <v>-27.451274157378972</v>
      </c>
      <c r="W315" s="3">
        <f t="shared" si="35"/>
        <v>25.466246739562507</v>
      </c>
    </row>
    <row r="316" spans="2:23" x14ac:dyDescent="0.25">
      <c r="B316" s="21">
        <v>2.87</v>
      </c>
      <c r="C316" s="3">
        <f t="shared" si="30"/>
        <v>11.482679333196463</v>
      </c>
      <c r="D316" s="3">
        <f t="shared" si="31"/>
        <v>-32.955289686301207</v>
      </c>
      <c r="E316" s="3">
        <f t="shared" si="32"/>
        <v>31.772078860010538</v>
      </c>
      <c r="T316" s="20">
        <v>2.86</v>
      </c>
      <c r="U316" s="3">
        <f t="shared" si="33"/>
        <v>9.6320162817142787</v>
      </c>
      <c r="V316" s="3">
        <f t="shared" si="34"/>
        <v>-27.547594317964144</v>
      </c>
      <c r="W316" s="3">
        <f t="shared" si="35"/>
        <v>25.562566900147679</v>
      </c>
    </row>
    <row r="317" spans="2:23" x14ac:dyDescent="0.25">
      <c r="B317" s="21">
        <v>2.88</v>
      </c>
      <c r="C317" s="3">
        <f t="shared" si="30"/>
        <v>11.482679333197314</v>
      </c>
      <c r="D317" s="3">
        <f t="shared" si="31"/>
        <v>-33.070116479633178</v>
      </c>
      <c r="E317" s="3">
        <f t="shared" si="32"/>
        <v>31.886905653342509</v>
      </c>
      <c r="T317" s="21">
        <v>2.87</v>
      </c>
      <c r="U317" s="3">
        <f t="shared" si="33"/>
        <v>9.6320167104315786</v>
      </c>
      <c r="V317" s="3">
        <f t="shared" si="34"/>
        <v>-27.643914482942211</v>
      </c>
      <c r="W317" s="3">
        <f t="shared" si="35"/>
        <v>25.658887065125747</v>
      </c>
    </row>
    <row r="318" spans="2:23" x14ac:dyDescent="0.25">
      <c r="B318" s="20">
        <v>2.89</v>
      </c>
      <c r="C318" s="3">
        <f t="shared" si="30"/>
        <v>11.482679333198087</v>
      </c>
      <c r="D318" s="3">
        <f t="shared" si="31"/>
        <v>-33.18494327296515</v>
      </c>
      <c r="E318" s="3">
        <f t="shared" si="32"/>
        <v>32.001732446674481</v>
      </c>
      <c r="T318" s="21">
        <v>2.88</v>
      </c>
      <c r="U318" s="3">
        <f t="shared" si="33"/>
        <v>9.6320171188427093</v>
      </c>
      <c r="V318" s="3">
        <f t="shared" si="34"/>
        <v>-27.740234652105094</v>
      </c>
      <c r="W318" s="3">
        <f t="shared" si="35"/>
        <v>25.755207234288633</v>
      </c>
    </row>
    <row r="319" spans="2:23" x14ac:dyDescent="0.25">
      <c r="B319" s="21">
        <v>2.9</v>
      </c>
      <c r="C319" s="3">
        <f t="shared" si="30"/>
        <v>11.482679333198787</v>
      </c>
      <c r="D319" s="3">
        <f t="shared" si="31"/>
        <v>-33.299770066297135</v>
      </c>
      <c r="E319" s="3">
        <f t="shared" si="32"/>
        <v>32.116559240006467</v>
      </c>
      <c r="T319" s="20">
        <v>2.89</v>
      </c>
      <c r="U319" s="3">
        <f t="shared" si="33"/>
        <v>9.6320175079094721</v>
      </c>
      <c r="V319" s="3">
        <f t="shared" si="34"/>
        <v>-27.836554825254591</v>
      </c>
      <c r="W319" s="3">
        <f t="shared" si="35"/>
        <v>25.851527407438127</v>
      </c>
    </row>
    <row r="320" spans="2:23" x14ac:dyDescent="0.25">
      <c r="B320" s="21">
        <v>2.91</v>
      </c>
      <c r="C320" s="3">
        <f t="shared" si="30"/>
        <v>11.482679333199423</v>
      </c>
      <c r="D320" s="3">
        <f t="shared" si="31"/>
        <v>-33.414596859629135</v>
      </c>
      <c r="E320" s="3">
        <f t="shared" si="32"/>
        <v>32.231386033338467</v>
      </c>
      <c r="T320" s="21">
        <v>2.9</v>
      </c>
      <c r="U320" s="3">
        <f t="shared" si="33"/>
        <v>9.6320178785481101</v>
      </c>
      <c r="V320" s="3">
        <f t="shared" si="34"/>
        <v>-27.932875002201865</v>
      </c>
      <c r="W320" s="3">
        <f t="shared" si="35"/>
        <v>25.9478475843854</v>
      </c>
    </row>
    <row r="321" spans="2:23" x14ac:dyDescent="0.25">
      <c r="B321" s="20">
        <v>2.92</v>
      </c>
      <c r="C321" s="3">
        <f t="shared" si="30"/>
        <v>11.4826793332</v>
      </c>
      <c r="D321" s="3">
        <f t="shared" si="31"/>
        <v>-33.529423652961121</v>
      </c>
      <c r="E321" s="3">
        <f t="shared" si="32"/>
        <v>32.346212826670453</v>
      </c>
      <c r="T321" s="21">
        <v>2.91</v>
      </c>
      <c r="U321" s="3">
        <f t="shared" si="33"/>
        <v>9.6320182316314717</v>
      </c>
      <c r="V321" s="3">
        <f t="shared" si="34"/>
        <v>-28.02919518276704</v>
      </c>
      <c r="W321" s="3">
        <f t="shared" si="35"/>
        <v>26.044167764950579</v>
      </c>
    </row>
    <row r="322" spans="2:23" x14ac:dyDescent="0.25">
      <c r="B322" s="21">
        <v>2.93</v>
      </c>
      <c r="C322" s="3">
        <f t="shared" si="30"/>
        <v>11.482679333200524</v>
      </c>
      <c r="D322" s="3">
        <f t="shared" si="31"/>
        <v>-33.644250446293128</v>
      </c>
      <c r="E322" s="3">
        <f t="shared" si="32"/>
        <v>32.46103962000246</v>
      </c>
      <c r="T322" s="20">
        <v>2.92</v>
      </c>
      <c r="U322" s="3">
        <f t="shared" si="33"/>
        <v>9.6320185679910608</v>
      </c>
      <c r="V322" s="3">
        <f t="shared" si="34"/>
        <v>-28.125515366778753</v>
      </c>
      <c r="W322" s="3">
        <f t="shared" si="35"/>
        <v>26.140487948962289</v>
      </c>
    </row>
    <row r="323" spans="2:23" x14ac:dyDescent="0.25">
      <c r="B323" s="21">
        <v>2.94</v>
      </c>
      <c r="C323" s="3">
        <f t="shared" si="30"/>
        <v>11.482679333201</v>
      </c>
      <c r="D323" s="3">
        <f t="shared" si="31"/>
        <v>-33.759077239625135</v>
      </c>
      <c r="E323" s="3">
        <f t="shared" si="32"/>
        <v>32.575866413334467</v>
      </c>
      <c r="T323" s="21">
        <v>2.93</v>
      </c>
      <c r="U323" s="3">
        <f t="shared" si="33"/>
        <v>9.6320188884189974</v>
      </c>
      <c r="V323" s="3">
        <f t="shared" si="34"/>
        <v>-28.221835554073756</v>
      </c>
      <c r="W323" s="3">
        <f t="shared" si="35"/>
        <v>26.236808136257295</v>
      </c>
    </row>
    <row r="324" spans="2:23" x14ac:dyDescent="0.25">
      <c r="B324" s="20">
        <v>2.95</v>
      </c>
      <c r="C324" s="3">
        <f t="shared" si="30"/>
        <v>11.482679333201432</v>
      </c>
      <c r="D324" s="3">
        <f t="shared" si="31"/>
        <v>-33.873904032957142</v>
      </c>
      <c r="E324" s="3">
        <f t="shared" si="32"/>
        <v>32.690693206666474</v>
      </c>
      <c r="T324" s="21">
        <v>2.94</v>
      </c>
      <c r="U324" s="3">
        <f t="shared" si="33"/>
        <v>9.6320191936698851</v>
      </c>
      <c r="V324" s="3">
        <f t="shared" si="34"/>
        <v>-28.318155744496543</v>
      </c>
      <c r="W324" s="3">
        <f t="shared" si="35"/>
        <v>26.333128326680082</v>
      </c>
    </row>
    <row r="325" spans="2:23" x14ac:dyDescent="0.25">
      <c r="B325" s="21">
        <v>2.96</v>
      </c>
      <c r="C325" s="3">
        <f t="shared" si="30"/>
        <v>11.482679333201823</v>
      </c>
      <c r="D325" s="3">
        <f t="shared" si="31"/>
        <v>-33.988730826289164</v>
      </c>
      <c r="E325" s="3">
        <f t="shared" si="32"/>
        <v>32.805519999998495</v>
      </c>
      <c r="T325" s="20">
        <v>2.95</v>
      </c>
      <c r="U325" s="3">
        <f t="shared" si="33"/>
        <v>9.6320194844625835</v>
      </c>
      <c r="V325" s="3">
        <f t="shared" si="34"/>
        <v>-28.414475937898967</v>
      </c>
      <c r="W325" s="3">
        <f t="shared" si="35"/>
        <v>26.429448520082502</v>
      </c>
    </row>
    <row r="326" spans="2:23" x14ac:dyDescent="0.25">
      <c r="B326" s="21">
        <v>2.97</v>
      </c>
      <c r="C326" s="3">
        <f t="shared" si="30"/>
        <v>11.482679333202178</v>
      </c>
      <c r="D326" s="3">
        <f t="shared" si="31"/>
        <v>-34.103557619621185</v>
      </c>
      <c r="E326" s="3">
        <f t="shared" si="32"/>
        <v>32.920346793330516</v>
      </c>
      <c r="T326" s="21">
        <v>2.96</v>
      </c>
      <c r="U326" s="3">
        <f t="shared" si="33"/>
        <v>9.6320197614819012</v>
      </c>
      <c r="V326" s="3">
        <f t="shared" si="34"/>
        <v>-28.510796134139884</v>
      </c>
      <c r="W326" s="3">
        <f t="shared" si="35"/>
        <v>26.525768716323419</v>
      </c>
    </row>
    <row r="327" spans="2:23" x14ac:dyDescent="0.25">
      <c r="B327" s="20">
        <v>2.98</v>
      </c>
      <c r="C327" s="3">
        <f t="shared" si="30"/>
        <v>11.482679333202501</v>
      </c>
      <c r="D327" s="3">
        <f t="shared" si="31"/>
        <v>-34.218384412953206</v>
      </c>
      <c r="E327" s="3">
        <f t="shared" si="32"/>
        <v>33.035173586662538</v>
      </c>
      <c r="T327" s="21">
        <v>2.97</v>
      </c>
      <c r="U327" s="3">
        <f t="shared" si="33"/>
        <v>9.6320200253802177</v>
      </c>
      <c r="V327" s="3">
        <f t="shared" si="34"/>
        <v>-28.607116333084871</v>
      </c>
      <c r="W327" s="3">
        <f t="shared" si="35"/>
        <v>26.622088915268407</v>
      </c>
    </row>
    <row r="328" spans="2:23" x14ac:dyDescent="0.25">
      <c r="B328" s="21">
        <v>2.99</v>
      </c>
      <c r="C328" s="3">
        <f t="shared" si="30"/>
        <v>11.482679333202793</v>
      </c>
      <c r="D328" s="3">
        <f t="shared" si="31"/>
        <v>-34.333211206285227</v>
      </c>
      <c r="E328" s="3">
        <f t="shared" si="32"/>
        <v>33.150000379994559</v>
      </c>
      <c r="T328" s="20">
        <v>2.98</v>
      </c>
      <c r="U328" s="3">
        <f t="shared" si="33"/>
        <v>9.632020276779004</v>
      </c>
      <c r="V328" s="3">
        <f t="shared" si="34"/>
        <v>-28.703436534605835</v>
      </c>
      <c r="W328" s="3">
        <f t="shared" si="35"/>
        <v>26.718409116789374</v>
      </c>
    </row>
    <row r="329" spans="2:23" x14ac:dyDescent="0.25">
      <c r="B329" s="21">
        <v>3</v>
      </c>
      <c r="C329" s="3">
        <f t="shared" si="30"/>
        <v>11.482679333203059</v>
      </c>
      <c r="D329" s="3">
        <f t="shared" si="31"/>
        <v>-34.448037999617256</v>
      </c>
      <c r="E329" s="3">
        <f t="shared" si="32"/>
        <v>33.264827173326587</v>
      </c>
      <c r="T329" s="21">
        <v>2.99</v>
      </c>
      <c r="U329" s="3">
        <f t="shared" si="33"/>
        <v>9.6320205162703036</v>
      </c>
      <c r="V329" s="3">
        <f t="shared" si="34"/>
        <v>-28.799756738580761</v>
      </c>
      <c r="W329" s="3">
        <f t="shared" si="35"/>
        <v>26.8147293207643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9.6320207444181101</v>
      </c>
      <c r="V330" s="3">
        <f t="shared" si="34"/>
        <v>-28.89607694489343</v>
      </c>
      <c r="W330" s="3">
        <f t="shared" si="35"/>
        <v>26.911049527076969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opLeftCell="A10" zoomScaleNormal="100" workbookViewId="0">
      <selection activeCell="J16" sqref="J16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700</v>
      </c>
      <c r="K7">
        <f>J7*B7*PI()/60</f>
        <v>0.69999999999999984</v>
      </c>
    </row>
    <row r="8" spans="1:22" x14ac:dyDescent="0.25">
      <c r="A8" s="11" t="s">
        <v>14</v>
      </c>
      <c r="B8" s="12">
        <f>B7*10000</f>
        <v>190.9859317102744</v>
      </c>
      <c r="C8" s="12"/>
      <c r="D8" s="12"/>
      <c r="E8" s="12"/>
      <c r="F8" s="13"/>
      <c r="I8" t="s">
        <v>9</v>
      </c>
      <c r="J8">
        <f>($I$7-$I$6)/(J7-J6)</f>
        <v>-1.68114E-3</v>
      </c>
      <c r="K8">
        <f>($I$7-$I$6)/(K7-K6)</f>
        <v>-1.6811400000000003</v>
      </c>
    </row>
    <row r="10" spans="1:22" x14ac:dyDescent="0.25">
      <c r="A10" s="18" t="s">
        <v>52</v>
      </c>
      <c r="B10" s="19">
        <v>8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3.5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0.45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23.435000000000002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1.9098593171027439E-2</v>
      </c>
    </row>
    <row r="22" spans="1:24" x14ac:dyDescent="0.25">
      <c r="A22" s="3" t="s">
        <v>20</v>
      </c>
      <c r="B22">
        <f>B14</f>
        <v>23.435000000000002</v>
      </c>
    </row>
    <row r="23" spans="1:24" x14ac:dyDescent="0.25">
      <c r="A23" s="3" t="s">
        <v>23</v>
      </c>
      <c r="B23">
        <f>-K8</f>
        <v>1.6811400000000003</v>
      </c>
    </row>
    <row r="24" spans="1:24" x14ac:dyDescent="0.25">
      <c r="A24" s="3" t="s">
        <v>21</v>
      </c>
      <c r="B24" s="3">
        <f>I6</f>
        <v>1.176798</v>
      </c>
      <c r="C24" s="3"/>
      <c r="D24" s="3"/>
      <c r="E24" s="3"/>
    </row>
    <row r="25" spans="1:24" x14ac:dyDescent="0.25">
      <c r="A25" s="3" t="s">
        <v>22</v>
      </c>
      <c r="B25">
        <f>B13</f>
        <v>0.45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-7.2450886119506048E-4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1">
        <v>0.01</v>
      </c>
      <c r="C30" s="3">
        <f t="shared" ref="C30:C93" si="0">(($B$21*$B$22/2/$B$23)-($B$24/$B$23))*EXP(-4*$B$23*B30/$B$21/$B$25) - ($B$21*$B$22/2/$B$23) + ($B$24/$B$23)</f>
        <v>0.56665664849168429</v>
      </c>
      <c r="D30" s="3">
        <f t="shared" ref="D30:D93" si="1">($B$21*$B$22 - 2*$B$24) * ($B$21*$B$25*EXP(-4*$B$23*B30/$B$21/$B$25) + (4*$B$23*B30)) / (8*$B$23*$B$23)</f>
        <v>-5.6691229656121792E-3</v>
      </c>
      <c r="E30" s="3">
        <f t="shared" ref="E30:E93" si="2">-(D30-$D$29)</f>
        <v>4.944614104417119E-3</v>
      </c>
      <c r="T30" s="20"/>
      <c r="U30" s="3"/>
      <c r="V30" s="3"/>
      <c r="W30" s="3"/>
    </row>
    <row r="31" spans="1:24" x14ac:dyDescent="0.25">
      <c r="A31" s="3"/>
      <c r="B31" s="21">
        <v>0.02</v>
      </c>
      <c r="C31" s="3">
        <f t="shared" si="0"/>
        <v>0.56688323526828677</v>
      </c>
      <c r="D31" s="3">
        <f t="shared" si="1"/>
        <v>-1.1337666634021786E-2</v>
      </c>
      <c r="E31" s="3">
        <f t="shared" si="2"/>
        <v>1.0613157772826726E-2</v>
      </c>
      <c r="T31" s="21"/>
      <c r="U31" s="3"/>
      <c r="V31" s="3"/>
      <c r="W31" s="3"/>
    </row>
    <row r="32" spans="1:24" x14ac:dyDescent="0.25">
      <c r="A32" s="3"/>
      <c r="B32" s="20">
        <v>0.03</v>
      </c>
      <c r="C32" s="3">
        <f t="shared" si="0"/>
        <v>0.56688332587265444</v>
      </c>
      <c r="D32" s="3">
        <f t="shared" si="1"/>
        <v>-1.7006499777313278E-2</v>
      </c>
      <c r="E32" s="3">
        <f t="shared" si="2"/>
        <v>1.6281990916118216E-2</v>
      </c>
      <c r="T32" s="21"/>
      <c r="U32" s="3"/>
      <c r="V32" s="3"/>
      <c r="W32" s="3"/>
    </row>
    <row r="33" spans="1:23" x14ac:dyDescent="0.25">
      <c r="A33" s="3"/>
      <c r="B33" s="21">
        <v>0.04</v>
      </c>
      <c r="C33" s="3">
        <f t="shared" si="0"/>
        <v>0.56688332590888413</v>
      </c>
      <c r="D33" s="3">
        <f t="shared" si="1"/>
        <v>-2.2675333036355962E-2</v>
      </c>
      <c r="E33" s="3">
        <f t="shared" si="2"/>
        <v>2.19508241751609E-2</v>
      </c>
      <c r="T33" s="20"/>
      <c r="U33" s="3"/>
      <c r="V33" s="3"/>
      <c r="W33" s="3"/>
    </row>
    <row r="34" spans="1:23" x14ac:dyDescent="0.25">
      <c r="B34" s="21">
        <v>0.05</v>
      </c>
      <c r="C34" s="3">
        <f t="shared" si="0"/>
        <v>0.56688332590889856</v>
      </c>
      <c r="D34" s="3">
        <f t="shared" si="1"/>
        <v>-2.8344166295444933E-2</v>
      </c>
      <c r="E34" s="3">
        <f t="shared" si="2"/>
        <v>2.7619657434249871E-2</v>
      </c>
      <c r="T34" s="21"/>
      <c r="U34" s="3"/>
      <c r="V34" s="3"/>
      <c r="W34" s="3"/>
    </row>
    <row r="35" spans="1:23" x14ac:dyDescent="0.25">
      <c r="B35" s="20">
        <v>0.06</v>
      </c>
      <c r="C35" s="3">
        <f t="shared" si="0"/>
        <v>0.56688332590889856</v>
      </c>
      <c r="D35" s="3">
        <f t="shared" si="1"/>
        <v>-3.4012999554533914E-2</v>
      </c>
      <c r="E35" s="3">
        <f t="shared" si="2"/>
        <v>3.3288490693338856E-2</v>
      </c>
      <c r="T35" s="21"/>
      <c r="U35" s="3"/>
      <c r="V35" s="3"/>
      <c r="W35" s="3"/>
    </row>
    <row r="36" spans="1:23" x14ac:dyDescent="0.25">
      <c r="B36" s="21">
        <v>7.0000000000000007E-2</v>
      </c>
      <c r="C36" s="3">
        <f t="shared" si="0"/>
        <v>0.56688332590889856</v>
      </c>
      <c r="D36" s="3">
        <f t="shared" si="1"/>
        <v>-3.9681832813622905E-2</v>
      </c>
      <c r="E36" s="3">
        <f t="shared" si="2"/>
        <v>3.8957323952427847E-2</v>
      </c>
      <c r="T36" s="20"/>
      <c r="U36" s="3"/>
      <c r="V36" s="3"/>
      <c r="W36" s="3"/>
    </row>
    <row r="37" spans="1:23" x14ac:dyDescent="0.25">
      <c r="B37" s="21">
        <v>0.08</v>
      </c>
      <c r="C37" s="3">
        <f t="shared" si="0"/>
        <v>0.56688332590889856</v>
      </c>
      <c r="D37" s="3">
        <f t="shared" si="1"/>
        <v>-4.5350666072711897E-2</v>
      </c>
      <c r="E37" s="3">
        <f t="shared" si="2"/>
        <v>4.4626157211516838E-2</v>
      </c>
      <c r="T37" s="21"/>
      <c r="U37" s="3"/>
      <c r="V37" s="3"/>
      <c r="W37" s="3"/>
    </row>
    <row r="38" spans="1:23" x14ac:dyDescent="0.25">
      <c r="B38" s="20">
        <v>0.09</v>
      </c>
      <c r="C38" s="3">
        <f t="shared" si="0"/>
        <v>0.56688332590889856</v>
      </c>
      <c r="D38" s="3">
        <f t="shared" si="1"/>
        <v>-5.1019499331800867E-2</v>
      </c>
      <c r="E38" s="3">
        <f t="shared" si="2"/>
        <v>5.0294990470605809E-2</v>
      </c>
      <c r="T38" s="21"/>
      <c r="U38" s="3"/>
      <c r="V38" s="3"/>
      <c r="W38" s="3"/>
    </row>
    <row r="39" spans="1:23" x14ac:dyDescent="0.25">
      <c r="B39" s="21">
        <v>0.1</v>
      </c>
      <c r="C39" s="3">
        <f t="shared" si="0"/>
        <v>0.56688332590889856</v>
      </c>
      <c r="D39" s="3">
        <f t="shared" si="1"/>
        <v>-5.6688332590889866E-2</v>
      </c>
      <c r="E39" s="3">
        <f t="shared" si="2"/>
        <v>5.5963823729694807E-2</v>
      </c>
      <c r="T39" s="20"/>
      <c r="U39" s="3"/>
      <c r="V39" s="3"/>
      <c r="W39" s="3"/>
    </row>
    <row r="40" spans="1:23" x14ac:dyDescent="0.25">
      <c r="B40" s="21">
        <v>0.11</v>
      </c>
      <c r="C40" s="3">
        <f t="shared" si="0"/>
        <v>0.56688332590889856</v>
      </c>
      <c r="D40" s="3">
        <f t="shared" si="1"/>
        <v>-6.2357165849978857E-2</v>
      </c>
      <c r="E40" s="3">
        <f t="shared" si="2"/>
        <v>6.1632656988783799E-2</v>
      </c>
      <c r="T40" s="21"/>
      <c r="U40" s="3"/>
      <c r="V40" s="3"/>
      <c r="W40" s="3"/>
    </row>
    <row r="41" spans="1:23" x14ac:dyDescent="0.25">
      <c r="B41" s="20">
        <v>0.12</v>
      </c>
      <c r="C41" s="3">
        <f t="shared" si="0"/>
        <v>0.56688332590889856</v>
      </c>
      <c r="D41" s="3">
        <f t="shared" si="1"/>
        <v>-6.8025999109067828E-2</v>
      </c>
      <c r="E41" s="3">
        <f t="shared" si="2"/>
        <v>6.7301490247872769E-2</v>
      </c>
      <c r="T41" s="21"/>
      <c r="U41" s="3"/>
      <c r="V41" s="3"/>
      <c r="W41" s="3"/>
    </row>
    <row r="42" spans="1:23" x14ac:dyDescent="0.25">
      <c r="B42" s="21">
        <v>0.13</v>
      </c>
      <c r="C42" s="3">
        <f t="shared" si="0"/>
        <v>0.56688332590889856</v>
      </c>
      <c r="D42" s="3">
        <f t="shared" si="1"/>
        <v>-7.3694832368156826E-2</v>
      </c>
      <c r="E42" s="3">
        <f t="shared" si="2"/>
        <v>7.2970323506961768E-2</v>
      </c>
      <c r="T42" s="20"/>
      <c r="U42" s="3"/>
      <c r="V42" s="3"/>
      <c r="W42" s="3"/>
    </row>
    <row r="43" spans="1:23" x14ac:dyDescent="0.25">
      <c r="B43" s="21">
        <v>0.14000000000000001</v>
      </c>
      <c r="C43" s="3">
        <f t="shared" si="0"/>
        <v>0.56688332590889856</v>
      </c>
      <c r="D43" s="3">
        <f t="shared" si="1"/>
        <v>-7.9363665627245811E-2</v>
      </c>
      <c r="E43" s="3">
        <f t="shared" si="2"/>
        <v>7.8639156766050752E-2</v>
      </c>
      <c r="T43" s="21"/>
      <c r="U43" s="3"/>
      <c r="V43" s="3"/>
      <c r="W43" s="3"/>
    </row>
    <row r="44" spans="1:23" x14ac:dyDescent="0.25">
      <c r="B44" s="20">
        <v>0.15</v>
      </c>
      <c r="C44" s="3">
        <f t="shared" si="0"/>
        <v>0.56688332590889856</v>
      </c>
      <c r="D44" s="3">
        <f t="shared" si="1"/>
        <v>-8.5032498886334795E-2</v>
      </c>
      <c r="E44" s="3">
        <f t="shared" si="2"/>
        <v>8.4307990025139737E-2</v>
      </c>
      <c r="T44" s="21"/>
      <c r="U44" s="3"/>
      <c r="V44" s="3"/>
      <c r="W44" s="3"/>
    </row>
    <row r="45" spans="1:23" x14ac:dyDescent="0.25">
      <c r="B45" s="21">
        <v>0.16</v>
      </c>
      <c r="C45" s="3">
        <f t="shared" si="0"/>
        <v>0.56688332590889856</v>
      </c>
      <c r="D45" s="3">
        <f t="shared" si="1"/>
        <v>-9.0701332145423794E-2</v>
      </c>
      <c r="E45" s="3">
        <f t="shared" si="2"/>
        <v>8.9976823284228735E-2</v>
      </c>
      <c r="T45" s="20"/>
      <c r="U45" s="3"/>
      <c r="V45" s="3"/>
      <c r="W45" s="3"/>
    </row>
    <row r="46" spans="1:23" x14ac:dyDescent="0.25">
      <c r="B46" s="21">
        <v>0.17</v>
      </c>
      <c r="C46" s="3">
        <f t="shared" si="0"/>
        <v>0.56688332590889856</v>
      </c>
      <c r="D46" s="3">
        <f t="shared" si="1"/>
        <v>-9.6370165404512778E-2</v>
      </c>
      <c r="E46" s="3">
        <f t="shared" si="2"/>
        <v>9.564565654331772E-2</v>
      </c>
      <c r="T46" s="21"/>
      <c r="U46" s="3"/>
      <c r="V46" s="3"/>
      <c r="W46" s="3"/>
    </row>
    <row r="47" spans="1:23" x14ac:dyDescent="0.25">
      <c r="B47" s="20">
        <v>0.18</v>
      </c>
      <c r="C47" s="3">
        <f t="shared" si="0"/>
        <v>0.56688332590889856</v>
      </c>
      <c r="D47" s="3">
        <f t="shared" si="1"/>
        <v>-0.10203899866360173</v>
      </c>
      <c r="E47" s="3">
        <f t="shared" si="2"/>
        <v>0.10131448980240668</v>
      </c>
      <c r="T47" s="21"/>
      <c r="U47" s="3"/>
      <c r="V47" s="3"/>
      <c r="W47" s="3"/>
    </row>
    <row r="48" spans="1:23" x14ac:dyDescent="0.25">
      <c r="B48" s="21">
        <v>0.19</v>
      </c>
      <c r="C48" s="3">
        <f t="shared" si="0"/>
        <v>0.56688332590889856</v>
      </c>
      <c r="D48" s="3">
        <f t="shared" si="1"/>
        <v>-0.10770783192269075</v>
      </c>
      <c r="E48" s="3">
        <f t="shared" si="2"/>
        <v>0.10698332306149569</v>
      </c>
      <c r="T48" s="20"/>
      <c r="U48" s="3"/>
      <c r="V48" s="3"/>
      <c r="W48" s="3"/>
    </row>
    <row r="49" spans="2:23" x14ac:dyDescent="0.25">
      <c r="B49" s="21">
        <v>0.2</v>
      </c>
      <c r="C49" s="3">
        <f t="shared" si="0"/>
        <v>0.56688332590889856</v>
      </c>
      <c r="D49" s="3">
        <f t="shared" si="1"/>
        <v>-0.11337666518177973</v>
      </c>
      <c r="E49" s="3">
        <f t="shared" si="2"/>
        <v>0.11265215632058467</v>
      </c>
      <c r="T49" s="21"/>
      <c r="U49" s="3"/>
      <c r="V49" s="3"/>
      <c r="W49" s="3"/>
    </row>
    <row r="50" spans="2:23" x14ac:dyDescent="0.25">
      <c r="B50" s="20">
        <v>0.21</v>
      </c>
      <c r="C50" s="3">
        <f t="shared" si="0"/>
        <v>0.56688332590889856</v>
      </c>
      <c r="D50" s="3">
        <f t="shared" si="1"/>
        <v>-0.1190454984408687</v>
      </c>
      <c r="E50" s="3">
        <f t="shared" si="2"/>
        <v>0.11832098957967364</v>
      </c>
      <c r="T50" s="21"/>
      <c r="U50" s="3"/>
      <c r="V50" s="3"/>
      <c r="W50" s="3"/>
    </row>
    <row r="51" spans="2:23" x14ac:dyDescent="0.25">
      <c r="B51" s="21">
        <v>0.22</v>
      </c>
      <c r="C51" s="3">
        <f t="shared" si="0"/>
        <v>0.56688332590889856</v>
      </c>
      <c r="D51" s="3">
        <f t="shared" si="1"/>
        <v>-0.12471433169995771</v>
      </c>
      <c r="E51" s="3">
        <f t="shared" si="2"/>
        <v>0.12398982283876266</v>
      </c>
      <c r="T51" s="20"/>
      <c r="U51" s="3"/>
      <c r="V51" s="3"/>
      <c r="W51" s="3"/>
    </row>
    <row r="52" spans="2:23" x14ac:dyDescent="0.25">
      <c r="B52" s="21">
        <v>0.23</v>
      </c>
      <c r="C52" s="3">
        <f t="shared" si="0"/>
        <v>0.56688332590889856</v>
      </c>
      <c r="D52" s="3">
        <f t="shared" si="1"/>
        <v>-0.13038316495904667</v>
      </c>
      <c r="E52" s="3">
        <f t="shared" si="2"/>
        <v>0.1296586560978516</v>
      </c>
      <c r="T52" s="21"/>
      <c r="U52" s="3"/>
      <c r="V52" s="3"/>
      <c r="W52" s="3"/>
    </row>
    <row r="53" spans="2:23" x14ac:dyDescent="0.25">
      <c r="B53" s="20">
        <v>0.24</v>
      </c>
      <c r="C53" s="3">
        <f t="shared" si="0"/>
        <v>0.56688332590889856</v>
      </c>
      <c r="D53" s="3">
        <f t="shared" si="1"/>
        <v>-0.13605199821813566</v>
      </c>
      <c r="E53" s="3">
        <f t="shared" si="2"/>
        <v>0.13532748935694058</v>
      </c>
      <c r="T53" s="21"/>
      <c r="U53" s="3"/>
      <c r="V53" s="3"/>
      <c r="W53" s="3"/>
    </row>
    <row r="54" spans="2:23" x14ac:dyDescent="0.25">
      <c r="B54" s="21">
        <v>0.25</v>
      </c>
      <c r="C54" s="3">
        <f t="shared" si="0"/>
        <v>0.56688332590889856</v>
      </c>
      <c r="D54" s="3">
        <f t="shared" si="1"/>
        <v>-0.14172083147722467</v>
      </c>
      <c r="E54" s="3">
        <f t="shared" si="2"/>
        <v>0.1409963226160296</v>
      </c>
      <c r="T54" s="20"/>
      <c r="U54" s="3"/>
      <c r="V54" s="3"/>
      <c r="W54" s="3"/>
    </row>
    <row r="55" spans="2:23" x14ac:dyDescent="0.25">
      <c r="B55" s="20">
        <v>0.26</v>
      </c>
      <c r="C55" s="3">
        <f t="shared" si="0"/>
        <v>0.56688332590889856</v>
      </c>
      <c r="D55" s="3">
        <f t="shared" si="1"/>
        <v>-0.14738966473631365</v>
      </c>
      <c r="E55" s="3">
        <f t="shared" si="2"/>
        <v>0.14666515587511858</v>
      </c>
      <c r="T55" s="21"/>
      <c r="U55" s="3"/>
      <c r="V55" s="3"/>
      <c r="W55" s="3"/>
    </row>
    <row r="56" spans="2:23" x14ac:dyDescent="0.25">
      <c r="B56" s="21">
        <v>0.27</v>
      </c>
      <c r="C56" s="3">
        <f t="shared" si="0"/>
        <v>0.56688332590889856</v>
      </c>
      <c r="D56" s="3">
        <f t="shared" si="1"/>
        <v>-0.15305849799540264</v>
      </c>
      <c r="E56" s="3">
        <f t="shared" si="2"/>
        <v>0.15233398913420756</v>
      </c>
      <c r="T56" s="20"/>
      <c r="U56" s="3"/>
      <c r="V56" s="3"/>
      <c r="W56" s="3"/>
    </row>
    <row r="57" spans="2:23" x14ac:dyDescent="0.25">
      <c r="B57" s="21">
        <v>0.28000000000000003</v>
      </c>
      <c r="C57" s="3">
        <f t="shared" si="0"/>
        <v>0.56688332590889856</v>
      </c>
      <c r="D57" s="3">
        <f t="shared" si="1"/>
        <v>-0.15872733125449162</v>
      </c>
      <c r="E57" s="3">
        <f t="shared" si="2"/>
        <v>0.15800282239329655</v>
      </c>
      <c r="T57" s="21"/>
      <c r="U57" s="3"/>
      <c r="V57" s="3"/>
      <c r="W57" s="3"/>
    </row>
    <row r="58" spans="2:23" x14ac:dyDescent="0.25">
      <c r="B58" s="20">
        <v>0.28999999999999998</v>
      </c>
      <c r="C58" s="3">
        <f t="shared" si="0"/>
        <v>0.56688332590889856</v>
      </c>
      <c r="D58" s="3">
        <f t="shared" si="1"/>
        <v>-0.16439616451358058</v>
      </c>
      <c r="E58" s="3">
        <f t="shared" si="2"/>
        <v>0.16367165565238551</v>
      </c>
      <c r="T58" s="21"/>
      <c r="U58" s="3"/>
      <c r="V58" s="3"/>
      <c r="W58" s="3"/>
    </row>
    <row r="59" spans="2:23" x14ac:dyDescent="0.25">
      <c r="B59" s="21">
        <v>0.3</v>
      </c>
      <c r="C59" s="3">
        <f t="shared" si="0"/>
        <v>0.56688332590889856</v>
      </c>
      <c r="D59" s="3">
        <f t="shared" si="1"/>
        <v>-0.17006499777266959</v>
      </c>
      <c r="E59" s="3">
        <f t="shared" si="2"/>
        <v>0.16934048891147452</v>
      </c>
      <c r="T59" s="20"/>
      <c r="U59" s="3"/>
      <c r="V59" s="3"/>
      <c r="W59" s="3"/>
    </row>
    <row r="60" spans="2:23" x14ac:dyDescent="0.25">
      <c r="B60" s="21">
        <v>0.31</v>
      </c>
      <c r="C60" s="3">
        <f t="shared" si="0"/>
        <v>0.56688332590889856</v>
      </c>
      <c r="D60" s="3">
        <f t="shared" si="1"/>
        <v>-0.17573383103175858</v>
      </c>
      <c r="E60" s="3">
        <f t="shared" si="2"/>
        <v>0.1750093221705635</v>
      </c>
      <c r="T60" s="21"/>
      <c r="U60" s="3"/>
      <c r="V60" s="3"/>
      <c r="W60" s="3"/>
    </row>
    <row r="61" spans="2:23" x14ac:dyDescent="0.25">
      <c r="B61" s="20">
        <v>0.32</v>
      </c>
      <c r="C61" s="3">
        <f t="shared" si="0"/>
        <v>0.56688332590889856</v>
      </c>
      <c r="D61" s="3">
        <f t="shared" si="1"/>
        <v>-0.18140266429084759</v>
      </c>
      <c r="E61" s="3">
        <f t="shared" si="2"/>
        <v>0.18067815542965251</v>
      </c>
      <c r="T61" s="21"/>
      <c r="U61" s="3"/>
      <c r="V61" s="3"/>
      <c r="W61" s="3"/>
    </row>
    <row r="62" spans="2:23" x14ac:dyDescent="0.25">
      <c r="B62" s="21">
        <v>0.33</v>
      </c>
      <c r="C62" s="3">
        <f t="shared" si="0"/>
        <v>0.56688332590889856</v>
      </c>
      <c r="D62" s="3">
        <f t="shared" si="1"/>
        <v>-0.18707149754993654</v>
      </c>
      <c r="E62" s="3">
        <f t="shared" si="2"/>
        <v>0.18634698868874147</v>
      </c>
      <c r="T62" s="20"/>
      <c r="U62" s="3"/>
      <c r="V62" s="3"/>
      <c r="W62" s="3"/>
    </row>
    <row r="63" spans="2:23" x14ac:dyDescent="0.25">
      <c r="B63" s="21">
        <v>0.34</v>
      </c>
      <c r="C63" s="3">
        <f t="shared" si="0"/>
        <v>0.56688332590889856</v>
      </c>
      <c r="D63" s="3">
        <f t="shared" si="1"/>
        <v>-0.19274033080902556</v>
      </c>
      <c r="E63" s="3">
        <f t="shared" si="2"/>
        <v>0.19201582194783048</v>
      </c>
      <c r="T63" s="21"/>
      <c r="U63" s="3"/>
      <c r="V63" s="3"/>
      <c r="W63" s="3"/>
    </row>
    <row r="64" spans="2:23" x14ac:dyDescent="0.25">
      <c r="B64" s="20">
        <v>0.35</v>
      </c>
      <c r="C64" s="3">
        <f t="shared" si="0"/>
        <v>0.56688332590889856</v>
      </c>
      <c r="D64" s="3">
        <f t="shared" si="1"/>
        <v>-0.19840916406811454</v>
      </c>
      <c r="E64" s="3">
        <f t="shared" si="2"/>
        <v>0.19768465520691947</v>
      </c>
      <c r="T64" s="21"/>
      <c r="U64" s="3"/>
      <c r="V64" s="3"/>
      <c r="W64" s="3"/>
    </row>
    <row r="65" spans="2:23" x14ac:dyDescent="0.25">
      <c r="B65" s="21">
        <v>0.36</v>
      </c>
      <c r="C65" s="3">
        <f t="shared" si="0"/>
        <v>0.56688332590889856</v>
      </c>
      <c r="D65" s="3">
        <f t="shared" si="1"/>
        <v>-0.20407799732720347</v>
      </c>
      <c r="E65" s="3">
        <f t="shared" si="2"/>
        <v>0.2033534884660084</v>
      </c>
      <c r="T65" s="20"/>
      <c r="U65" s="3"/>
      <c r="V65" s="3"/>
      <c r="W65" s="3"/>
    </row>
    <row r="66" spans="2:23" x14ac:dyDescent="0.25">
      <c r="B66" s="21">
        <v>0.37</v>
      </c>
      <c r="C66" s="3">
        <f t="shared" si="0"/>
        <v>0.56688332590889856</v>
      </c>
      <c r="D66" s="3">
        <f t="shared" si="1"/>
        <v>-0.20974683058629248</v>
      </c>
      <c r="E66" s="3">
        <f t="shared" si="2"/>
        <v>0.20902232172509741</v>
      </c>
      <c r="T66" s="21"/>
      <c r="U66" s="3"/>
      <c r="V66" s="3"/>
      <c r="W66" s="3"/>
    </row>
    <row r="67" spans="2:23" x14ac:dyDescent="0.25">
      <c r="B67" s="20">
        <v>0.38</v>
      </c>
      <c r="C67" s="3">
        <f t="shared" si="0"/>
        <v>0.56688332590889856</v>
      </c>
      <c r="D67" s="3">
        <f t="shared" si="1"/>
        <v>-0.21541566384538149</v>
      </c>
      <c r="E67" s="3">
        <f t="shared" si="2"/>
        <v>0.21469115498418642</v>
      </c>
      <c r="T67" s="21"/>
      <c r="U67" s="3"/>
      <c r="V67" s="3"/>
      <c r="W67" s="3"/>
    </row>
    <row r="68" spans="2:23" x14ac:dyDescent="0.25">
      <c r="B68" s="21">
        <v>0.39</v>
      </c>
      <c r="C68" s="3">
        <f t="shared" si="0"/>
        <v>0.56688332590889856</v>
      </c>
      <c r="D68" s="3">
        <f t="shared" si="1"/>
        <v>-0.22108449710447045</v>
      </c>
      <c r="E68" s="3">
        <f t="shared" si="2"/>
        <v>0.22035998824327538</v>
      </c>
      <c r="T68" s="20"/>
      <c r="U68" s="3"/>
      <c r="V68" s="3"/>
      <c r="W68" s="3"/>
    </row>
    <row r="69" spans="2:23" x14ac:dyDescent="0.25">
      <c r="B69" s="21">
        <v>0.4</v>
      </c>
      <c r="C69" s="3">
        <f t="shared" si="0"/>
        <v>0.56688332590889856</v>
      </c>
      <c r="D69" s="3">
        <f t="shared" si="1"/>
        <v>-0.22675333036355946</v>
      </c>
      <c r="E69" s="3">
        <f t="shared" si="2"/>
        <v>0.22602882150236439</v>
      </c>
      <c r="T69" s="21"/>
      <c r="U69" s="3"/>
      <c r="V69" s="3"/>
      <c r="W69" s="3"/>
    </row>
    <row r="70" spans="2:23" x14ac:dyDescent="0.25">
      <c r="B70" s="20">
        <v>0.41</v>
      </c>
      <c r="C70" s="3">
        <f t="shared" si="0"/>
        <v>0.56688332590889856</v>
      </c>
      <c r="D70" s="3">
        <f t="shared" si="1"/>
        <v>-0.23242216362264842</v>
      </c>
      <c r="E70" s="3">
        <f t="shared" si="2"/>
        <v>0.23169765476145335</v>
      </c>
      <c r="T70" s="21"/>
      <c r="U70" s="3"/>
      <c r="V70" s="3"/>
      <c r="W70" s="3"/>
    </row>
    <row r="71" spans="2:23" x14ac:dyDescent="0.25">
      <c r="B71" s="21">
        <v>0.42</v>
      </c>
      <c r="C71" s="3">
        <f t="shared" si="0"/>
        <v>0.56688332590889856</v>
      </c>
      <c r="D71" s="3">
        <f t="shared" si="1"/>
        <v>-0.2380909968817374</v>
      </c>
      <c r="E71" s="3">
        <f t="shared" si="2"/>
        <v>0.23736648802054233</v>
      </c>
      <c r="T71" s="20"/>
      <c r="U71" s="3"/>
      <c r="V71" s="3"/>
      <c r="W71" s="3"/>
    </row>
    <row r="72" spans="2:23" x14ac:dyDescent="0.25">
      <c r="B72" s="21">
        <v>0.43</v>
      </c>
      <c r="C72" s="3">
        <f t="shared" si="0"/>
        <v>0.56688332590889856</v>
      </c>
      <c r="D72" s="3">
        <f t="shared" si="1"/>
        <v>-0.24375983014082642</v>
      </c>
      <c r="E72" s="3">
        <f t="shared" si="2"/>
        <v>0.24303532127963134</v>
      </c>
      <c r="T72" s="21"/>
      <c r="U72" s="3"/>
      <c r="V72" s="3"/>
      <c r="W72" s="3"/>
    </row>
    <row r="73" spans="2:23" x14ac:dyDescent="0.25">
      <c r="B73" s="20">
        <v>0.44</v>
      </c>
      <c r="C73" s="3">
        <f t="shared" si="0"/>
        <v>0.56688332590889856</v>
      </c>
      <c r="D73" s="3">
        <f t="shared" si="1"/>
        <v>-0.24942866339991543</v>
      </c>
      <c r="E73" s="3">
        <f t="shared" si="2"/>
        <v>0.24870415453872036</v>
      </c>
      <c r="T73" s="21"/>
      <c r="U73" s="3"/>
      <c r="V73" s="3"/>
      <c r="W73" s="3"/>
    </row>
    <row r="74" spans="2:23" x14ac:dyDescent="0.25">
      <c r="B74" s="21">
        <v>0.45</v>
      </c>
      <c r="C74" s="3">
        <f t="shared" si="0"/>
        <v>0.56688332590889856</v>
      </c>
      <c r="D74" s="3">
        <f t="shared" si="1"/>
        <v>-0.25509749665900439</v>
      </c>
      <c r="E74" s="3">
        <f t="shared" si="2"/>
        <v>0.25437298779780931</v>
      </c>
      <c r="T74" s="20"/>
      <c r="U74" s="3"/>
      <c r="V74" s="3"/>
      <c r="W74" s="3"/>
    </row>
    <row r="75" spans="2:23" x14ac:dyDescent="0.25">
      <c r="B75" s="21">
        <v>0.46</v>
      </c>
      <c r="C75" s="3">
        <f t="shared" si="0"/>
        <v>0.56688332590889856</v>
      </c>
      <c r="D75" s="3">
        <f t="shared" si="1"/>
        <v>-0.26076632991809334</v>
      </c>
      <c r="E75" s="3">
        <f t="shared" si="2"/>
        <v>0.26004182105689827</v>
      </c>
      <c r="T75" s="21"/>
      <c r="U75" s="3"/>
      <c r="V75" s="3"/>
      <c r="W75" s="3"/>
    </row>
    <row r="76" spans="2:23" x14ac:dyDescent="0.25">
      <c r="B76" s="20">
        <v>0.47</v>
      </c>
      <c r="C76" s="3">
        <f t="shared" si="0"/>
        <v>0.56688332590889856</v>
      </c>
      <c r="D76" s="3">
        <f t="shared" si="1"/>
        <v>-0.2664351631771823</v>
      </c>
      <c r="E76" s="3">
        <f t="shared" si="2"/>
        <v>0.26571065431598723</v>
      </c>
      <c r="T76" s="21"/>
      <c r="U76" s="3"/>
      <c r="V76" s="3"/>
      <c r="W76" s="3"/>
    </row>
    <row r="77" spans="2:23" x14ac:dyDescent="0.25">
      <c r="B77" s="21">
        <v>0.48</v>
      </c>
      <c r="C77" s="3">
        <f t="shared" si="0"/>
        <v>0.56688332590889856</v>
      </c>
      <c r="D77" s="3">
        <f t="shared" si="1"/>
        <v>-0.27210399643627131</v>
      </c>
      <c r="E77" s="3">
        <f t="shared" si="2"/>
        <v>0.27137948757507624</v>
      </c>
      <c r="T77" s="20"/>
      <c r="U77" s="3"/>
      <c r="V77" s="3"/>
      <c r="W77" s="3"/>
    </row>
    <row r="78" spans="2:23" x14ac:dyDescent="0.25">
      <c r="B78" s="21">
        <v>0.49</v>
      </c>
      <c r="C78" s="3">
        <f t="shared" si="0"/>
        <v>0.56688332590889856</v>
      </c>
      <c r="D78" s="3">
        <f t="shared" si="1"/>
        <v>-0.27777282969536032</v>
      </c>
      <c r="E78" s="3">
        <f t="shared" si="2"/>
        <v>0.27704832083416525</v>
      </c>
      <c r="T78" s="21"/>
      <c r="U78" s="3"/>
      <c r="V78" s="3"/>
      <c r="W78" s="3"/>
    </row>
    <row r="79" spans="2:23" x14ac:dyDescent="0.25">
      <c r="B79" s="20">
        <v>0.5</v>
      </c>
      <c r="C79" s="3">
        <f t="shared" si="0"/>
        <v>0.56688332590889856</v>
      </c>
      <c r="D79" s="3">
        <f t="shared" si="1"/>
        <v>-0.28344166295444934</v>
      </c>
      <c r="E79" s="3">
        <f t="shared" si="2"/>
        <v>0.28271715409325426</v>
      </c>
      <c r="T79" s="21"/>
      <c r="U79" s="3"/>
      <c r="V79" s="3"/>
      <c r="W79" s="3"/>
    </row>
    <row r="80" spans="2:23" x14ac:dyDescent="0.25">
      <c r="B80" s="21">
        <v>0.51</v>
      </c>
      <c r="C80" s="3">
        <f t="shared" si="0"/>
        <v>0.56688332590889856</v>
      </c>
      <c r="D80" s="3">
        <f t="shared" si="1"/>
        <v>-0.28911049621353835</v>
      </c>
      <c r="E80" s="3">
        <f t="shared" si="2"/>
        <v>0.28838598735234328</v>
      </c>
      <c r="T80" s="20"/>
      <c r="U80" s="3"/>
      <c r="V80" s="3"/>
      <c r="W80" s="3"/>
    </row>
    <row r="81" spans="2:23" x14ac:dyDescent="0.25">
      <c r="B81" s="20">
        <v>0.52</v>
      </c>
      <c r="C81" s="3">
        <f t="shared" si="0"/>
        <v>0.56688332590889856</v>
      </c>
      <c r="D81" s="3">
        <f t="shared" si="1"/>
        <v>-0.29477932947262731</v>
      </c>
      <c r="E81" s="3">
        <f t="shared" si="2"/>
        <v>0.29405482061143223</v>
      </c>
      <c r="T81" s="21"/>
      <c r="U81" s="3"/>
      <c r="V81" s="3"/>
      <c r="W81" s="3"/>
    </row>
    <row r="82" spans="2:23" x14ac:dyDescent="0.25">
      <c r="B82" s="21">
        <v>0.53</v>
      </c>
      <c r="C82" s="3">
        <f t="shared" si="0"/>
        <v>0.56688332590889856</v>
      </c>
      <c r="D82" s="3">
        <f t="shared" si="1"/>
        <v>-0.30044816273171632</v>
      </c>
      <c r="E82" s="3">
        <f t="shared" si="2"/>
        <v>0.29972365387052124</v>
      </c>
      <c r="T82" s="20"/>
      <c r="U82" s="3"/>
      <c r="V82" s="3"/>
      <c r="W82" s="3"/>
    </row>
    <row r="83" spans="2:23" x14ac:dyDescent="0.25">
      <c r="B83" s="21">
        <v>0.54</v>
      </c>
      <c r="C83" s="3">
        <f t="shared" si="0"/>
        <v>0.56688332590889856</v>
      </c>
      <c r="D83" s="3">
        <f t="shared" si="1"/>
        <v>-0.30611699599080527</v>
      </c>
      <c r="E83" s="3">
        <f t="shared" si="2"/>
        <v>0.3053924871296102</v>
      </c>
      <c r="T83" s="21"/>
      <c r="U83" s="3"/>
      <c r="V83" s="3"/>
      <c r="W83" s="3"/>
    </row>
    <row r="84" spans="2:23" x14ac:dyDescent="0.25">
      <c r="B84" s="20">
        <v>0.55000000000000004</v>
      </c>
      <c r="C84" s="3">
        <f t="shared" si="0"/>
        <v>0.56688332590889856</v>
      </c>
      <c r="D84" s="3">
        <f t="shared" si="1"/>
        <v>-0.31178582924989423</v>
      </c>
      <c r="E84" s="3">
        <f t="shared" si="2"/>
        <v>0.31106132038869916</v>
      </c>
      <c r="T84" s="21"/>
      <c r="U84" s="3"/>
      <c r="V84" s="3"/>
      <c r="W84" s="3"/>
    </row>
    <row r="85" spans="2:23" x14ac:dyDescent="0.25">
      <c r="B85" s="21">
        <v>0.56000000000000005</v>
      </c>
      <c r="C85" s="3">
        <f t="shared" si="0"/>
        <v>0.56688332590889856</v>
      </c>
      <c r="D85" s="3">
        <f t="shared" si="1"/>
        <v>-0.31745466250898324</v>
      </c>
      <c r="E85" s="3">
        <f t="shared" si="2"/>
        <v>0.31673015364778817</v>
      </c>
      <c r="T85" s="20"/>
      <c r="U85" s="3"/>
      <c r="V85" s="3"/>
      <c r="W85" s="3"/>
    </row>
    <row r="86" spans="2:23" x14ac:dyDescent="0.25">
      <c r="B86" s="21">
        <v>0.56999999999999995</v>
      </c>
      <c r="C86" s="3">
        <f t="shared" si="0"/>
        <v>0.56688332590889856</v>
      </c>
      <c r="D86" s="3">
        <f t="shared" si="1"/>
        <v>-0.3231234957680722</v>
      </c>
      <c r="E86" s="3">
        <f t="shared" si="2"/>
        <v>0.32239898690687713</v>
      </c>
      <c r="T86" s="21"/>
      <c r="U86" s="3"/>
      <c r="V86" s="3"/>
      <c r="W86" s="3"/>
    </row>
    <row r="87" spans="2:23" x14ac:dyDescent="0.25">
      <c r="B87" s="20">
        <v>0.57999999999999996</v>
      </c>
      <c r="C87" s="3">
        <f t="shared" si="0"/>
        <v>0.56688332590889856</v>
      </c>
      <c r="D87" s="3">
        <f t="shared" si="1"/>
        <v>-0.32879232902716116</v>
      </c>
      <c r="E87" s="3">
        <f t="shared" si="2"/>
        <v>0.32806782016596608</v>
      </c>
      <c r="T87" s="21"/>
      <c r="U87" s="3"/>
      <c r="V87" s="3"/>
      <c r="W87" s="3"/>
    </row>
    <row r="88" spans="2:23" x14ac:dyDescent="0.25">
      <c r="B88" s="21">
        <v>0.59</v>
      </c>
      <c r="C88" s="3">
        <f t="shared" si="0"/>
        <v>0.56688332590889856</v>
      </c>
      <c r="D88" s="3">
        <f t="shared" si="1"/>
        <v>-0.33446116228625017</v>
      </c>
      <c r="E88" s="3">
        <f t="shared" si="2"/>
        <v>0.3337366534250551</v>
      </c>
      <c r="T88" s="20"/>
      <c r="U88" s="3"/>
      <c r="V88" s="3"/>
      <c r="W88" s="3"/>
    </row>
    <row r="89" spans="2:23" x14ac:dyDescent="0.25">
      <c r="B89" s="21">
        <v>0.6</v>
      </c>
      <c r="C89" s="3">
        <f t="shared" si="0"/>
        <v>0.56688332590889856</v>
      </c>
      <c r="D89" s="3">
        <f t="shared" si="1"/>
        <v>-0.34012999554533918</v>
      </c>
      <c r="E89" s="3">
        <f t="shared" si="2"/>
        <v>0.33940548668414411</v>
      </c>
      <c r="T89" s="21"/>
      <c r="U89" s="3"/>
      <c r="V89" s="3"/>
      <c r="W89" s="3"/>
    </row>
    <row r="90" spans="2:23" x14ac:dyDescent="0.25">
      <c r="B90" s="20">
        <v>0.61</v>
      </c>
      <c r="C90" s="3">
        <f t="shared" si="0"/>
        <v>0.56688332590889856</v>
      </c>
      <c r="D90" s="3">
        <f t="shared" si="1"/>
        <v>-0.34579882880442808</v>
      </c>
      <c r="E90" s="3">
        <f t="shared" si="2"/>
        <v>0.34507431994323301</v>
      </c>
      <c r="T90" s="21"/>
      <c r="U90" s="3"/>
      <c r="V90" s="3"/>
      <c r="W90" s="3"/>
    </row>
    <row r="91" spans="2:23" x14ac:dyDescent="0.25">
      <c r="B91" s="21">
        <v>0.62</v>
      </c>
      <c r="C91" s="3">
        <f t="shared" si="0"/>
        <v>0.56688332590889856</v>
      </c>
      <c r="D91" s="3">
        <f t="shared" si="1"/>
        <v>-0.35146766206351715</v>
      </c>
      <c r="E91" s="3">
        <f t="shared" si="2"/>
        <v>0.35074315320232208</v>
      </c>
      <c r="T91" s="20"/>
      <c r="U91" s="3"/>
      <c r="V91" s="3"/>
      <c r="W91" s="3"/>
    </row>
    <row r="92" spans="2:23" x14ac:dyDescent="0.25">
      <c r="B92" s="21">
        <v>0.63</v>
      </c>
      <c r="C92" s="3">
        <f t="shared" si="0"/>
        <v>0.56688332590889856</v>
      </c>
      <c r="D92" s="3">
        <f t="shared" si="1"/>
        <v>-0.35713649532260611</v>
      </c>
      <c r="E92" s="3">
        <f t="shared" si="2"/>
        <v>0.35641198646141103</v>
      </c>
      <c r="T92" s="21"/>
      <c r="U92" s="3"/>
      <c r="V92" s="3"/>
      <c r="W92" s="3"/>
    </row>
    <row r="93" spans="2:23" x14ac:dyDescent="0.25">
      <c r="B93" s="20">
        <v>0.64</v>
      </c>
      <c r="C93" s="3">
        <f t="shared" si="0"/>
        <v>0.56688332590889856</v>
      </c>
      <c r="D93" s="3">
        <f t="shared" si="1"/>
        <v>-0.36280532858169517</v>
      </c>
      <c r="E93" s="3">
        <f t="shared" si="2"/>
        <v>0.3620808197205001</v>
      </c>
      <c r="T93" s="21"/>
      <c r="U93" s="3"/>
      <c r="V93" s="3"/>
      <c r="W93" s="3"/>
    </row>
    <row r="94" spans="2:23" x14ac:dyDescent="0.25">
      <c r="B94" s="21">
        <v>0.65</v>
      </c>
      <c r="C94" s="3">
        <f t="shared" ref="C94:C157" si="3">(($B$21*$B$22/2/$B$23)-($B$24/$B$23))*EXP(-4*$B$23*B94/$B$21/$B$25) - ($B$21*$B$22/2/$B$23) + ($B$24/$B$23)</f>
        <v>0.56688332590889856</v>
      </c>
      <c r="D94" s="3">
        <f t="shared" ref="D94:D157" si="4">($B$21*$B$22 - 2*$B$24) * ($B$21*$B$25*EXP(-4*$B$23*B94/$B$21/$B$25) + (4*$B$23*B94)) / (8*$B$23*$B$23)</f>
        <v>-0.36847416184078413</v>
      </c>
      <c r="E94" s="3">
        <f t="shared" ref="E94:E157" si="5">-(D94-$D$29)</f>
        <v>0.36774965297958906</v>
      </c>
      <c r="T94" s="20"/>
      <c r="U94" s="3"/>
      <c r="V94" s="3"/>
      <c r="W94" s="3"/>
    </row>
    <row r="95" spans="2:23" x14ac:dyDescent="0.25">
      <c r="B95" s="21">
        <v>0.66</v>
      </c>
      <c r="C95" s="3">
        <f t="shared" si="3"/>
        <v>0.56688332590889856</v>
      </c>
      <c r="D95" s="3">
        <f t="shared" si="4"/>
        <v>-0.37414299509987309</v>
      </c>
      <c r="E95" s="3">
        <f t="shared" si="5"/>
        <v>0.37341848623867802</v>
      </c>
      <c r="T95" s="21"/>
      <c r="U95" s="3"/>
      <c r="V95" s="3"/>
      <c r="W95" s="3"/>
    </row>
    <row r="96" spans="2:23" x14ac:dyDescent="0.25">
      <c r="B96" s="20">
        <v>0.67</v>
      </c>
      <c r="C96" s="3">
        <f t="shared" si="3"/>
        <v>0.56688332590889856</v>
      </c>
      <c r="D96" s="3">
        <f t="shared" si="4"/>
        <v>-0.3798118283589621</v>
      </c>
      <c r="E96" s="3">
        <f t="shared" si="5"/>
        <v>0.37908731949776703</v>
      </c>
      <c r="T96" s="21"/>
      <c r="U96" s="3"/>
      <c r="V96" s="3"/>
      <c r="W96" s="3"/>
    </row>
    <row r="97" spans="2:23" x14ac:dyDescent="0.25">
      <c r="B97" s="21">
        <v>0.68</v>
      </c>
      <c r="C97" s="3">
        <f t="shared" si="3"/>
        <v>0.56688332590889856</v>
      </c>
      <c r="D97" s="3">
        <f t="shared" si="4"/>
        <v>-0.38548066161805111</v>
      </c>
      <c r="E97" s="3">
        <f t="shared" si="5"/>
        <v>0.38475615275685604</v>
      </c>
      <c r="T97" s="20"/>
      <c r="U97" s="3"/>
      <c r="V97" s="3"/>
      <c r="W97" s="3"/>
    </row>
    <row r="98" spans="2:23" x14ac:dyDescent="0.25">
      <c r="B98" s="21">
        <v>0.69</v>
      </c>
      <c r="C98" s="3">
        <f t="shared" si="3"/>
        <v>0.56688332590889856</v>
      </c>
      <c r="D98" s="3">
        <f t="shared" si="4"/>
        <v>-0.39114949487714001</v>
      </c>
      <c r="E98" s="3">
        <f t="shared" si="5"/>
        <v>0.39042498601594494</v>
      </c>
      <c r="T98" s="21"/>
      <c r="U98" s="3"/>
      <c r="V98" s="3"/>
      <c r="W98" s="3"/>
    </row>
    <row r="99" spans="2:23" x14ac:dyDescent="0.25">
      <c r="B99" s="20">
        <v>0.7</v>
      </c>
      <c r="C99" s="3">
        <f t="shared" si="3"/>
        <v>0.56688332590889856</v>
      </c>
      <c r="D99" s="3">
        <f t="shared" si="4"/>
        <v>-0.39681832813622908</v>
      </c>
      <c r="E99" s="3">
        <f t="shared" si="5"/>
        <v>0.39609381927503401</v>
      </c>
      <c r="T99" s="21"/>
      <c r="U99" s="3"/>
      <c r="V99" s="3"/>
      <c r="W99" s="3"/>
    </row>
    <row r="100" spans="2:23" x14ac:dyDescent="0.25">
      <c r="B100" s="21">
        <v>0.71</v>
      </c>
      <c r="C100" s="3">
        <f t="shared" si="3"/>
        <v>0.56688332590889856</v>
      </c>
      <c r="D100" s="3">
        <f t="shared" si="4"/>
        <v>-0.40248716139531804</v>
      </c>
      <c r="E100" s="3">
        <f t="shared" si="5"/>
        <v>0.40176265253412297</v>
      </c>
      <c r="T100" s="20"/>
      <c r="U100" s="3"/>
      <c r="V100" s="3"/>
      <c r="W100" s="3"/>
    </row>
    <row r="101" spans="2:23" x14ac:dyDescent="0.25">
      <c r="B101" s="21">
        <v>0.72</v>
      </c>
      <c r="C101" s="3">
        <f t="shared" si="3"/>
        <v>0.56688332590889856</v>
      </c>
      <c r="D101" s="3">
        <f t="shared" si="4"/>
        <v>-0.40815599465440694</v>
      </c>
      <c r="E101" s="3">
        <f t="shared" si="5"/>
        <v>0.40743148579321187</v>
      </c>
      <c r="T101" s="21"/>
      <c r="U101" s="3"/>
      <c r="V101" s="3"/>
      <c r="W101" s="3"/>
    </row>
    <row r="102" spans="2:23" x14ac:dyDescent="0.25">
      <c r="B102" s="20">
        <v>0.73</v>
      </c>
      <c r="C102" s="3">
        <f t="shared" si="3"/>
        <v>0.56688332590889856</v>
      </c>
      <c r="D102" s="3">
        <f t="shared" si="4"/>
        <v>-0.41382482791349595</v>
      </c>
      <c r="E102" s="3">
        <f t="shared" si="5"/>
        <v>0.41310031905230088</v>
      </c>
      <c r="T102" s="21"/>
      <c r="U102" s="3"/>
      <c r="V102" s="3"/>
      <c r="W102" s="3"/>
    </row>
    <row r="103" spans="2:23" x14ac:dyDescent="0.25">
      <c r="B103" s="21">
        <v>0.74</v>
      </c>
      <c r="C103" s="3">
        <f t="shared" si="3"/>
        <v>0.56688332590889856</v>
      </c>
      <c r="D103" s="3">
        <f t="shared" si="4"/>
        <v>-0.41949366117258496</v>
      </c>
      <c r="E103" s="3">
        <f t="shared" si="5"/>
        <v>0.41876915231138989</v>
      </c>
      <c r="T103" s="20"/>
      <c r="U103" s="3"/>
      <c r="V103" s="3"/>
      <c r="W103" s="3"/>
    </row>
    <row r="104" spans="2:23" x14ac:dyDescent="0.25">
      <c r="B104" s="21">
        <v>0.75</v>
      </c>
      <c r="C104" s="3">
        <f t="shared" si="3"/>
        <v>0.56688332590889856</v>
      </c>
      <c r="D104" s="3">
        <f t="shared" si="4"/>
        <v>-0.42516249443167398</v>
      </c>
      <c r="E104" s="3">
        <f t="shared" si="5"/>
        <v>0.4244379855704789</v>
      </c>
      <c r="T104" s="21"/>
      <c r="U104" s="3"/>
      <c r="V104" s="3"/>
      <c r="W104" s="3"/>
    </row>
    <row r="105" spans="2:23" x14ac:dyDescent="0.25">
      <c r="B105" s="20">
        <v>0.76</v>
      </c>
      <c r="C105" s="3">
        <f t="shared" si="3"/>
        <v>0.56688332590889856</v>
      </c>
      <c r="D105" s="3">
        <f t="shared" si="4"/>
        <v>-0.43083132769076299</v>
      </c>
      <c r="E105" s="3">
        <f t="shared" si="5"/>
        <v>0.43010681882956792</v>
      </c>
      <c r="T105" s="21"/>
      <c r="U105" s="3"/>
      <c r="V105" s="3"/>
      <c r="W105" s="3"/>
    </row>
    <row r="106" spans="2:23" x14ac:dyDescent="0.25">
      <c r="B106" s="21">
        <v>0.77</v>
      </c>
      <c r="C106" s="3">
        <f t="shared" si="3"/>
        <v>0.56688332590889856</v>
      </c>
      <c r="D106" s="3">
        <f t="shared" si="4"/>
        <v>-0.436500160949852</v>
      </c>
      <c r="E106" s="3">
        <f t="shared" si="5"/>
        <v>0.43577565208865693</v>
      </c>
      <c r="T106" s="20"/>
      <c r="U106" s="3"/>
      <c r="V106" s="3"/>
      <c r="W106" s="3"/>
    </row>
    <row r="107" spans="2:23" x14ac:dyDescent="0.25">
      <c r="B107" s="20">
        <v>0.78</v>
      </c>
      <c r="C107" s="3">
        <f t="shared" si="3"/>
        <v>0.56688332590889856</v>
      </c>
      <c r="D107" s="3">
        <f t="shared" si="4"/>
        <v>-0.4421689942089409</v>
      </c>
      <c r="E107" s="3">
        <f t="shared" si="5"/>
        <v>0.44144448534774583</v>
      </c>
      <c r="T107" s="21"/>
      <c r="U107" s="3"/>
      <c r="V107" s="3"/>
      <c r="W107" s="3"/>
    </row>
    <row r="108" spans="2:23" x14ac:dyDescent="0.25">
      <c r="B108" s="21">
        <v>0.79</v>
      </c>
      <c r="C108" s="3">
        <f t="shared" si="3"/>
        <v>0.56688332590889856</v>
      </c>
      <c r="D108" s="3">
        <f t="shared" si="4"/>
        <v>-0.44783782746802986</v>
      </c>
      <c r="E108" s="3">
        <f t="shared" si="5"/>
        <v>0.44711331860683479</v>
      </c>
      <c r="T108" s="20"/>
      <c r="U108" s="3"/>
      <c r="V108" s="3"/>
      <c r="W108" s="3"/>
    </row>
    <row r="109" spans="2:23" x14ac:dyDescent="0.25">
      <c r="B109" s="21">
        <v>0.8</v>
      </c>
      <c r="C109" s="3">
        <f t="shared" si="3"/>
        <v>0.56688332590889856</v>
      </c>
      <c r="D109" s="3">
        <f t="shared" si="4"/>
        <v>-0.45350666072711893</v>
      </c>
      <c r="E109" s="3">
        <f t="shared" si="5"/>
        <v>0.45278215186592385</v>
      </c>
      <c r="T109" s="21"/>
      <c r="U109" s="3"/>
      <c r="V109" s="3"/>
      <c r="W109" s="3"/>
    </row>
    <row r="110" spans="2:23" x14ac:dyDescent="0.25">
      <c r="B110" s="20">
        <v>0.81</v>
      </c>
      <c r="C110" s="3">
        <f t="shared" si="3"/>
        <v>0.56688332590889856</v>
      </c>
      <c r="D110" s="3">
        <f t="shared" si="4"/>
        <v>-0.45917549398620788</v>
      </c>
      <c r="E110" s="3">
        <f t="shared" si="5"/>
        <v>0.45845098512501281</v>
      </c>
      <c r="T110" s="21"/>
      <c r="U110" s="3"/>
      <c r="V110" s="3"/>
      <c r="W110" s="3"/>
    </row>
    <row r="111" spans="2:23" x14ac:dyDescent="0.25">
      <c r="B111" s="21">
        <v>0.82</v>
      </c>
      <c r="C111" s="3">
        <f t="shared" si="3"/>
        <v>0.56688332590889856</v>
      </c>
      <c r="D111" s="3">
        <f t="shared" si="4"/>
        <v>-0.46484432724529684</v>
      </c>
      <c r="E111" s="3">
        <f t="shared" si="5"/>
        <v>0.46411981838410177</v>
      </c>
      <c r="T111" s="20"/>
      <c r="U111" s="3"/>
      <c r="V111" s="3"/>
      <c r="W111" s="3"/>
    </row>
    <row r="112" spans="2:23" x14ac:dyDescent="0.25">
      <c r="B112" s="21">
        <v>0.83</v>
      </c>
      <c r="C112" s="3">
        <f t="shared" si="3"/>
        <v>0.56688332590889856</v>
      </c>
      <c r="D112" s="3">
        <f t="shared" si="4"/>
        <v>-0.47051316050438585</v>
      </c>
      <c r="E112" s="3">
        <f t="shared" si="5"/>
        <v>0.46978865164319078</v>
      </c>
      <c r="T112" s="21"/>
      <c r="U112" s="3"/>
      <c r="V112" s="3"/>
      <c r="W112" s="3"/>
    </row>
    <row r="113" spans="2:23" x14ac:dyDescent="0.25">
      <c r="B113" s="20">
        <v>0.84</v>
      </c>
      <c r="C113" s="3">
        <f t="shared" si="3"/>
        <v>0.56688332590889856</v>
      </c>
      <c r="D113" s="3">
        <f t="shared" si="4"/>
        <v>-0.47618199376347481</v>
      </c>
      <c r="E113" s="3">
        <f t="shared" si="5"/>
        <v>0.47545748490227974</v>
      </c>
      <c r="T113" s="21"/>
      <c r="U113" s="3"/>
      <c r="V113" s="3"/>
      <c r="W113" s="3"/>
    </row>
    <row r="114" spans="2:23" x14ac:dyDescent="0.25">
      <c r="B114" s="21">
        <v>0.85</v>
      </c>
      <c r="C114" s="3">
        <f t="shared" si="3"/>
        <v>0.56688332590889856</v>
      </c>
      <c r="D114" s="3">
        <f t="shared" si="4"/>
        <v>-0.48185082702256377</v>
      </c>
      <c r="E114" s="3">
        <f t="shared" si="5"/>
        <v>0.48112631816136869</v>
      </c>
      <c r="T114" s="20"/>
      <c r="U114" s="3"/>
      <c r="V114" s="3"/>
      <c r="W114" s="3"/>
    </row>
    <row r="115" spans="2:23" x14ac:dyDescent="0.25">
      <c r="B115" s="21">
        <v>0.86</v>
      </c>
      <c r="C115" s="3">
        <f t="shared" si="3"/>
        <v>0.56688332590889856</v>
      </c>
      <c r="D115" s="3">
        <f t="shared" si="4"/>
        <v>-0.48751966028165283</v>
      </c>
      <c r="E115" s="3">
        <f t="shared" si="5"/>
        <v>0.48679515142045776</v>
      </c>
      <c r="T115" s="21"/>
      <c r="U115" s="3"/>
      <c r="V115" s="3"/>
      <c r="W115" s="3"/>
    </row>
    <row r="116" spans="2:23" x14ac:dyDescent="0.25">
      <c r="B116" s="20">
        <v>0.87</v>
      </c>
      <c r="C116" s="3">
        <f t="shared" si="3"/>
        <v>0.56688332590889856</v>
      </c>
      <c r="D116" s="3">
        <f t="shared" si="4"/>
        <v>-0.49318849354074179</v>
      </c>
      <c r="E116" s="3">
        <f t="shared" si="5"/>
        <v>0.49246398467954672</v>
      </c>
      <c r="T116" s="21"/>
      <c r="U116" s="3"/>
      <c r="V116" s="3"/>
      <c r="W116" s="3"/>
    </row>
    <row r="117" spans="2:23" x14ac:dyDescent="0.25">
      <c r="B117" s="21">
        <v>0.88</v>
      </c>
      <c r="C117" s="3">
        <f t="shared" si="3"/>
        <v>0.56688332590889856</v>
      </c>
      <c r="D117" s="3">
        <f t="shared" si="4"/>
        <v>-0.49885732679983086</v>
      </c>
      <c r="E117" s="3">
        <f t="shared" si="5"/>
        <v>0.49813281793863579</v>
      </c>
      <c r="T117" s="20"/>
      <c r="U117" s="3"/>
      <c r="V117" s="3"/>
      <c r="W117" s="3"/>
    </row>
    <row r="118" spans="2:23" x14ac:dyDescent="0.25">
      <c r="B118" s="21">
        <v>0.89</v>
      </c>
      <c r="C118" s="3">
        <f t="shared" si="3"/>
        <v>0.56688332590889856</v>
      </c>
      <c r="D118" s="3">
        <f t="shared" si="4"/>
        <v>-0.50452616005891981</v>
      </c>
      <c r="E118" s="3">
        <f t="shared" si="5"/>
        <v>0.5038016511977248</v>
      </c>
      <c r="T118" s="21"/>
      <c r="U118" s="3"/>
      <c r="V118" s="3"/>
      <c r="W118" s="3"/>
    </row>
    <row r="119" spans="2:23" x14ac:dyDescent="0.25">
      <c r="B119" s="20">
        <v>0.9</v>
      </c>
      <c r="C119" s="3">
        <f t="shared" si="3"/>
        <v>0.56688332590889856</v>
      </c>
      <c r="D119" s="3">
        <f t="shared" si="4"/>
        <v>-0.51019499331800877</v>
      </c>
      <c r="E119" s="3">
        <f t="shared" si="5"/>
        <v>0.50947048445681375</v>
      </c>
      <c r="T119" s="21"/>
      <c r="U119" s="3"/>
      <c r="V119" s="3"/>
      <c r="W119" s="3"/>
    </row>
    <row r="120" spans="2:23" x14ac:dyDescent="0.25">
      <c r="B120" s="21">
        <v>0.91</v>
      </c>
      <c r="C120" s="3">
        <f t="shared" si="3"/>
        <v>0.56688332590889856</v>
      </c>
      <c r="D120" s="3">
        <f t="shared" si="4"/>
        <v>-0.51586382657709773</v>
      </c>
      <c r="E120" s="3">
        <f t="shared" si="5"/>
        <v>0.51513931771590271</v>
      </c>
      <c r="T120" s="20"/>
      <c r="U120" s="3"/>
      <c r="V120" s="3"/>
      <c r="W120" s="3"/>
    </row>
    <row r="121" spans="2:23" x14ac:dyDescent="0.25">
      <c r="B121" s="21">
        <v>0.92</v>
      </c>
      <c r="C121" s="3">
        <f t="shared" si="3"/>
        <v>0.56688332590889856</v>
      </c>
      <c r="D121" s="3">
        <f t="shared" si="4"/>
        <v>-0.52153265983618668</v>
      </c>
      <c r="E121" s="3">
        <f t="shared" si="5"/>
        <v>0.52080815097499167</v>
      </c>
      <c r="T121" s="21"/>
      <c r="U121" s="3"/>
      <c r="V121" s="3"/>
      <c r="W121" s="3"/>
    </row>
    <row r="122" spans="2:23" x14ac:dyDescent="0.25">
      <c r="B122" s="20">
        <v>0.93</v>
      </c>
      <c r="C122" s="3">
        <f t="shared" si="3"/>
        <v>0.56688332590889856</v>
      </c>
      <c r="D122" s="3">
        <f t="shared" si="4"/>
        <v>-0.52720149309527575</v>
      </c>
      <c r="E122" s="3">
        <f t="shared" si="5"/>
        <v>0.52647698423408074</v>
      </c>
      <c r="T122" s="21"/>
      <c r="U122" s="3"/>
      <c r="V122" s="3"/>
      <c r="W122" s="3"/>
    </row>
    <row r="123" spans="2:23" x14ac:dyDescent="0.25">
      <c r="B123" s="21">
        <v>0.94</v>
      </c>
      <c r="C123" s="3">
        <f t="shared" si="3"/>
        <v>0.56688332590889856</v>
      </c>
      <c r="D123" s="3">
        <f t="shared" si="4"/>
        <v>-0.5328703263543646</v>
      </c>
      <c r="E123" s="3">
        <f t="shared" si="5"/>
        <v>0.53214581749316958</v>
      </c>
      <c r="T123" s="20"/>
      <c r="U123" s="3"/>
      <c r="V123" s="3"/>
      <c r="W123" s="3"/>
    </row>
    <row r="124" spans="2:23" x14ac:dyDescent="0.25">
      <c r="B124" s="21">
        <v>0.95</v>
      </c>
      <c r="C124" s="3">
        <f t="shared" si="3"/>
        <v>0.56688332590889856</v>
      </c>
      <c r="D124" s="3">
        <f t="shared" si="4"/>
        <v>-0.53853915961345367</v>
      </c>
      <c r="E124" s="3">
        <f t="shared" si="5"/>
        <v>0.53781465075225865</v>
      </c>
      <c r="T124" s="21"/>
      <c r="U124" s="3"/>
      <c r="V124" s="3"/>
      <c r="W124" s="3"/>
    </row>
    <row r="125" spans="2:23" x14ac:dyDescent="0.25">
      <c r="B125" s="20">
        <v>0.96</v>
      </c>
      <c r="C125" s="3">
        <f t="shared" si="3"/>
        <v>0.56688332590889856</v>
      </c>
      <c r="D125" s="3">
        <f t="shared" si="4"/>
        <v>-0.54420799287254262</v>
      </c>
      <c r="E125" s="3">
        <f t="shared" si="5"/>
        <v>0.54348348401134761</v>
      </c>
      <c r="T125" s="21"/>
      <c r="U125" s="3"/>
      <c r="V125" s="3"/>
      <c r="W125" s="3"/>
    </row>
    <row r="126" spans="2:23" x14ac:dyDescent="0.25">
      <c r="B126" s="21">
        <v>0.97</v>
      </c>
      <c r="C126" s="3">
        <f t="shared" si="3"/>
        <v>0.56688332590889856</v>
      </c>
      <c r="D126" s="3">
        <f t="shared" si="4"/>
        <v>-0.54987682613163169</v>
      </c>
      <c r="E126" s="3">
        <f t="shared" si="5"/>
        <v>0.54915231727043667</v>
      </c>
      <c r="T126" s="20"/>
      <c r="U126" s="3"/>
      <c r="V126" s="3"/>
      <c r="W126" s="3"/>
    </row>
    <row r="127" spans="2:23" x14ac:dyDescent="0.25">
      <c r="B127" s="21">
        <v>0.98</v>
      </c>
      <c r="C127" s="3">
        <f t="shared" si="3"/>
        <v>0.56688332590889856</v>
      </c>
      <c r="D127" s="3">
        <f t="shared" si="4"/>
        <v>-0.55554565939072065</v>
      </c>
      <c r="E127" s="3">
        <f t="shared" si="5"/>
        <v>0.55482115052952563</v>
      </c>
      <c r="T127" s="21"/>
      <c r="U127" s="3"/>
      <c r="V127" s="3"/>
      <c r="W127" s="3"/>
    </row>
    <row r="128" spans="2:23" x14ac:dyDescent="0.25">
      <c r="B128" s="20">
        <v>0.99</v>
      </c>
      <c r="C128" s="3">
        <f t="shared" si="3"/>
        <v>0.56688332590889856</v>
      </c>
      <c r="D128" s="3">
        <f t="shared" si="4"/>
        <v>-0.56121449264980972</v>
      </c>
      <c r="E128" s="3">
        <f t="shared" si="5"/>
        <v>0.5604899837886147</v>
      </c>
      <c r="T128" s="21"/>
      <c r="U128" s="3"/>
      <c r="V128" s="3"/>
      <c r="W128" s="3"/>
    </row>
    <row r="129" spans="2:23" x14ac:dyDescent="0.25">
      <c r="B129" s="21">
        <v>1</v>
      </c>
      <c r="C129" s="3">
        <f t="shared" si="3"/>
        <v>0.56688332590889856</v>
      </c>
      <c r="D129" s="3">
        <f t="shared" si="4"/>
        <v>-0.56688332590889867</v>
      </c>
      <c r="E129" s="3">
        <f t="shared" si="5"/>
        <v>0.56615881704770366</v>
      </c>
      <c r="T129" s="20"/>
      <c r="U129" s="3"/>
      <c r="V129" s="3"/>
      <c r="W129" s="3"/>
    </row>
    <row r="130" spans="2:23" x14ac:dyDescent="0.25">
      <c r="B130" s="21">
        <v>1.01</v>
      </c>
      <c r="C130" s="3">
        <f t="shared" si="3"/>
        <v>0.56688332590889856</v>
      </c>
      <c r="D130" s="3">
        <f t="shared" si="4"/>
        <v>-0.57255215916798763</v>
      </c>
      <c r="E130" s="3">
        <f t="shared" si="5"/>
        <v>0.57182765030679261</v>
      </c>
      <c r="T130" s="21"/>
      <c r="U130" s="3"/>
      <c r="V130" s="3"/>
      <c r="W130" s="3"/>
    </row>
    <row r="131" spans="2:23" x14ac:dyDescent="0.25">
      <c r="B131" s="20">
        <v>1.02</v>
      </c>
      <c r="C131" s="3">
        <f t="shared" si="3"/>
        <v>0.56688332590889856</v>
      </c>
      <c r="D131" s="3">
        <f t="shared" si="4"/>
        <v>-0.5782209924270767</v>
      </c>
      <c r="E131" s="3">
        <f t="shared" si="5"/>
        <v>0.57749648356588168</v>
      </c>
      <c r="T131" s="21"/>
      <c r="U131" s="3"/>
      <c r="V131" s="3"/>
      <c r="W131" s="3"/>
    </row>
    <row r="132" spans="2:23" x14ac:dyDescent="0.25">
      <c r="B132" s="21">
        <v>1.03</v>
      </c>
      <c r="C132" s="3">
        <f t="shared" si="3"/>
        <v>0.56688332590889856</v>
      </c>
      <c r="D132" s="3">
        <f t="shared" si="4"/>
        <v>-0.58388982568616554</v>
      </c>
      <c r="E132" s="3">
        <f t="shared" si="5"/>
        <v>0.58316531682497053</v>
      </c>
      <c r="T132" s="20"/>
      <c r="U132" s="3"/>
      <c r="V132" s="3"/>
      <c r="W132" s="3"/>
    </row>
    <row r="133" spans="2:23" x14ac:dyDescent="0.25">
      <c r="B133" s="20">
        <v>1.04</v>
      </c>
      <c r="C133" s="3">
        <f t="shared" si="3"/>
        <v>0.56688332590889856</v>
      </c>
      <c r="D133" s="3">
        <f t="shared" si="4"/>
        <v>-0.58955865894525461</v>
      </c>
      <c r="E133" s="3">
        <f t="shared" si="5"/>
        <v>0.58883415008405959</v>
      </c>
      <c r="T133" s="21"/>
      <c r="U133" s="3"/>
      <c r="V133" s="3"/>
      <c r="W133" s="3"/>
    </row>
    <row r="134" spans="2:23" x14ac:dyDescent="0.25">
      <c r="B134" s="21">
        <v>1.05</v>
      </c>
      <c r="C134" s="3">
        <f t="shared" si="3"/>
        <v>0.56688332590889856</v>
      </c>
      <c r="D134" s="3">
        <f t="shared" si="4"/>
        <v>-0.59522749220434357</v>
      </c>
      <c r="E134" s="3">
        <f t="shared" si="5"/>
        <v>0.59450298334314855</v>
      </c>
      <c r="T134" s="20"/>
      <c r="U134" s="3"/>
      <c r="V134" s="3"/>
      <c r="W134" s="3"/>
    </row>
    <row r="135" spans="2:23" x14ac:dyDescent="0.25">
      <c r="B135" s="21">
        <v>1.06</v>
      </c>
      <c r="C135" s="3">
        <f t="shared" si="3"/>
        <v>0.56688332590889856</v>
      </c>
      <c r="D135" s="3">
        <f t="shared" si="4"/>
        <v>-0.60089632546343263</v>
      </c>
      <c r="E135" s="3">
        <f t="shared" si="5"/>
        <v>0.60017181660223762</v>
      </c>
      <c r="T135" s="21"/>
      <c r="U135" s="3"/>
      <c r="V135" s="3"/>
      <c r="W135" s="3"/>
    </row>
    <row r="136" spans="2:23" x14ac:dyDescent="0.25">
      <c r="B136" s="20">
        <v>1.07</v>
      </c>
      <c r="C136" s="3">
        <f t="shared" si="3"/>
        <v>0.56688332590889856</v>
      </c>
      <c r="D136" s="3">
        <f t="shared" si="4"/>
        <v>-0.60656515872252159</v>
      </c>
      <c r="E136" s="3">
        <f t="shared" si="5"/>
        <v>0.60584064986132657</v>
      </c>
      <c r="T136" s="21"/>
      <c r="U136" s="3"/>
      <c r="V136" s="3"/>
      <c r="W136" s="3"/>
    </row>
    <row r="137" spans="2:23" x14ac:dyDescent="0.25">
      <c r="B137" s="21">
        <v>1.08</v>
      </c>
      <c r="C137" s="3">
        <f t="shared" si="3"/>
        <v>0.56688332590889856</v>
      </c>
      <c r="D137" s="3">
        <f t="shared" si="4"/>
        <v>-0.61223399198161055</v>
      </c>
      <c r="E137" s="3">
        <f t="shared" si="5"/>
        <v>0.61150948312041553</v>
      </c>
      <c r="T137" s="20"/>
      <c r="U137" s="3"/>
      <c r="V137" s="3"/>
      <c r="W137" s="3"/>
    </row>
    <row r="138" spans="2:23" x14ac:dyDescent="0.25">
      <c r="B138" s="21">
        <v>1.0900000000000001</v>
      </c>
      <c r="C138" s="3">
        <f t="shared" si="3"/>
        <v>0.56688332590889856</v>
      </c>
      <c r="D138" s="3">
        <f t="shared" si="4"/>
        <v>-0.6179028252406995</v>
      </c>
      <c r="E138" s="3">
        <f t="shared" si="5"/>
        <v>0.61717831637950449</v>
      </c>
      <c r="T138" s="21"/>
      <c r="U138" s="3"/>
      <c r="V138" s="3"/>
      <c r="W138" s="3"/>
    </row>
    <row r="139" spans="2:23" x14ac:dyDescent="0.25">
      <c r="B139" s="20">
        <v>1.1000000000000001</v>
      </c>
      <c r="C139" s="3">
        <f t="shared" si="3"/>
        <v>0.56688332590889856</v>
      </c>
      <c r="D139" s="3">
        <f t="shared" si="4"/>
        <v>-0.62357165849978846</v>
      </c>
      <c r="E139" s="3">
        <f t="shared" si="5"/>
        <v>0.62284714963859344</v>
      </c>
      <c r="T139" s="21"/>
      <c r="U139" s="3"/>
      <c r="V139" s="3"/>
      <c r="W139" s="3"/>
    </row>
    <row r="140" spans="2:23" x14ac:dyDescent="0.25">
      <c r="B140" s="21">
        <v>1.1100000000000001</v>
      </c>
      <c r="C140" s="3">
        <f t="shared" si="3"/>
        <v>0.56688332590889856</v>
      </c>
      <c r="D140" s="3">
        <f t="shared" si="4"/>
        <v>-0.62924049175887753</v>
      </c>
      <c r="E140" s="3">
        <f t="shared" si="5"/>
        <v>0.62851598289768251</v>
      </c>
      <c r="T140" s="20"/>
      <c r="U140" s="3"/>
      <c r="V140" s="3"/>
      <c r="W140" s="3"/>
    </row>
    <row r="141" spans="2:23" x14ac:dyDescent="0.25">
      <c r="B141" s="21">
        <v>1.1200000000000001</v>
      </c>
      <c r="C141" s="3">
        <f t="shared" si="3"/>
        <v>0.56688332590889856</v>
      </c>
      <c r="D141" s="3">
        <f t="shared" si="4"/>
        <v>-0.63490932501796649</v>
      </c>
      <c r="E141" s="3">
        <f t="shared" si="5"/>
        <v>0.63418481615677147</v>
      </c>
      <c r="T141" s="21"/>
      <c r="U141" s="3"/>
      <c r="V141" s="3"/>
      <c r="W141" s="3"/>
    </row>
    <row r="142" spans="2:23" x14ac:dyDescent="0.25">
      <c r="B142" s="20">
        <v>1.1299999999999999</v>
      </c>
      <c r="C142" s="3">
        <f t="shared" si="3"/>
        <v>0.56688332590889856</v>
      </c>
      <c r="D142" s="3">
        <f t="shared" si="4"/>
        <v>-0.64057815827705544</v>
      </c>
      <c r="E142" s="3">
        <f t="shared" si="5"/>
        <v>0.63985364941586043</v>
      </c>
      <c r="T142" s="21"/>
      <c r="U142" s="3"/>
      <c r="V142" s="3"/>
      <c r="W142" s="3"/>
    </row>
    <row r="143" spans="2:23" x14ac:dyDescent="0.25">
      <c r="B143" s="21">
        <v>1.1399999999999999</v>
      </c>
      <c r="C143" s="3">
        <f t="shared" si="3"/>
        <v>0.56688332590889856</v>
      </c>
      <c r="D143" s="3">
        <f t="shared" si="4"/>
        <v>-0.6462469915361444</v>
      </c>
      <c r="E143" s="3">
        <f t="shared" si="5"/>
        <v>0.64552248267494938</v>
      </c>
      <c r="T143" s="20"/>
      <c r="U143" s="3"/>
      <c r="V143" s="3"/>
      <c r="W143" s="3"/>
    </row>
    <row r="144" spans="2:23" x14ac:dyDescent="0.25">
      <c r="B144" s="21">
        <v>1.1499999999999999</v>
      </c>
      <c r="C144" s="3">
        <f t="shared" si="3"/>
        <v>0.56688332590889856</v>
      </c>
      <c r="D144" s="3">
        <f t="shared" si="4"/>
        <v>-0.65191582479523347</v>
      </c>
      <c r="E144" s="3">
        <f t="shared" si="5"/>
        <v>0.65119131593403845</v>
      </c>
      <c r="T144" s="21"/>
      <c r="U144" s="3"/>
      <c r="V144" s="3"/>
      <c r="W144" s="3"/>
    </row>
    <row r="145" spans="2:23" x14ac:dyDescent="0.25">
      <c r="B145" s="20">
        <v>1.1599999999999999</v>
      </c>
      <c r="C145" s="3">
        <f t="shared" si="3"/>
        <v>0.56688332590889856</v>
      </c>
      <c r="D145" s="3">
        <f t="shared" si="4"/>
        <v>-0.65758465805432231</v>
      </c>
      <c r="E145" s="3">
        <f t="shared" si="5"/>
        <v>0.6568601491931273</v>
      </c>
      <c r="T145" s="21"/>
      <c r="U145" s="3"/>
      <c r="V145" s="3"/>
      <c r="W145" s="3"/>
    </row>
    <row r="146" spans="2:23" x14ac:dyDescent="0.25">
      <c r="B146" s="21">
        <v>1.17</v>
      </c>
      <c r="C146" s="3">
        <f t="shared" si="3"/>
        <v>0.56688332590889856</v>
      </c>
      <c r="D146" s="3">
        <f t="shared" si="4"/>
        <v>-0.66325349131341138</v>
      </c>
      <c r="E146" s="3">
        <f t="shared" si="5"/>
        <v>0.66252898245221636</v>
      </c>
      <c r="T146" s="20"/>
      <c r="U146" s="3"/>
      <c r="V146" s="3"/>
      <c r="W146" s="3"/>
    </row>
    <row r="147" spans="2:23" x14ac:dyDescent="0.25">
      <c r="B147" s="21">
        <v>1.18</v>
      </c>
      <c r="C147" s="3">
        <f t="shared" si="3"/>
        <v>0.56688332590889856</v>
      </c>
      <c r="D147" s="3">
        <f t="shared" si="4"/>
        <v>-0.66892232457250034</v>
      </c>
      <c r="E147" s="3">
        <f t="shared" si="5"/>
        <v>0.66819781571130532</v>
      </c>
      <c r="T147" s="21"/>
      <c r="U147" s="3"/>
      <c r="V147" s="3"/>
      <c r="W147" s="3"/>
    </row>
    <row r="148" spans="2:23" x14ac:dyDescent="0.25">
      <c r="B148" s="20">
        <v>1.19</v>
      </c>
      <c r="C148" s="3">
        <f t="shared" si="3"/>
        <v>0.56688332590889856</v>
      </c>
      <c r="D148" s="3">
        <f t="shared" si="4"/>
        <v>-0.67459115783158941</v>
      </c>
      <c r="E148" s="3">
        <f t="shared" si="5"/>
        <v>0.67386664897039439</v>
      </c>
      <c r="T148" s="21"/>
      <c r="U148" s="3"/>
      <c r="V148" s="3"/>
      <c r="W148" s="3"/>
    </row>
    <row r="149" spans="2:23" x14ac:dyDescent="0.25">
      <c r="B149" s="21">
        <v>1.2</v>
      </c>
      <c r="C149" s="3">
        <f t="shared" si="3"/>
        <v>0.56688332590889856</v>
      </c>
      <c r="D149" s="3">
        <f t="shared" si="4"/>
        <v>-0.68025999109067836</v>
      </c>
      <c r="E149" s="3">
        <f t="shared" si="5"/>
        <v>0.67953548222948335</v>
      </c>
      <c r="T149" s="20"/>
      <c r="U149" s="3"/>
      <c r="V149" s="3"/>
      <c r="W149" s="3"/>
    </row>
    <row r="150" spans="2:23" x14ac:dyDescent="0.25">
      <c r="B150" s="21">
        <v>1.21</v>
      </c>
      <c r="C150" s="3">
        <f t="shared" si="3"/>
        <v>0.56688332590889856</v>
      </c>
      <c r="D150" s="3">
        <f t="shared" si="4"/>
        <v>-0.68592882434976732</v>
      </c>
      <c r="E150" s="3">
        <f t="shared" si="5"/>
        <v>0.6852043154885723</v>
      </c>
      <c r="T150" s="21"/>
      <c r="U150" s="3"/>
      <c r="V150" s="3"/>
      <c r="W150" s="3"/>
    </row>
    <row r="151" spans="2:23" x14ac:dyDescent="0.25">
      <c r="B151" s="20">
        <v>1.22</v>
      </c>
      <c r="C151" s="3">
        <f t="shared" si="3"/>
        <v>0.56688332590889856</v>
      </c>
      <c r="D151" s="3">
        <f t="shared" si="4"/>
        <v>-0.69159765760885616</v>
      </c>
      <c r="E151" s="3">
        <f t="shared" si="5"/>
        <v>0.69087314874766115</v>
      </c>
      <c r="T151" s="21"/>
      <c r="U151" s="3"/>
      <c r="V151" s="3"/>
      <c r="W151" s="3"/>
    </row>
    <row r="152" spans="2:23" x14ac:dyDescent="0.25">
      <c r="B152" s="21">
        <v>1.23</v>
      </c>
      <c r="C152" s="3">
        <f t="shared" si="3"/>
        <v>0.56688332590889856</v>
      </c>
      <c r="D152" s="3">
        <f t="shared" si="4"/>
        <v>-0.69726649086794534</v>
      </c>
      <c r="E152" s="3">
        <f t="shared" si="5"/>
        <v>0.69654198200675033</v>
      </c>
      <c r="T152" s="20"/>
      <c r="U152" s="3"/>
      <c r="V152" s="3"/>
      <c r="W152" s="3"/>
    </row>
    <row r="153" spans="2:23" x14ac:dyDescent="0.25">
      <c r="B153" s="21">
        <v>1.24</v>
      </c>
      <c r="C153" s="3">
        <f t="shared" si="3"/>
        <v>0.56688332590889856</v>
      </c>
      <c r="D153" s="3">
        <f t="shared" si="4"/>
        <v>-0.7029353241270343</v>
      </c>
      <c r="E153" s="3">
        <f t="shared" si="5"/>
        <v>0.70221081526583928</v>
      </c>
      <c r="T153" s="21"/>
      <c r="U153" s="3"/>
      <c r="V153" s="3"/>
      <c r="W153" s="3"/>
    </row>
    <row r="154" spans="2:23" x14ac:dyDescent="0.25">
      <c r="B154" s="20">
        <v>1.25</v>
      </c>
      <c r="C154" s="3">
        <f t="shared" si="3"/>
        <v>0.56688332590889856</v>
      </c>
      <c r="D154" s="3">
        <f t="shared" si="4"/>
        <v>-0.70860415738612326</v>
      </c>
      <c r="E154" s="3">
        <f t="shared" si="5"/>
        <v>0.70787964852492824</v>
      </c>
      <c r="T154" s="21"/>
      <c r="U154" s="3"/>
      <c r="V154" s="3"/>
      <c r="W154" s="3"/>
    </row>
    <row r="155" spans="2:23" x14ac:dyDescent="0.25">
      <c r="B155" s="21">
        <v>1.26</v>
      </c>
      <c r="C155" s="3">
        <f t="shared" si="3"/>
        <v>0.56688332590889856</v>
      </c>
      <c r="D155" s="3">
        <f t="shared" si="4"/>
        <v>-0.71427299064521221</v>
      </c>
      <c r="E155" s="3">
        <f t="shared" si="5"/>
        <v>0.7135484817840172</v>
      </c>
      <c r="T155" s="20"/>
      <c r="U155" s="3"/>
      <c r="V155" s="3"/>
      <c r="W155" s="3"/>
    </row>
    <row r="156" spans="2:23" x14ac:dyDescent="0.25">
      <c r="B156" s="21">
        <v>1.27</v>
      </c>
      <c r="C156" s="3">
        <f t="shared" si="3"/>
        <v>0.56688332590889856</v>
      </c>
      <c r="D156" s="3">
        <f t="shared" si="4"/>
        <v>-0.71994182390430139</v>
      </c>
      <c r="E156" s="3">
        <f t="shared" si="5"/>
        <v>0.71921731504310638</v>
      </c>
      <c r="T156" s="21"/>
      <c r="U156" s="3"/>
      <c r="V156" s="3"/>
      <c r="W156" s="3"/>
    </row>
    <row r="157" spans="2:23" x14ac:dyDescent="0.25">
      <c r="B157" s="20">
        <v>1.28</v>
      </c>
      <c r="C157" s="3">
        <f t="shared" si="3"/>
        <v>0.56688332590889856</v>
      </c>
      <c r="D157" s="3">
        <f t="shared" si="4"/>
        <v>-0.72561065716339035</v>
      </c>
      <c r="E157" s="3">
        <f t="shared" si="5"/>
        <v>0.72488614830219533</v>
      </c>
      <c r="T157" s="21"/>
      <c r="U157" s="3"/>
      <c r="V157" s="3"/>
      <c r="W157" s="3"/>
    </row>
    <row r="158" spans="2:23" x14ac:dyDescent="0.25">
      <c r="B158" s="21">
        <v>1.29</v>
      </c>
      <c r="C158" s="3">
        <f t="shared" ref="C158:C179" si="6">(($B$21*$B$22/2/$B$23)-($B$24/$B$23))*EXP(-4*$B$23*B158/$B$21/$B$25) - ($B$21*$B$22/2/$B$23) + ($B$24/$B$23)</f>
        <v>0.56688332590889856</v>
      </c>
      <c r="D158" s="3">
        <f t="shared" ref="D158:D179" si="7">($B$21*$B$22 - 2*$B$24) * ($B$21*$B$25*EXP(-4*$B$23*B158/$B$21/$B$25) + (4*$B$23*B158)) / (8*$B$23*$B$23)</f>
        <v>-0.73127949042247931</v>
      </c>
      <c r="E158" s="3">
        <f t="shared" ref="E158:E179" si="8">-(D158-$D$29)</f>
        <v>0.73055498156128429</v>
      </c>
      <c r="T158" s="20"/>
      <c r="U158" s="3"/>
      <c r="V158" s="3"/>
      <c r="W158" s="3"/>
    </row>
    <row r="159" spans="2:23" x14ac:dyDescent="0.25">
      <c r="B159" s="20">
        <v>1.3</v>
      </c>
      <c r="C159" s="3">
        <f t="shared" si="6"/>
        <v>0.56688332590889856</v>
      </c>
      <c r="D159" s="3">
        <f t="shared" si="7"/>
        <v>-0.73694832368156826</v>
      </c>
      <c r="E159" s="3">
        <f t="shared" si="8"/>
        <v>0.73622381482037325</v>
      </c>
      <c r="T159" s="21"/>
      <c r="U159" s="3"/>
      <c r="V159" s="3"/>
      <c r="W159" s="3"/>
    </row>
    <row r="160" spans="2:23" x14ac:dyDescent="0.25">
      <c r="B160" s="21">
        <v>1.31</v>
      </c>
      <c r="C160" s="3">
        <f t="shared" si="6"/>
        <v>0.56688332590889856</v>
      </c>
      <c r="D160" s="3">
        <f t="shared" si="7"/>
        <v>-0.74261715694065711</v>
      </c>
      <c r="E160" s="3">
        <f t="shared" si="8"/>
        <v>0.74189264807946209</v>
      </c>
      <c r="T160" s="20"/>
      <c r="U160" s="3"/>
      <c r="V160" s="3"/>
      <c r="W160" s="3"/>
    </row>
    <row r="161" spans="2:23" x14ac:dyDescent="0.25">
      <c r="B161" s="21">
        <v>1.32</v>
      </c>
      <c r="C161" s="3">
        <f t="shared" si="6"/>
        <v>0.56688332590889856</v>
      </c>
      <c r="D161" s="3">
        <f t="shared" si="7"/>
        <v>-0.74828599019974618</v>
      </c>
      <c r="E161" s="3">
        <f t="shared" si="8"/>
        <v>0.74756148133855116</v>
      </c>
      <c r="T161" s="21"/>
      <c r="U161" s="3"/>
      <c r="V161" s="3"/>
      <c r="W161" s="3"/>
    </row>
    <row r="162" spans="2:23" x14ac:dyDescent="0.25">
      <c r="B162" s="20">
        <v>1.33</v>
      </c>
      <c r="C162" s="3">
        <f t="shared" si="6"/>
        <v>0.56688332590889856</v>
      </c>
      <c r="D162" s="3">
        <f t="shared" si="7"/>
        <v>-0.75395482345883513</v>
      </c>
      <c r="E162" s="3">
        <f t="shared" si="8"/>
        <v>0.75323031459764012</v>
      </c>
      <c r="T162" s="21"/>
      <c r="U162" s="3"/>
      <c r="V162" s="3"/>
      <c r="W162" s="3"/>
    </row>
    <row r="163" spans="2:23" x14ac:dyDescent="0.25">
      <c r="B163" s="21">
        <v>1.34</v>
      </c>
      <c r="C163" s="3">
        <f t="shared" si="6"/>
        <v>0.56688332590889856</v>
      </c>
      <c r="D163" s="3">
        <f t="shared" si="7"/>
        <v>-0.7596236567179242</v>
      </c>
      <c r="E163" s="3">
        <f t="shared" si="8"/>
        <v>0.75889914785672918</v>
      </c>
      <c r="T163" s="20"/>
      <c r="U163" s="3"/>
      <c r="V163" s="3"/>
      <c r="W163" s="3"/>
    </row>
    <row r="164" spans="2:23" x14ac:dyDescent="0.25">
      <c r="B164" s="21">
        <v>1.35</v>
      </c>
      <c r="C164" s="3">
        <f t="shared" si="6"/>
        <v>0.56688332590889856</v>
      </c>
      <c r="D164" s="3">
        <f t="shared" si="7"/>
        <v>-0.76529248997701316</v>
      </c>
      <c r="E164" s="3">
        <f t="shared" si="8"/>
        <v>0.76456798111581814</v>
      </c>
      <c r="T164" s="21"/>
      <c r="U164" s="3"/>
      <c r="V164" s="3"/>
      <c r="W164" s="3"/>
    </row>
    <row r="165" spans="2:23" x14ac:dyDescent="0.25">
      <c r="B165" s="20">
        <v>1.36</v>
      </c>
      <c r="C165" s="3">
        <f t="shared" si="6"/>
        <v>0.56688332590889856</v>
      </c>
      <c r="D165" s="3">
        <f t="shared" si="7"/>
        <v>-0.77096132323610223</v>
      </c>
      <c r="E165" s="3">
        <f t="shared" si="8"/>
        <v>0.77023681437490721</v>
      </c>
      <c r="T165" s="21"/>
      <c r="U165" s="3"/>
      <c r="V165" s="3"/>
      <c r="W165" s="3"/>
    </row>
    <row r="166" spans="2:23" x14ac:dyDescent="0.25">
      <c r="B166" s="21">
        <v>1.37</v>
      </c>
      <c r="C166" s="3">
        <f t="shared" si="6"/>
        <v>0.56688332590889856</v>
      </c>
      <c r="D166" s="3">
        <f t="shared" si="7"/>
        <v>-0.77663015649519118</v>
      </c>
      <c r="E166" s="3">
        <f t="shared" si="8"/>
        <v>0.77590564763399616</v>
      </c>
      <c r="T166" s="20"/>
      <c r="U166" s="3"/>
      <c r="V166" s="3"/>
      <c r="W166" s="3"/>
    </row>
    <row r="167" spans="2:23" x14ac:dyDescent="0.25">
      <c r="B167" s="21">
        <v>1.38</v>
      </c>
      <c r="C167" s="3">
        <f t="shared" si="6"/>
        <v>0.56688332590889856</v>
      </c>
      <c r="D167" s="3">
        <f t="shared" si="7"/>
        <v>-0.78229898975428003</v>
      </c>
      <c r="E167" s="3">
        <f t="shared" si="8"/>
        <v>0.78157448089308501</v>
      </c>
      <c r="T167" s="21"/>
      <c r="U167" s="3"/>
      <c r="V167" s="3"/>
      <c r="W167" s="3"/>
    </row>
    <row r="168" spans="2:23" x14ac:dyDescent="0.25">
      <c r="B168" s="20">
        <v>1.39</v>
      </c>
      <c r="C168" s="3">
        <f t="shared" si="6"/>
        <v>0.56688332590889856</v>
      </c>
      <c r="D168" s="3">
        <f t="shared" si="7"/>
        <v>-0.78796782301336898</v>
      </c>
      <c r="E168" s="3">
        <f t="shared" si="8"/>
        <v>0.78724331415217397</v>
      </c>
      <c r="T168" s="21"/>
      <c r="U168" s="3"/>
      <c r="V168" s="3"/>
      <c r="W168" s="3"/>
    </row>
    <row r="169" spans="2:23" x14ac:dyDescent="0.25">
      <c r="B169" s="21">
        <v>1.4</v>
      </c>
      <c r="C169" s="3">
        <f t="shared" si="6"/>
        <v>0.56688332590889856</v>
      </c>
      <c r="D169" s="3">
        <f t="shared" si="7"/>
        <v>-0.79363665627245816</v>
      </c>
      <c r="E169" s="3">
        <f t="shared" si="8"/>
        <v>0.79291214741126315</v>
      </c>
      <c r="T169" s="20"/>
      <c r="U169" s="3"/>
      <c r="V169" s="3"/>
      <c r="W169" s="3"/>
    </row>
    <row r="170" spans="2:23" x14ac:dyDescent="0.25">
      <c r="B170" s="21">
        <v>1.41</v>
      </c>
      <c r="C170" s="3">
        <f t="shared" si="6"/>
        <v>0.56688332590889856</v>
      </c>
      <c r="D170" s="3">
        <f t="shared" si="7"/>
        <v>-0.79930548953154712</v>
      </c>
      <c r="E170" s="3">
        <f t="shared" si="8"/>
        <v>0.7985809806703521</v>
      </c>
      <c r="T170" s="21"/>
      <c r="U170" s="3"/>
      <c r="V170" s="3"/>
      <c r="W170" s="3"/>
    </row>
    <row r="171" spans="2:23" x14ac:dyDescent="0.25">
      <c r="B171" s="20">
        <v>1.42</v>
      </c>
      <c r="C171" s="3">
        <f t="shared" si="6"/>
        <v>0.56688332590889856</v>
      </c>
      <c r="D171" s="3">
        <f t="shared" si="7"/>
        <v>-0.80497432279063608</v>
      </c>
      <c r="E171" s="3">
        <f t="shared" si="8"/>
        <v>0.80424981392944106</v>
      </c>
      <c r="T171" s="21"/>
      <c r="U171" s="3"/>
      <c r="V171" s="3"/>
      <c r="W171" s="3"/>
    </row>
    <row r="172" spans="2:23" x14ac:dyDescent="0.25">
      <c r="B172" s="21">
        <v>1.43</v>
      </c>
      <c r="C172" s="3">
        <f t="shared" si="6"/>
        <v>0.56688332590889856</v>
      </c>
      <c r="D172" s="3">
        <f t="shared" si="7"/>
        <v>-0.81064315604972503</v>
      </c>
      <c r="E172" s="3">
        <f t="shared" si="8"/>
        <v>0.80991864718853002</v>
      </c>
      <c r="T172" s="20"/>
      <c r="U172" s="3"/>
      <c r="V172" s="3"/>
      <c r="W172" s="3"/>
    </row>
    <row r="173" spans="2:23" x14ac:dyDescent="0.25">
      <c r="B173" s="21">
        <v>1.44</v>
      </c>
      <c r="C173" s="3">
        <f t="shared" si="6"/>
        <v>0.56688332590889856</v>
      </c>
      <c r="D173" s="3">
        <f t="shared" si="7"/>
        <v>-0.81631198930881388</v>
      </c>
      <c r="E173" s="3">
        <f t="shared" si="8"/>
        <v>0.81558748044761886</v>
      </c>
      <c r="T173" s="21"/>
      <c r="U173" s="3"/>
      <c r="V173" s="3"/>
      <c r="W173" s="3"/>
    </row>
    <row r="174" spans="2:23" x14ac:dyDescent="0.25">
      <c r="B174" s="20">
        <v>1.45</v>
      </c>
      <c r="C174" s="3">
        <f t="shared" si="6"/>
        <v>0.56688332590889856</v>
      </c>
      <c r="D174" s="3">
        <f t="shared" si="7"/>
        <v>-0.82198082256790295</v>
      </c>
      <c r="E174" s="3">
        <f t="shared" si="8"/>
        <v>0.82125631370670793</v>
      </c>
      <c r="T174" s="21"/>
      <c r="U174" s="3"/>
      <c r="V174" s="3"/>
      <c r="W174" s="3"/>
    </row>
    <row r="175" spans="2:23" x14ac:dyDescent="0.25">
      <c r="B175" s="21">
        <v>1.46</v>
      </c>
      <c r="C175" s="3">
        <f t="shared" si="6"/>
        <v>0.56688332590889856</v>
      </c>
      <c r="D175" s="3">
        <f t="shared" si="7"/>
        <v>-0.8276496558269919</v>
      </c>
      <c r="E175" s="3">
        <f t="shared" si="8"/>
        <v>0.82692514696579689</v>
      </c>
      <c r="T175" s="20"/>
      <c r="U175" s="3"/>
      <c r="V175" s="3"/>
      <c r="W175" s="3"/>
    </row>
    <row r="176" spans="2:23" x14ac:dyDescent="0.25">
      <c r="B176" s="21">
        <v>1.47</v>
      </c>
      <c r="C176" s="3">
        <f t="shared" si="6"/>
        <v>0.56688332590889856</v>
      </c>
      <c r="D176" s="3">
        <f t="shared" si="7"/>
        <v>-0.83331848908608097</v>
      </c>
      <c r="E176" s="3">
        <f t="shared" si="8"/>
        <v>0.83259398022488595</v>
      </c>
      <c r="T176" s="21"/>
      <c r="U176" s="3"/>
      <c r="V176" s="3"/>
      <c r="W176" s="3"/>
    </row>
    <row r="177" spans="2:23" x14ac:dyDescent="0.25">
      <c r="B177" s="20">
        <v>1.48</v>
      </c>
      <c r="C177" s="3">
        <f t="shared" si="6"/>
        <v>0.56688332590889856</v>
      </c>
      <c r="D177" s="3">
        <f t="shared" si="7"/>
        <v>-0.83898732234516993</v>
      </c>
      <c r="E177" s="3">
        <f t="shared" si="8"/>
        <v>0.83826281348397491</v>
      </c>
      <c r="T177" s="21"/>
      <c r="U177" s="3"/>
      <c r="V177" s="3"/>
      <c r="W177" s="3"/>
    </row>
    <row r="178" spans="2:23" x14ac:dyDescent="0.25">
      <c r="B178" s="21">
        <v>1.49</v>
      </c>
      <c r="C178" s="3">
        <f t="shared" si="6"/>
        <v>0.56688332590889856</v>
      </c>
      <c r="D178" s="3">
        <f t="shared" si="7"/>
        <v>-0.844656155604259</v>
      </c>
      <c r="E178" s="3">
        <f t="shared" si="8"/>
        <v>0.84393164674306398</v>
      </c>
      <c r="T178" s="20"/>
      <c r="U178" s="3"/>
      <c r="V178" s="3"/>
      <c r="W178" s="3"/>
    </row>
    <row r="179" spans="2:23" x14ac:dyDescent="0.25">
      <c r="B179" s="21">
        <v>1.5</v>
      </c>
      <c r="C179" s="3">
        <f t="shared" si="6"/>
        <v>0.56688332590889856</v>
      </c>
      <c r="D179" s="3">
        <f t="shared" si="7"/>
        <v>-0.85032498886334795</v>
      </c>
      <c r="E179" s="3">
        <f t="shared" si="8"/>
        <v>0.84960048000215294</v>
      </c>
      <c r="T179" s="21"/>
      <c r="U179" s="3"/>
      <c r="V179" s="3"/>
      <c r="W179" s="3"/>
    </row>
    <row r="180" spans="2:23" x14ac:dyDescent="0.25">
      <c r="B180" s="20"/>
      <c r="C180" s="3"/>
      <c r="D180" s="3"/>
      <c r="E180" s="3"/>
      <c r="T180" s="21"/>
      <c r="U180" s="3"/>
      <c r="V180" s="3"/>
      <c r="W180" s="3"/>
    </row>
    <row r="181" spans="2:23" x14ac:dyDescent="0.25">
      <c r="B181" s="21"/>
      <c r="C181" s="3"/>
      <c r="D181" s="3"/>
      <c r="E181" s="3"/>
      <c r="T181" s="20"/>
      <c r="U181" s="3"/>
      <c r="V181" s="3"/>
      <c r="W181" s="3"/>
    </row>
    <row r="182" spans="2:23" x14ac:dyDescent="0.25">
      <c r="B182" s="21"/>
      <c r="C182" s="3"/>
      <c r="D182" s="3"/>
      <c r="E182" s="3"/>
      <c r="T182" s="21"/>
      <c r="U182" s="3"/>
      <c r="V182" s="3"/>
      <c r="W182" s="3"/>
    </row>
    <row r="183" spans="2:23" x14ac:dyDescent="0.25">
      <c r="B183" s="20"/>
      <c r="C183" s="3"/>
      <c r="D183" s="3"/>
      <c r="E183" s="3"/>
      <c r="T183" s="21"/>
      <c r="U183" s="3"/>
      <c r="V183" s="3"/>
      <c r="W183" s="3"/>
    </row>
    <row r="184" spans="2:23" x14ac:dyDescent="0.25">
      <c r="B184" s="21"/>
      <c r="C184" s="3"/>
      <c r="D184" s="3"/>
      <c r="E184" s="3"/>
      <c r="T184" s="20"/>
      <c r="U184" s="3"/>
      <c r="V184" s="3"/>
      <c r="W184" s="3"/>
    </row>
    <row r="185" spans="2:23" x14ac:dyDescent="0.25">
      <c r="B185" s="20"/>
      <c r="C185" s="3"/>
      <c r="D185" s="3"/>
      <c r="E185" s="3"/>
      <c r="T185" s="21"/>
      <c r="U185" s="3"/>
      <c r="V185" s="3"/>
      <c r="W185" s="3"/>
    </row>
    <row r="186" spans="2:23" x14ac:dyDescent="0.25">
      <c r="B186" s="21"/>
      <c r="C186" s="3"/>
      <c r="D186" s="3"/>
      <c r="E186" s="3"/>
      <c r="T186" s="20"/>
      <c r="U186" s="3"/>
      <c r="V186" s="3"/>
      <c r="W186" s="3"/>
    </row>
    <row r="187" spans="2:23" x14ac:dyDescent="0.25">
      <c r="B187" s="21"/>
      <c r="C187" s="3"/>
      <c r="D187" s="3"/>
      <c r="E187" s="3"/>
      <c r="T187" s="21"/>
      <c r="U187" s="3"/>
      <c r="V187" s="3"/>
      <c r="W187" s="3"/>
    </row>
    <row r="188" spans="2:23" x14ac:dyDescent="0.25">
      <c r="B188" s="20"/>
      <c r="C188" s="3"/>
      <c r="D188" s="3"/>
      <c r="E188" s="3"/>
      <c r="T188" s="21"/>
      <c r="U188" s="3"/>
      <c r="V188" s="3"/>
      <c r="W188" s="3"/>
    </row>
    <row r="189" spans="2:23" x14ac:dyDescent="0.25">
      <c r="B189" s="21"/>
      <c r="C189" s="3"/>
      <c r="D189" s="3"/>
      <c r="E189" s="3"/>
      <c r="T189" s="20"/>
      <c r="U189" s="3"/>
      <c r="V189" s="3"/>
      <c r="W189" s="3"/>
    </row>
    <row r="190" spans="2:23" x14ac:dyDescent="0.25">
      <c r="B190" s="21"/>
      <c r="C190" s="3"/>
      <c r="D190" s="3"/>
      <c r="E190" s="3"/>
      <c r="T190" s="21"/>
      <c r="U190" s="3"/>
      <c r="V190" s="3"/>
      <c r="W190" s="3"/>
    </row>
    <row r="191" spans="2:23" x14ac:dyDescent="0.25">
      <c r="B191" s="20"/>
      <c r="C191" s="3"/>
      <c r="D191" s="3"/>
      <c r="E191" s="3"/>
      <c r="T191" s="21"/>
      <c r="U191" s="3"/>
      <c r="V191" s="3"/>
      <c r="W191" s="3"/>
    </row>
    <row r="192" spans="2:23" x14ac:dyDescent="0.25">
      <c r="B192" s="21"/>
      <c r="C192" s="3"/>
      <c r="D192" s="3"/>
      <c r="E192" s="3"/>
      <c r="T192" s="20"/>
      <c r="U192" s="3"/>
      <c r="V192" s="3"/>
      <c r="W192" s="3"/>
    </row>
    <row r="193" spans="2:23" x14ac:dyDescent="0.25">
      <c r="B193" s="21"/>
      <c r="C193" s="3"/>
      <c r="D193" s="3"/>
      <c r="E193" s="3"/>
      <c r="T193" s="21"/>
      <c r="U193" s="3"/>
      <c r="V193" s="3"/>
      <c r="W193" s="3"/>
    </row>
    <row r="194" spans="2:23" x14ac:dyDescent="0.25">
      <c r="B194" s="20"/>
      <c r="C194" s="3"/>
      <c r="D194" s="3"/>
      <c r="E194" s="3"/>
      <c r="T194" s="21"/>
      <c r="U194" s="3"/>
      <c r="V194" s="3"/>
      <c r="W194" s="3"/>
    </row>
    <row r="195" spans="2:23" x14ac:dyDescent="0.25">
      <c r="B195" s="21"/>
      <c r="C195" s="3"/>
      <c r="D195" s="3"/>
      <c r="E195" s="3"/>
      <c r="T195" s="20"/>
      <c r="U195" s="3"/>
      <c r="V195" s="3"/>
      <c r="W195" s="3"/>
    </row>
    <row r="196" spans="2:23" x14ac:dyDescent="0.25">
      <c r="B196" s="21"/>
      <c r="C196" s="3"/>
      <c r="D196" s="3"/>
      <c r="E196" s="3"/>
      <c r="T196" s="21"/>
      <c r="U196" s="3"/>
      <c r="V196" s="3"/>
      <c r="W196" s="3"/>
    </row>
    <row r="197" spans="2:23" x14ac:dyDescent="0.25">
      <c r="B197" s="20"/>
      <c r="C197" s="3"/>
      <c r="D197" s="3"/>
      <c r="E197" s="3"/>
      <c r="T197" s="21"/>
      <c r="U197" s="3"/>
      <c r="V197" s="3"/>
      <c r="W197" s="3"/>
    </row>
    <row r="198" spans="2:23" x14ac:dyDescent="0.25">
      <c r="B198" s="21"/>
      <c r="C198" s="3"/>
      <c r="D198" s="3"/>
      <c r="E198" s="3"/>
      <c r="T198" s="20"/>
      <c r="U198" s="3"/>
      <c r="V198" s="3"/>
      <c r="W198" s="3"/>
    </row>
    <row r="199" spans="2:23" x14ac:dyDescent="0.25">
      <c r="B199" s="21"/>
      <c r="C199" s="3"/>
      <c r="D199" s="3"/>
      <c r="E199" s="3"/>
      <c r="T199" s="21"/>
      <c r="U199" s="3"/>
      <c r="V199" s="3"/>
      <c r="W199" s="3"/>
    </row>
    <row r="200" spans="2:23" x14ac:dyDescent="0.25">
      <c r="B200" s="20"/>
      <c r="C200" s="3"/>
      <c r="D200" s="3"/>
      <c r="E200" s="3"/>
      <c r="T200" s="21"/>
      <c r="U200" s="3"/>
      <c r="V200" s="3"/>
      <c r="W200" s="3"/>
    </row>
    <row r="201" spans="2:23" x14ac:dyDescent="0.25">
      <c r="B201" s="21"/>
      <c r="C201" s="3"/>
      <c r="D201" s="3"/>
      <c r="E201" s="3"/>
      <c r="T201" s="20"/>
      <c r="U201" s="3"/>
      <c r="V201" s="3"/>
      <c r="W201" s="3"/>
    </row>
    <row r="202" spans="2:23" x14ac:dyDescent="0.25">
      <c r="B202" s="21"/>
      <c r="C202" s="3"/>
      <c r="D202" s="3"/>
      <c r="E202" s="3"/>
      <c r="T202" s="21"/>
      <c r="U202" s="3"/>
      <c r="V202" s="3"/>
      <c r="W202" s="3"/>
    </row>
    <row r="203" spans="2:23" x14ac:dyDescent="0.25">
      <c r="B203" s="20"/>
      <c r="C203" s="3"/>
      <c r="D203" s="3"/>
      <c r="E203" s="3"/>
      <c r="T203" s="21"/>
      <c r="U203" s="3"/>
      <c r="V203" s="3"/>
      <c r="W203" s="3"/>
    </row>
    <row r="204" spans="2:23" x14ac:dyDescent="0.25">
      <c r="B204" s="21"/>
      <c r="C204" s="3"/>
      <c r="D204" s="3"/>
      <c r="E204" s="3"/>
      <c r="T204" s="20"/>
      <c r="U204" s="3"/>
      <c r="V204" s="3"/>
      <c r="W204" s="3"/>
    </row>
    <row r="205" spans="2:23" x14ac:dyDescent="0.25">
      <c r="B205" s="21"/>
      <c r="C205" s="3"/>
      <c r="D205" s="3"/>
      <c r="E205" s="3"/>
      <c r="T205" s="21"/>
      <c r="U205" s="3"/>
      <c r="V205" s="3"/>
      <c r="W205" s="3"/>
    </row>
    <row r="206" spans="2:23" x14ac:dyDescent="0.25">
      <c r="B206" s="20"/>
      <c r="C206" s="3"/>
      <c r="D206" s="3"/>
      <c r="E206" s="3"/>
      <c r="T206" s="21"/>
      <c r="U206" s="3"/>
      <c r="V206" s="3"/>
      <c r="W206" s="3"/>
    </row>
    <row r="207" spans="2:23" x14ac:dyDescent="0.25">
      <c r="B207" s="21"/>
      <c r="C207" s="3"/>
      <c r="D207" s="3"/>
      <c r="E207" s="3"/>
      <c r="T207" s="20"/>
      <c r="U207" s="3"/>
      <c r="V207" s="3"/>
      <c r="W207" s="3"/>
    </row>
    <row r="208" spans="2:23" x14ac:dyDescent="0.25">
      <c r="B208" s="21"/>
      <c r="C208" s="3"/>
      <c r="D208" s="3"/>
      <c r="E208" s="3"/>
      <c r="T208" s="21"/>
      <c r="U208" s="3"/>
      <c r="V208" s="3"/>
      <c r="W208" s="3"/>
    </row>
    <row r="209" spans="2:23" x14ac:dyDescent="0.25">
      <c r="B209" s="20"/>
      <c r="C209" s="3"/>
      <c r="D209" s="3"/>
      <c r="E209" s="3"/>
      <c r="T209" s="21"/>
      <c r="U209" s="3"/>
      <c r="V209" s="3"/>
      <c r="W209" s="3"/>
    </row>
    <row r="210" spans="2:23" x14ac:dyDescent="0.25">
      <c r="B210" s="21"/>
      <c r="C210" s="3"/>
      <c r="D210" s="3"/>
      <c r="E210" s="3"/>
      <c r="T210" s="20"/>
      <c r="U210" s="3"/>
      <c r="V210" s="3"/>
      <c r="W210" s="3"/>
    </row>
    <row r="211" spans="2:23" x14ac:dyDescent="0.25">
      <c r="B211" s="20"/>
      <c r="C211" s="3"/>
      <c r="D211" s="3"/>
      <c r="E211" s="3"/>
      <c r="T211" s="21"/>
      <c r="U211" s="3"/>
      <c r="V211" s="3"/>
      <c r="W211" s="3"/>
    </row>
    <row r="212" spans="2:23" x14ac:dyDescent="0.25">
      <c r="B212" s="21"/>
      <c r="C212" s="3"/>
      <c r="D212" s="3"/>
      <c r="E212" s="3"/>
      <c r="T212" s="20"/>
      <c r="U212" s="3"/>
      <c r="V212" s="3"/>
      <c r="W212" s="3"/>
    </row>
    <row r="213" spans="2:23" x14ac:dyDescent="0.25">
      <c r="B213" s="21"/>
      <c r="C213" s="3"/>
      <c r="D213" s="3"/>
      <c r="E213" s="3"/>
      <c r="T213" s="21"/>
      <c r="U213" s="3"/>
      <c r="V213" s="3"/>
      <c r="W213" s="3"/>
    </row>
    <row r="214" spans="2:23" x14ac:dyDescent="0.25">
      <c r="B214" s="20"/>
      <c r="C214" s="3"/>
      <c r="D214" s="3"/>
      <c r="E214" s="3"/>
      <c r="T214" s="21"/>
      <c r="U214" s="3"/>
      <c r="V214" s="3"/>
      <c r="W214" s="3"/>
    </row>
    <row r="215" spans="2:23" x14ac:dyDescent="0.25">
      <c r="B215" s="21"/>
      <c r="C215" s="3"/>
      <c r="D215" s="3"/>
      <c r="E215" s="3"/>
      <c r="T215" s="20"/>
      <c r="U215" s="3"/>
      <c r="V215" s="3"/>
      <c r="W215" s="3"/>
    </row>
    <row r="216" spans="2:23" x14ac:dyDescent="0.25">
      <c r="B216" s="21"/>
      <c r="C216" s="3"/>
      <c r="D216" s="3"/>
      <c r="E216" s="3"/>
      <c r="T216" s="21"/>
      <c r="U216" s="3"/>
      <c r="V216" s="3"/>
      <c r="W216" s="3"/>
    </row>
    <row r="217" spans="2:23" x14ac:dyDescent="0.25">
      <c r="B217" s="20"/>
      <c r="C217" s="3"/>
      <c r="D217" s="3"/>
      <c r="E217" s="3"/>
      <c r="T217" s="21"/>
      <c r="U217" s="3"/>
      <c r="V217" s="3"/>
      <c r="W217" s="3"/>
    </row>
    <row r="218" spans="2:23" x14ac:dyDescent="0.25">
      <c r="B218" s="21"/>
      <c r="C218" s="3"/>
      <c r="D218" s="3"/>
      <c r="E218" s="3"/>
      <c r="T218" s="20"/>
      <c r="U218" s="3"/>
      <c r="V218" s="3"/>
      <c r="W218" s="3"/>
    </row>
    <row r="219" spans="2:23" x14ac:dyDescent="0.25">
      <c r="B219" s="21"/>
      <c r="C219" s="3"/>
      <c r="D219" s="3"/>
      <c r="E219" s="3"/>
      <c r="T219" s="21"/>
      <c r="U219" s="3"/>
      <c r="V219" s="3"/>
      <c r="W219" s="3"/>
    </row>
    <row r="220" spans="2:23" x14ac:dyDescent="0.25">
      <c r="B220" s="20"/>
      <c r="C220" s="3"/>
      <c r="D220" s="3"/>
      <c r="E220" s="3"/>
      <c r="T220" s="21"/>
      <c r="U220" s="3"/>
      <c r="V220" s="3"/>
      <c r="W220" s="3"/>
    </row>
    <row r="221" spans="2:23" x14ac:dyDescent="0.25">
      <c r="B221" s="21"/>
      <c r="C221" s="3"/>
      <c r="D221" s="3"/>
      <c r="E221" s="3"/>
      <c r="T221" s="20"/>
      <c r="U221" s="3"/>
      <c r="V221" s="3"/>
      <c r="W221" s="3"/>
    </row>
    <row r="222" spans="2:23" x14ac:dyDescent="0.25">
      <c r="B222" s="21"/>
      <c r="C222" s="3"/>
      <c r="D222" s="3"/>
      <c r="E222" s="3"/>
      <c r="T222" s="21"/>
      <c r="U222" s="3"/>
      <c r="V222" s="3"/>
      <c r="W222" s="3"/>
    </row>
    <row r="223" spans="2:23" x14ac:dyDescent="0.25">
      <c r="B223" s="20"/>
      <c r="C223" s="3"/>
      <c r="D223" s="3"/>
      <c r="E223" s="3"/>
      <c r="T223" s="21"/>
      <c r="U223" s="3"/>
      <c r="V223" s="3"/>
      <c r="W223" s="3"/>
    </row>
    <row r="224" spans="2:23" x14ac:dyDescent="0.25">
      <c r="B224" s="21"/>
      <c r="C224" s="3"/>
      <c r="D224" s="3"/>
      <c r="E224" s="3"/>
      <c r="T224" s="20"/>
      <c r="U224" s="3"/>
      <c r="V224" s="3"/>
      <c r="W224" s="3"/>
    </row>
    <row r="225" spans="2:23" x14ac:dyDescent="0.25">
      <c r="B225" s="21"/>
      <c r="C225" s="3"/>
      <c r="D225" s="3"/>
      <c r="E225" s="3"/>
      <c r="T225" s="21"/>
      <c r="U225" s="3"/>
      <c r="V225" s="3"/>
      <c r="W225" s="3"/>
    </row>
    <row r="226" spans="2:23" x14ac:dyDescent="0.25">
      <c r="B226" s="20"/>
      <c r="C226" s="3"/>
      <c r="D226" s="3"/>
      <c r="E226" s="3"/>
      <c r="T226" s="21"/>
      <c r="U226" s="3"/>
      <c r="V226" s="3"/>
      <c r="W226" s="3"/>
    </row>
    <row r="227" spans="2:23" x14ac:dyDescent="0.25">
      <c r="B227" s="21"/>
      <c r="C227" s="3"/>
      <c r="D227" s="3"/>
      <c r="E227" s="3"/>
      <c r="T227" s="20"/>
      <c r="U227" s="3"/>
      <c r="V227" s="3"/>
      <c r="W227" s="3"/>
    </row>
    <row r="228" spans="2:23" x14ac:dyDescent="0.25">
      <c r="B228" s="21"/>
      <c r="C228" s="3"/>
      <c r="D228" s="3"/>
      <c r="E228" s="3"/>
      <c r="T228" s="21"/>
      <c r="U228" s="3"/>
      <c r="V228" s="3"/>
      <c r="W228" s="3"/>
    </row>
    <row r="229" spans="2:23" x14ac:dyDescent="0.25">
      <c r="B229" s="20"/>
      <c r="C229" s="3"/>
      <c r="D229" s="3"/>
      <c r="E229" s="3"/>
      <c r="T229" s="21"/>
      <c r="U229" s="3"/>
      <c r="V229" s="3"/>
      <c r="W229" s="3"/>
    </row>
    <row r="230" spans="2:23" x14ac:dyDescent="0.25">
      <c r="B230" s="21"/>
      <c r="C230" s="3"/>
      <c r="D230" s="3"/>
      <c r="E230" s="3"/>
      <c r="T230" s="20"/>
      <c r="U230" s="3"/>
      <c r="V230" s="3"/>
      <c r="W230" s="3"/>
    </row>
    <row r="231" spans="2:23" x14ac:dyDescent="0.25">
      <c r="B231" s="21"/>
      <c r="C231" s="3"/>
      <c r="D231" s="3"/>
      <c r="E231" s="3"/>
      <c r="T231" s="21"/>
      <c r="U231" s="3"/>
      <c r="V231" s="3"/>
      <c r="W231" s="3"/>
    </row>
    <row r="232" spans="2:23" x14ac:dyDescent="0.25">
      <c r="B232" s="20"/>
      <c r="C232" s="3"/>
      <c r="D232" s="3"/>
      <c r="E232" s="3"/>
      <c r="T232" s="21"/>
      <c r="U232" s="3"/>
      <c r="V232" s="3"/>
      <c r="W232" s="3"/>
    </row>
    <row r="233" spans="2:23" x14ac:dyDescent="0.25">
      <c r="B233" s="21"/>
      <c r="C233" s="3"/>
      <c r="D233" s="3"/>
      <c r="E233" s="3"/>
      <c r="T233" s="20"/>
      <c r="U233" s="3"/>
      <c r="V233" s="3"/>
      <c r="W233" s="3"/>
    </row>
    <row r="234" spans="2:23" x14ac:dyDescent="0.25">
      <c r="B234" s="21"/>
      <c r="C234" s="3"/>
      <c r="D234" s="3"/>
      <c r="E234" s="3"/>
      <c r="T234" s="21"/>
      <c r="U234" s="3"/>
      <c r="V234" s="3"/>
      <c r="W234" s="3"/>
    </row>
    <row r="235" spans="2:23" x14ac:dyDescent="0.25">
      <c r="B235" s="20"/>
      <c r="C235" s="3"/>
      <c r="D235" s="3"/>
      <c r="E235" s="3"/>
      <c r="T235" s="21"/>
      <c r="U235" s="3"/>
      <c r="V235" s="3"/>
      <c r="W235" s="3"/>
    </row>
    <row r="236" spans="2:23" x14ac:dyDescent="0.25">
      <c r="B236" s="21"/>
      <c r="C236" s="3"/>
      <c r="D236" s="3"/>
      <c r="E236" s="3"/>
      <c r="T236" s="20"/>
      <c r="U236" s="3"/>
      <c r="V236" s="3"/>
      <c r="W236" s="3"/>
    </row>
    <row r="237" spans="2:23" x14ac:dyDescent="0.25">
      <c r="B237" s="20"/>
      <c r="C237" s="3"/>
      <c r="D237" s="3"/>
      <c r="E237" s="3"/>
      <c r="T237" s="21"/>
      <c r="U237" s="3"/>
      <c r="V237" s="3"/>
      <c r="W237" s="3"/>
    </row>
    <row r="238" spans="2:23" x14ac:dyDescent="0.25">
      <c r="B238" s="21"/>
      <c r="C238" s="3"/>
      <c r="D238" s="3"/>
      <c r="E238" s="3"/>
      <c r="T238" s="20"/>
      <c r="U238" s="3"/>
      <c r="V238" s="3"/>
      <c r="W238" s="3"/>
    </row>
    <row r="239" spans="2:23" x14ac:dyDescent="0.25">
      <c r="B239" s="21"/>
      <c r="C239" s="3"/>
      <c r="D239" s="3"/>
      <c r="E239" s="3"/>
      <c r="T239" s="21"/>
      <c r="U239" s="3"/>
      <c r="V239" s="3"/>
      <c r="W239" s="3"/>
    </row>
    <row r="240" spans="2:23" x14ac:dyDescent="0.25">
      <c r="B240" s="20"/>
      <c r="C240" s="3"/>
      <c r="D240" s="3"/>
      <c r="E240" s="3"/>
      <c r="T240" s="21"/>
      <c r="U240" s="3"/>
      <c r="V240" s="3"/>
      <c r="W240" s="3"/>
    </row>
    <row r="241" spans="2:23" x14ac:dyDescent="0.25">
      <c r="B241" s="21"/>
      <c r="C241" s="3"/>
      <c r="D241" s="3"/>
      <c r="E241" s="3"/>
      <c r="T241" s="20"/>
      <c r="U241" s="3"/>
      <c r="V241" s="3"/>
      <c r="W241" s="3"/>
    </row>
    <row r="242" spans="2:23" x14ac:dyDescent="0.25">
      <c r="B242" s="21"/>
      <c r="C242" s="3"/>
      <c r="D242" s="3"/>
      <c r="E242" s="3"/>
      <c r="T242" s="21"/>
      <c r="U242" s="3"/>
      <c r="V242" s="3"/>
      <c r="W242" s="3"/>
    </row>
    <row r="243" spans="2:23" x14ac:dyDescent="0.25">
      <c r="B243" s="20"/>
      <c r="C243" s="3"/>
      <c r="D243" s="3"/>
      <c r="E243" s="3"/>
      <c r="T243" s="21"/>
      <c r="U243" s="3"/>
      <c r="V243" s="3"/>
      <c r="W243" s="3"/>
    </row>
    <row r="244" spans="2:23" x14ac:dyDescent="0.25">
      <c r="B244" s="21"/>
      <c r="C244" s="3"/>
      <c r="D244" s="3"/>
      <c r="E244" s="3"/>
      <c r="T244" s="20"/>
      <c r="U244" s="3"/>
      <c r="V244" s="3"/>
      <c r="W244" s="3"/>
    </row>
    <row r="245" spans="2:23" x14ac:dyDescent="0.25">
      <c r="B245" s="21"/>
      <c r="C245" s="3"/>
      <c r="D245" s="3"/>
      <c r="E245" s="3"/>
      <c r="T245" s="21"/>
      <c r="U245" s="3"/>
      <c r="V245" s="3"/>
      <c r="W245" s="3"/>
    </row>
    <row r="246" spans="2:23" x14ac:dyDescent="0.25">
      <c r="B246" s="20"/>
      <c r="C246" s="3"/>
      <c r="D246" s="3"/>
      <c r="E246" s="3"/>
      <c r="T246" s="21"/>
      <c r="U246" s="3"/>
      <c r="V246" s="3"/>
      <c r="W246" s="3"/>
    </row>
    <row r="247" spans="2:23" x14ac:dyDescent="0.25">
      <c r="B247" s="21"/>
      <c r="C247" s="3"/>
      <c r="D247" s="3"/>
      <c r="E247" s="3"/>
      <c r="T247" s="20"/>
      <c r="U247" s="3"/>
      <c r="V247" s="3"/>
      <c r="W247" s="3"/>
    </row>
    <row r="248" spans="2:23" x14ac:dyDescent="0.25">
      <c r="B248" s="21"/>
      <c r="C248" s="3"/>
      <c r="D248" s="3"/>
      <c r="E248" s="3"/>
      <c r="T248" s="21"/>
      <c r="U248" s="3"/>
      <c r="V248" s="3"/>
      <c r="W248" s="3"/>
    </row>
    <row r="249" spans="2:23" x14ac:dyDescent="0.25">
      <c r="B249" s="20"/>
      <c r="C249" s="3"/>
      <c r="D249" s="3"/>
      <c r="E249" s="3"/>
      <c r="T249" s="21"/>
      <c r="U249" s="3"/>
      <c r="V249" s="3"/>
      <c r="W249" s="3"/>
    </row>
    <row r="250" spans="2:23" x14ac:dyDescent="0.25">
      <c r="B250" s="21"/>
      <c r="C250" s="3"/>
      <c r="D250" s="3"/>
      <c r="E250" s="3"/>
      <c r="T250" s="20"/>
      <c r="U250" s="3"/>
      <c r="V250" s="3"/>
      <c r="W250" s="3"/>
    </row>
    <row r="251" spans="2:23" x14ac:dyDescent="0.25">
      <c r="B251" s="21"/>
      <c r="C251" s="3"/>
      <c r="D251" s="3"/>
      <c r="E251" s="3"/>
      <c r="T251" s="21"/>
      <c r="U251" s="3"/>
      <c r="V251" s="3"/>
      <c r="W251" s="3"/>
    </row>
    <row r="252" spans="2:23" x14ac:dyDescent="0.25">
      <c r="B252" s="20"/>
      <c r="C252" s="3"/>
      <c r="D252" s="3"/>
      <c r="E252" s="3"/>
      <c r="T252" s="21"/>
      <c r="U252" s="3"/>
      <c r="V252" s="3"/>
      <c r="W252" s="3"/>
    </row>
    <row r="253" spans="2:23" x14ac:dyDescent="0.25">
      <c r="B253" s="21"/>
      <c r="C253" s="3"/>
      <c r="D253" s="3"/>
      <c r="E253" s="3"/>
      <c r="T253" s="20"/>
      <c r="U253" s="3"/>
      <c r="V253" s="3"/>
      <c r="W253" s="3"/>
    </row>
    <row r="254" spans="2:23" x14ac:dyDescent="0.25">
      <c r="B254" s="21"/>
      <c r="C254" s="3"/>
      <c r="D254" s="3"/>
      <c r="E254" s="3"/>
      <c r="T254" s="21"/>
      <c r="U254" s="3"/>
      <c r="V254" s="3"/>
      <c r="W254" s="3"/>
    </row>
    <row r="255" spans="2:23" x14ac:dyDescent="0.25">
      <c r="B255" s="20"/>
      <c r="C255" s="3"/>
      <c r="D255" s="3"/>
      <c r="E255" s="3"/>
      <c r="T255" s="21"/>
      <c r="U255" s="3"/>
      <c r="V255" s="3"/>
      <c r="W255" s="3"/>
    </row>
    <row r="256" spans="2:23" x14ac:dyDescent="0.25">
      <c r="B256" s="21"/>
      <c r="C256" s="3"/>
      <c r="D256" s="3"/>
      <c r="E256" s="3"/>
      <c r="T256" s="20"/>
      <c r="U256" s="3"/>
      <c r="V256" s="3"/>
      <c r="W256" s="3"/>
    </row>
    <row r="257" spans="2:23" x14ac:dyDescent="0.25">
      <c r="B257" s="21"/>
      <c r="C257" s="3"/>
      <c r="D257" s="3"/>
      <c r="E257" s="3"/>
      <c r="T257" s="21"/>
      <c r="U257" s="3"/>
      <c r="V257" s="3"/>
      <c r="W257" s="3"/>
    </row>
    <row r="258" spans="2:23" x14ac:dyDescent="0.25">
      <c r="B258" s="20"/>
      <c r="C258" s="3"/>
      <c r="D258" s="3"/>
      <c r="E258" s="3"/>
      <c r="T258" s="21"/>
      <c r="U258" s="3"/>
      <c r="V258" s="3"/>
      <c r="W258" s="3"/>
    </row>
    <row r="259" spans="2:23" x14ac:dyDescent="0.25">
      <c r="B259" s="21"/>
      <c r="C259" s="3"/>
      <c r="D259" s="3"/>
      <c r="E259" s="3"/>
      <c r="T259" s="20"/>
      <c r="U259" s="3"/>
      <c r="V259" s="3"/>
      <c r="W259" s="3"/>
    </row>
    <row r="260" spans="2:23" x14ac:dyDescent="0.25">
      <c r="B260" s="21"/>
      <c r="C260" s="3"/>
      <c r="D260" s="3"/>
      <c r="E260" s="3"/>
      <c r="T260" s="21"/>
      <c r="U260" s="3"/>
      <c r="V260" s="3"/>
      <c r="W260" s="3"/>
    </row>
    <row r="261" spans="2:23" x14ac:dyDescent="0.25">
      <c r="B261" s="20"/>
      <c r="C261" s="3"/>
      <c r="D261" s="3"/>
      <c r="E261" s="3"/>
      <c r="T261" s="21"/>
      <c r="U261" s="3"/>
      <c r="V261" s="3"/>
      <c r="W261" s="3"/>
    </row>
    <row r="262" spans="2:23" x14ac:dyDescent="0.25">
      <c r="B262" s="21"/>
      <c r="C262" s="3"/>
      <c r="D262" s="3"/>
      <c r="E262" s="3"/>
      <c r="T262" s="20"/>
      <c r="U262" s="3"/>
      <c r="V262" s="3"/>
      <c r="W262" s="3"/>
    </row>
    <row r="263" spans="2:23" x14ac:dyDescent="0.25">
      <c r="B263" s="20"/>
      <c r="C263" s="3"/>
      <c r="D263" s="3"/>
      <c r="E263" s="3"/>
      <c r="T263" s="21"/>
      <c r="U263" s="3"/>
      <c r="V263" s="3"/>
      <c r="W263" s="3"/>
    </row>
    <row r="264" spans="2:23" x14ac:dyDescent="0.25">
      <c r="B264" s="21"/>
      <c r="C264" s="3"/>
      <c r="D264" s="3"/>
      <c r="E264" s="3"/>
      <c r="T264" s="20"/>
      <c r="U264" s="3"/>
      <c r="V264" s="3"/>
      <c r="W264" s="3"/>
    </row>
    <row r="265" spans="2:23" x14ac:dyDescent="0.25">
      <c r="B265" s="21"/>
      <c r="C265" s="3"/>
      <c r="D265" s="3"/>
      <c r="E265" s="3"/>
      <c r="T265" s="21"/>
      <c r="U265" s="3"/>
      <c r="V265" s="3"/>
      <c r="W265" s="3"/>
    </row>
    <row r="266" spans="2:23" x14ac:dyDescent="0.25">
      <c r="B266" s="20"/>
      <c r="C266" s="3"/>
      <c r="D266" s="3"/>
      <c r="E266" s="3"/>
      <c r="T266" s="21"/>
      <c r="U266" s="3"/>
      <c r="V266" s="3"/>
      <c r="W266" s="3"/>
    </row>
    <row r="267" spans="2:23" x14ac:dyDescent="0.25">
      <c r="B267" s="21"/>
      <c r="C267" s="3"/>
      <c r="D267" s="3"/>
      <c r="E267" s="3"/>
      <c r="T267" s="20"/>
      <c r="U267" s="3"/>
      <c r="V267" s="3"/>
      <c r="W267" s="3"/>
    </row>
    <row r="268" spans="2:23" x14ac:dyDescent="0.25">
      <c r="B268" s="21"/>
      <c r="C268" s="3"/>
      <c r="D268" s="3"/>
      <c r="E268" s="3"/>
      <c r="T268" s="21"/>
      <c r="U268" s="3"/>
      <c r="V268" s="3"/>
      <c r="W268" s="3"/>
    </row>
    <row r="269" spans="2:23" x14ac:dyDescent="0.25">
      <c r="B269" s="20"/>
      <c r="C269" s="3"/>
      <c r="D269" s="3"/>
      <c r="E269" s="3"/>
      <c r="T269" s="21"/>
      <c r="U269" s="3"/>
      <c r="V269" s="3"/>
      <c r="W269" s="3"/>
    </row>
    <row r="270" spans="2:23" x14ac:dyDescent="0.25">
      <c r="B270" s="21"/>
      <c r="C270" s="3"/>
      <c r="D270" s="3"/>
      <c r="E270" s="3"/>
      <c r="T270" s="20"/>
      <c r="U270" s="3"/>
      <c r="V270" s="3"/>
      <c r="W270" s="3"/>
    </row>
    <row r="271" spans="2:23" x14ac:dyDescent="0.25">
      <c r="B271" s="21"/>
      <c r="C271" s="3"/>
      <c r="D271" s="3"/>
      <c r="E271" s="3"/>
      <c r="T271" s="21"/>
      <c r="U271" s="3"/>
      <c r="V271" s="3"/>
      <c r="W271" s="3"/>
    </row>
    <row r="272" spans="2:23" x14ac:dyDescent="0.25">
      <c r="B272" s="20"/>
      <c r="C272" s="3"/>
      <c r="D272" s="3"/>
      <c r="E272" s="3"/>
      <c r="T272" s="21"/>
      <c r="U272" s="3"/>
      <c r="V272" s="3"/>
      <c r="W272" s="3"/>
    </row>
    <row r="273" spans="2:23" x14ac:dyDescent="0.25">
      <c r="B273" s="21"/>
      <c r="C273" s="3"/>
      <c r="D273" s="3"/>
      <c r="E273" s="3"/>
      <c r="T273" s="20"/>
      <c r="U273" s="3"/>
      <c r="V273" s="3"/>
      <c r="W273" s="3"/>
    </row>
    <row r="274" spans="2:23" x14ac:dyDescent="0.25">
      <c r="B274" s="21"/>
      <c r="C274" s="3"/>
      <c r="D274" s="3"/>
      <c r="E274" s="3"/>
      <c r="T274" s="21"/>
      <c r="U274" s="3"/>
      <c r="V274" s="3"/>
      <c r="W274" s="3"/>
    </row>
    <row r="275" spans="2:23" x14ac:dyDescent="0.25">
      <c r="B275" s="20"/>
      <c r="C275" s="3"/>
      <c r="D275" s="3"/>
      <c r="E275" s="3"/>
      <c r="T275" s="21"/>
      <c r="U275" s="3"/>
      <c r="V275" s="3"/>
      <c r="W275" s="3"/>
    </row>
    <row r="276" spans="2:23" x14ac:dyDescent="0.25">
      <c r="B276" s="21"/>
      <c r="C276" s="3"/>
      <c r="D276" s="3"/>
      <c r="E276" s="3"/>
      <c r="T276" s="20"/>
      <c r="U276" s="3"/>
      <c r="V276" s="3"/>
      <c r="W276" s="3"/>
    </row>
    <row r="277" spans="2:23" x14ac:dyDescent="0.25">
      <c r="B277" s="21"/>
      <c r="C277" s="3"/>
      <c r="D277" s="3"/>
      <c r="E277" s="3"/>
      <c r="T277" s="21"/>
      <c r="U277" s="3"/>
      <c r="V277" s="3"/>
      <c r="W277" s="3"/>
    </row>
    <row r="278" spans="2:23" x14ac:dyDescent="0.25">
      <c r="B278" s="20"/>
      <c r="C278" s="3"/>
      <c r="D278" s="3"/>
      <c r="E278" s="3"/>
      <c r="T278" s="21"/>
      <c r="U278" s="3"/>
      <c r="V278" s="3"/>
      <c r="W278" s="3"/>
    </row>
    <row r="279" spans="2:23" x14ac:dyDescent="0.25">
      <c r="B279" s="21"/>
      <c r="C279" s="3"/>
      <c r="D279" s="3"/>
      <c r="E279" s="3"/>
      <c r="T279" s="20"/>
      <c r="U279" s="3"/>
      <c r="V279" s="3"/>
      <c r="W279" s="3"/>
    </row>
    <row r="280" spans="2:23" x14ac:dyDescent="0.25">
      <c r="B280" s="21"/>
      <c r="C280" s="3"/>
      <c r="D280" s="3"/>
      <c r="E280" s="3"/>
      <c r="T280" s="21"/>
      <c r="U280" s="3"/>
      <c r="V280" s="3"/>
      <c r="W280" s="3"/>
    </row>
    <row r="281" spans="2:23" x14ac:dyDescent="0.25">
      <c r="B281" s="20"/>
      <c r="C281" s="3"/>
      <c r="D281" s="3"/>
      <c r="E281" s="3"/>
      <c r="T281" s="21"/>
      <c r="U281" s="3"/>
      <c r="V281" s="3"/>
      <c r="W281" s="3"/>
    </row>
    <row r="282" spans="2:23" x14ac:dyDescent="0.25">
      <c r="B282" s="21"/>
      <c r="C282" s="3"/>
      <c r="D282" s="3"/>
      <c r="E282" s="3"/>
      <c r="T282" s="20"/>
      <c r="U282" s="3"/>
      <c r="V282" s="3"/>
      <c r="W282" s="3"/>
    </row>
    <row r="283" spans="2:23" x14ac:dyDescent="0.25">
      <c r="B283" s="21"/>
      <c r="C283" s="3"/>
      <c r="D283" s="3"/>
      <c r="E283" s="3"/>
      <c r="T283" s="21"/>
      <c r="U283" s="3"/>
      <c r="V283" s="3"/>
      <c r="W283" s="3"/>
    </row>
    <row r="284" spans="2:23" x14ac:dyDescent="0.25">
      <c r="B284" s="20"/>
      <c r="C284" s="3"/>
      <c r="D284" s="3"/>
      <c r="E284" s="3"/>
      <c r="T284" s="21"/>
      <c r="U284" s="3"/>
      <c r="V284" s="3"/>
      <c r="W284" s="3"/>
    </row>
    <row r="285" spans="2:23" x14ac:dyDescent="0.25">
      <c r="B285" s="21"/>
      <c r="C285" s="3"/>
      <c r="D285" s="3"/>
      <c r="E285" s="3"/>
      <c r="T285" s="20"/>
      <c r="U285" s="3"/>
      <c r="V285" s="3"/>
      <c r="W285" s="3"/>
    </row>
    <row r="286" spans="2:23" x14ac:dyDescent="0.25">
      <c r="B286" s="21"/>
      <c r="C286" s="3"/>
      <c r="D286" s="3"/>
      <c r="E286" s="3"/>
      <c r="T286" s="21"/>
      <c r="U286" s="3"/>
      <c r="V286" s="3"/>
      <c r="W286" s="3"/>
    </row>
    <row r="287" spans="2:23" x14ac:dyDescent="0.25">
      <c r="B287" s="20"/>
      <c r="C287" s="3"/>
      <c r="D287" s="3"/>
      <c r="E287" s="3"/>
      <c r="T287" s="21"/>
      <c r="U287" s="3"/>
      <c r="V287" s="3"/>
      <c r="W287" s="3"/>
    </row>
    <row r="288" spans="2:23" x14ac:dyDescent="0.25">
      <c r="B288" s="21"/>
      <c r="C288" s="3"/>
      <c r="D288" s="3"/>
      <c r="E288" s="3"/>
      <c r="T288" s="20"/>
      <c r="U288" s="3"/>
      <c r="V288" s="3"/>
      <c r="W288" s="3"/>
    </row>
    <row r="289" spans="2:23" x14ac:dyDescent="0.25">
      <c r="B289" s="20"/>
      <c r="C289" s="3"/>
      <c r="D289" s="3"/>
      <c r="E289" s="3"/>
      <c r="T289" s="21"/>
      <c r="U289" s="3"/>
      <c r="V289" s="3"/>
      <c r="W289" s="3"/>
    </row>
    <row r="290" spans="2:23" x14ac:dyDescent="0.25">
      <c r="B290" s="21"/>
      <c r="C290" s="3"/>
      <c r="D290" s="3"/>
      <c r="E290" s="3"/>
      <c r="T290" s="20"/>
      <c r="U290" s="3"/>
      <c r="V290" s="3"/>
      <c r="W290" s="3"/>
    </row>
    <row r="291" spans="2:23" x14ac:dyDescent="0.25">
      <c r="B291" s="21"/>
      <c r="C291" s="3"/>
      <c r="D291" s="3"/>
      <c r="E291" s="3"/>
      <c r="T291" s="21"/>
      <c r="U291" s="3"/>
      <c r="V291" s="3"/>
      <c r="W291" s="3"/>
    </row>
    <row r="292" spans="2:23" x14ac:dyDescent="0.25">
      <c r="B292" s="20"/>
      <c r="C292" s="3"/>
      <c r="D292" s="3"/>
      <c r="E292" s="3"/>
      <c r="T292" s="21"/>
      <c r="U292" s="3"/>
      <c r="V292" s="3"/>
      <c r="W292" s="3"/>
    </row>
    <row r="293" spans="2:23" x14ac:dyDescent="0.25">
      <c r="B293" s="21"/>
      <c r="C293" s="3"/>
      <c r="D293" s="3"/>
      <c r="E293" s="3"/>
      <c r="T293" s="20"/>
      <c r="U293" s="3"/>
      <c r="V293" s="3"/>
      <c r="W293" s="3"/>
    </row>
    <row r="294" spans="2:23" x14ac:dyDescent="0.25">
      <c r="B294" s="21"/>
      <c r="C294" s="3"/>
      <c r="D294" s="3"/>
      <c r="E294" s="3"/>
      <c r="T294" s="21"/>
      <c r="U294" s="3"/>
      <c r="V294" s="3"/>
      <c r="W294" s="3"/>
    </row>
    <row r="295" spans="2:23" x14ac:dyDescent="0.25">
      <c r="B295" s="20"/>
      <c r="C295" s="3"/>
      <c r="D295" s="3"/>
      <c r="E295" s="3"/>
      <c r="T295" s="21"/>
      <c r="U295" s="3"/>
      <c r="V295" s="3"/>
      <c r="W295" s="3"/>
    </row>
    <row r="296" spans="2:23" x14ac:dyDescent="0.25">
      <c r="B296" s="21"/>
      <c r="C296" s="3"/>
      <c r="D296" s="3"/>
      <c r="E296" s="3"/>
      <c r="T296" s="20"/>
      <c r="U296" s="3"/>
      <c r="V296" s="3"/>
      <c r="W296" s="3"/>
    </row>
    <row r="297" spans="2:23" x14ac:dyDescent="0.25">
      <c r="B297" s="21"/>
      <c r="C297" s="3"/>
      <c r="D297" s="3"/>
      <c r="E297" s="3"/>
      <c r="T297" s="21"/>
      <c r="U297" s="3"/>
      <c r="V297" s="3"/>
      <c r="W297" s="3"/>
    </row>
    <row r="298" spans="2:23" x14ac:dyDescent="0.25">
      <c r="B298" s="20"/>
      <c r="C298" s="3"/>
      <c r="D298" s="3"/>
      <c r="E298" s="3"/>
      <c r="T298" s="21"/>
      <c r="U298" s="3"/>
      <c r="V298" s="3"/>
      <c r="W298" s="3"/>
    </row>
    <row r="299" spans="2:23" x14ac:dyDescent="0.25">
      <c r="B299" s="21"/>
      <c r="C299" s="3"/>
      <c r="D299" s="3"/>
      <c r="E299" s="3"/>
      <c r="T299" s="20"/>
      <c r="U299" s="3"/>
      <c r="V299" s="3"/>
      <c r="W299" s="3"/>
    </row>
    <row r="300" spans="2:23" x14ac:dyDescent="0.25">
      <c r="B300" s="21"/>
      <c r="C300" s="3"/>
      <c r="D300" s="3"/>
      <c r="E300" s="3"/>
      <c r="T300" s="21"/>
      <c r="U300" s="3"/>
      <c r="V300" s="3"/>
      <c r="W300" s="3"/>
    </row>
    <row r="301" spans="2:23" x14ac:dyDescent="0.25">
      <c r="B301" s="20"/>
      <c r="C301" s="3"/>
      <c r="D301" s="3"/>
      <c r="E301" s="3"/>
      <c r="T301" s="21"/>
      <c r="U301" s="3"/>
      <c r="V301" s="3"/>
      <c r="W301" s="3"/>
    </row>
    <row r="302" spans="2:23" x14ac:dyDescent="0.25">
      <c r="B302" s="21"/>
      <c r="C302" s="3"/>
      <c r="D302" s="3"/>
      <c r="E302" s="3"/>
      <c r="T302" s="20"/>
      <c r="U302" s="3"/>
      <c r="V302" s="3"/>
      <c r="W302" s="3"/>
    </row>
    <row r="303" spans="2:23" x14ac:dyDescent="0.25">
      <c r="B303" s="21"/>
      <c r="C303" s="3"/>
      <c r="D303" s="3"/>
      <c r="E303" s="3"/>
      <c r="T303" s="21"/>
      <c r="U303" s="3"/>
      <c r="V303" s="3"/>
      <c r="W303" s="3"/>
    </row>
    <row r="304" spans="2:23" x14ac:dyDescent="0.25">
      <c r="B304" s="20"/>
      <c r="C304" s="3"/>
      <c r="D304" s="3"/>
      <c r="E304" s="3"/>
      <c r="T304" s="21"/>
      <c r="U304" s="3"/>
      <c r="V304" s="3"/>
      <c r="W304" s="3"/>
    </row>
    <row r="305" spans="2:23" x14ac:dyDescent="0.25">
      <c r="B305" s="21"/>
      <c r="C305" s="3"/>
      <c r="D305" s="3"/>
      <c r="E305" s="3"/>
      <c r="T305" s="20"/>
      <c r="U305" s="3"/>
      <c r="V305" s="3"/>
      <c r="W305" s="3"/>
    </row>
    <row r="306" spans="2:23" x14ac:dyDescent="0.25">
      <c r="B306" s="21"/>
      <c r="C306" s="3"/>
      <c r="D306" s="3"/>
      <c r="E306" s="3"/>
      <c r="T306" s="21"/>
      <c r="U306" s="3"/>
      <c r="V306" s="3"/>
      <c r="W306" s="3"/>
    </row>
    <row r="307" spans="2:23" x14ac:dyDescent="0.25">
      <c r="B307" s="20"/>
      <c r="C307" s="3"/>
      <c r="D307" s="3"/>
      <c r="E307" s="3"/>
      <c r="T307" s="21"/>
      <c r="U307" s="3"/>
      <c r="V307" s="3"/>
      <c r="W307" s="3"/>
    </row>
    <row r="308" spans="2:23" x14ac:dyDescent="0.25">
      <c r="B308" s="21"/>
      <c r="C308" s="3"/>
      <c r="D308" s="3"/>
      <c r="E308" s="3"/>
      <c r="T308" s="20"/>
      <c r="U308" s="3"/>
      <c r="V308" s="3"/>
      <c r="W308" s="3"/>
    </row>
    <row r="309" spans="2:23" x14ac:dyDescent="0.25">
      <c r="B309" s="21"/>
      <c r="C309" s="3"/>
      <c r="D309" s="3"/>
      <c r="E309" s="3"/>
      <c r="T309" s="21"/>
      <c r="U309" s="3"/>
      <c r="V309" s="3"/>
      <c r="W309" s="3"/>
    </row>
    <row r="310" spans="2:23" x14ac:dyDescent="0.25">
      <c r="B310" s="20"/>
      <c r="C310" s="3"/>
      <c r="D310" s="3"/>
      <c r="E310" s="3"/>
      <c r="T310" s="21"/>
      <c r="U310" s="3"/>
      <c r="V310" s="3"/>
      <c r="W310" s="3"/>
    </row>
    <row r="311" spans="2:23" x14ac:dyDescent="0.25">
      <c r="B311" s="21"/>
      <c r="C311" s="3"/>
      <c r="D311" s="3"/>
      <c r="E311" s="3"/>
      <c r="T311" s="20"/>
      <c r="U311" s="3"/>
      <c r="V311" s="3"/>
      <c r="W311" s="3"/>
    </row>
    <row r="312" spans="2:23" x14ac:dyDescent="0.25">
      <c r="B312" s="21"/>
      <c r="C312" s="3"/>
      <c r="D312" s="3"/>
      <c r="E312" s="3"/>
      <c r="T312" s="21"/>
      <c r="U312" s="3"/>
      <c r="V312" s="3"/>
      <c r="W312" s="3"/>
    </row>
    <row r="313" spans="2:23" x14ac:dyDescent="0.25">
      <c r="B313" s="20"/>
      <c r="C313" s="3"/>
      <c r="D313" s="3"/>
      <c r="E313" s="3"/>
      <c r="T313" s="21"/>
      <c r="U313" s="3"/>
      <c r="V313" s="3"/>
      <c r="W313" s="3"/>
    </row>
    <row r="314" spans="2:23" x14ac:dyDescent="0.25">
      <c r="B314" s="21"/>
      <c r="C314" s="3"/>
      <c r="D314" s="3"/>
      <c r="E314" s="3"/>
      <c r="T314" s="20"/>
      <c r="U314" s="3"/>
      <c r="V314" s="3"/>
      <c r="W314" s="3"/>
    </row>
    <row r="315" spans="2:23" x14ac:dyDescent="0.25">
      <c r="B315" s="20"/>
      <c r="C315" s="3"/>
      <c r="D315" s="3"/>
      <c r="E315" s="3"/>
      <c r="T315" s="21"/>
      <c r="U315" s="3"/>
      <c r="V315" s="3"/>
      <c r="W315" s="3"/>
    </row>
    <row r="316" spans="2:23" x14ac:dyDescent="0.25">
      <c r="B316" s="21"/>
      <c r="C316" s="3"/>
      <c r="D316" s="3"/>
      <c r="E316" s="3"/>
      <c r="T316" s="20"/>
      <c r="U316" s="3"/>
      <c r="V316" s="3"/>
      <c r="W316" s="3"/>
    </row>
    <row r="317" spans="2:23" x14ac:dyDescent="0.25">
      <c r="B317" s="21"/>
      <c r="C317" s="3"/>
      <c r="D317" s="3"/>
      <c r="E317" s="3"/>
      <c r="T317" s="21"/>
      <c r="U317" s="3"/>
      <c r="V317" s="3"/>
      <c r="W317" s="3"/>
    </row>
    <row r="318" spans="2:23" x14ac:dyDescent="0.25">
      <c r="B318" s="20"/>
      <c r="C318" s="3"/>
      <c r="D318" s="3"/>
      <c r="E318" s="3"/>
      <c r="T318" s="21"/>
      <c r="U318" s="3"/>
      <c r="V318" s="3"/>
      <c r="W318" s="3"/>
    </row>
    <row r="319" spans="2:23" x14ac:dyDescent="0.25">
      <c r="B319" s="21"/>
      <c r="C319" s="3"/>
      <c r="D319" s="3"/>
      <c r="E319" s="3"/>
      <c r="T319" s="20"/>
      <c r="U319" s="3"/>
      <c r="V319" s="3"/>
      <c r="W319" s="3"/>
    </row>
    <row r="320" spans="2:23" x14ac:dyDescent="0.25">
      <c r="B320" s="21"/>
      <c r="C320" s="3"/>
      <c r="D320" s="3"/>
      <c r="E320" s="3"/>
      <c r="T320" s="21"/>
      <c r="U320" s="3"/>
      <c r="V320" s="3"/>
      <c r="W320" s="3"/>
    </row>
    <row r="321" spans="2:23" x14ac:dyDescent="0.25">
      <c r="B321" s="20"/>
      <c r="C321" s="3"/>
      <c r="D321" s="3"/>
      <c r="E321" s="3"/>
      <c r="T321" s="21"/>
      <c r="U321" s="3"/>
      <c r="V321" s="3"/>
      <c r="W321" s="3"/>
    </row>
    <row r="322" spans="2:23" x14ac:dyDescent="0.25">
      <c r="B322" s="21"/>
      <c r="C322" s="3"/>
      <c r="D322" s="3"/>
      <c r="E322" s="3"/>
      <c r="T322" s="20"/>
      <c r="U322" s="3"/>
      <c r="V322" s="3"/>
      <c r="W322" s="3"/>
    </row>
    <row r="323" spans="2:23" x14ac:dyDescent="0.25">
      <c r="B323" s="21"/>
      <c r="C323" s="3"/>
      <c r="D323" s="3"/>
      <c r="E323" s="3"/>
      <c r="T323" s="21"/>
      <c r="U323" s="3"/>
      <c r="V323" s="3"/>
      <c r="W323" s="3"/>
    </row>
    <row r="324" spans="2:23" x14ac:dyDescent="0.25">
      <c r="B324" s="20"/>
      <c r="C324" s="3"/>
      <c r="D324" s="3"/>
      <c r="E324" s="3"/>
      <c r="T324" s="21"/>
      <c r="U324" s="3"/>
      <c r="V324" s="3"/>
      <c r="W324" s="3"/>
    </row>
    <row r="325" spans="2:23" x14ac:dyDescent="0.25">
      <c r="B325" s="21"/>
      <c r="C325" s="3"/>
      <c r="D325" s="3"/>
      <c r="E325" s="3"/>
      <c r="T325" s="20"/>
      <c r="U325" s="3"/>
      <c r="V325" s="3"/>
      <c r="W325" s="3"/>
    </row>
    <row r="326" spans="2:23" x14ac:dyDescent="0.25">
      <c r="B326" s="21"/>
      <c r="C326" s="3"/>
      <c r="D326" s="3"/>
      <c r="E326" s="3"/>
      <c r="T326" s="21"/>
      <c r="U326" s="3"/>
      <c r="V326" s="3"/>
      <c r="W326" s="3"/>
    </row>
    <row r="327" spans="2:23" x14ac:dyDescent="0.25">
      <c r="B327" s="20"/>
      <c r="C327" s="3"/>
      <c r="D327" s="3"/>
      <c r="E327" s="3"/>
      <c r="T327" s="21"/>
      <c r="U327" s="3"/>
      <c r="V327" s="3"/>
      <c r="W327" s="3"/>
    </row>
    <row r="328" spans="2:23" x14ac:dyDescent="0.25">
      <c r="B328" s="21"/>
      <c r="C328" s="3"/>
      <c r="D328" s="3"/>
      <c r="E328" s="3"/>
      <c r="T328" s="20"/>
      <c r="U328" s="3"/>
      <c r="V328" s="3"/>
      <c r="W328" s="3"/>
    </row>
    <row r="329" spans="2:23" x14ac:dyDescent="0.25">
      <c r="B329" s="21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Normal="100" workbookViewId="0">
      <selection activeCell="J15" sqref="J15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</row>
    <row r="8" spans="1:22" x14ac:dyDescent="0.25">
      <c r="A8" s="11" t="s">
        <v>14</v>
      </c>
      <c r="B8" s="12">
        <f>B7*10000</f>
        <v>127.32395447351628</v>
      </c>
      <c r="C8" s="12"/>
      <c r="D8" s="12"/>
      <c r="E8" s="12"/>
      <c r="F8" s="13"/>
      <c r="I8" t="s">
        <v>9</v>
      </c>
      <c r="J8">
        <f>($I$7-$I$6)/(J7-J6)</f>
        <v>-2.0593965000000001E-5</v>
      </c>
      <c r="K8">
        <f>($I$7-$I$6)/(K7-K6)</f>
        <v>-3.0890947499999998E-2</v>
      </c>
    </row>
    <row r="10" spans="1:22" x14ac:dyDescent="0.25">
      <c r="A10" s="18" t="s">
        <v>52</v>
      </c>
      <c r="B10" s="19">
        <v>8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1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2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27.6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1.2732395447351628E-2</v>
      </c>
    </row>
    <row r="22" spans="1:24" x14ac:dyDescent="0.25">
      <c r="A22" s="3" t="s">
        <v>20</v>
      </c>
      <c r="B22">
        <f>B14</f>
        <v>27.6</v>
      </c>
    </row>
    <row r="23" spans="1:24" x14ac:dyDescent="0.25">
      <c r="A23" s="3" t="s">
        <v>23</v>
      </c>
      <c r="B23">
        <f>-K8</f>
        <v>3.0890947499999998E-2</v>
      </c>
    </row>
    <row r="24" spans="1:24" x14ac:dyDescent="0.25">
      <c r="A24" s="3" t="s">
        <v>21</v>
      </c>
      <c r="B24" s="3">
        <f>I6</f>
        <v>0.4118793</v>
      </c>
      <c r="C24" s="3"/>
      <c r="D24" s="3"/>
      <c r="E24" s="3"/>
    </row>
    <row r="25" spans="1:24" x14ac:dyDescent="0.25">
      <c r="A25" s="3" t="s">
        <v>22</v>
      </c>
      <c r="B25">
        <f>B13</f>
        <v>2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-1.5756019809419242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1">
        <v>0.01</v>
      </c>
      <c r="C30" s="3">
        <f t="shared" ref="C30:C93" si="0">(($B$21*$B$22/2/$B$23)-($B$24/$B$23))*EXP(-4*$B$23*B30/$B$21/$B$25) - ($B$21*$B$22/2/$B$23) + ($B$24/$B$23)</f>
        <v>0.36212175541430547</v>
      </c>
      <c r="D30" s="3">
        <f t="shared" ref="D30:D93" si="1">($B$21*$B$22 - 2*$B$24) * ($B$21*$B$25*EXP(-4*$B$23*B30/$B$21/$B$25) + (4*$B$23*B30)) / (8*$B$23*$B$23)</f>
        <v>-1.5774272319561062</v>
      </c>
      <c r="E30" s="3">
        <f t="shared" ref="E30:E93" si="2">-(D30-$D$29)</f>
        <v>1.8252510141820721E-3</v>
      </c>
      <c r="T30" s="20"/>
      <c r="U30" s="3"/>
      <c r="V30" s="3"/>
      <c r="W30" s="3"/>
    </row>
    <row r="31" spans="1:24" x14ac:dyDescent="0.25">
      <c r="A31" s="3"/>
      <c r="B31" s="21">
        <v>0.02</v>
      </c>
      <c r="C31" s="3">
        <f t="shared" si="0"/>
        <v>0.70709163557397225</v>
      </c>
      <c r="D31" s="3">
        <f t="shared" si="1"/>
        <v>-1.5827872476194749</v>
      </c>
      <c r="E31" s="3">
        <f t="shared" si="2"/>
        <v>7.1852666775507057E-3</v>
      </c>
      <c r="T31" s="21"/>
      <c r="U31" s="3"/>
      <c r="V31" s="3"/>
      <c r="W31" s="3"/>
    </row>
    <row r="32" spans="1:24" x14ac:dyDescent="0.25">
      <c r="A32" s="3"/>
      <c r="B32" s="20">
        <v>0.03</v>
      </c>
      <c r="C32" s="3">
        <f t="shared" si="0"/>
        <v>1.0357220380230618</v>
      </c>
      <c r="D32" s="3">
        <f t="shared" si="1"/>
        <v>-1.5915146040161479</v>
      </c>
      <c r="E32" s="3">
        <f t="shared" si="2"/>
        <v>1.5912623074223697E-2</v>
      </c>
      <c r="T32" s="21"/>
      <c r="U32" s="3"/>
      <c r="V32" s="3"/>
      <c r="W32" s="3"/>
    </row>
    <row r="33" spans="1:23" x14ac:dyDescent="0.25">
      <c r="A33" s="3"/>
      <c r="B33" s="21">
        <v>0.04</v>
      </c>
      <c r="C33" s="3">
        <f t="shared" si="0"/>
        <v>1.3487868811446244</v>
      </c>
      <c r="D33" s="3">
        <f t="shared" si="1"/>
        <v>-1.6034498072539918</v>
      </c>
      <c r="E33" s="3">
        <f t="shared" si="2"/>
        <v>2.7847826312067614E-2</v>
      </c>
      <c r="T33" s="20"/>
      <c r="U33" s="3"/>
      <c r="V33" s="3"/>
      <c r="W33" s="3"/>
    </row>
    <row r="34" spans="1:23" x14ac:dyDescent="0.25">
      <c r="B34" s="21">
        <v>0.05</v>
      </c>
      <c r="C34" s="3">
        <f t="shared" si="0"/>
        <v>1.6470234267238553</v>
      </c>
      <c r="D34" s="3">
        <f t="shared" si="1"/>
        <v>-1.6184409178595189</v>
      </c>
      <c r="E34" s="3">
        <f t="shared" si="2"/>
        <v>4.2838936917594772E-2</v>
      </c>
      <c r="T34" s="21"/>
      <c r="U34" s="3"/>
      <c r="V34" s="3"/>
      <c r="W34" s="3"/>
    </row>
    <row r="35" spans="1:23" x14ac:dyDescent="0.25">
      <c r="B35" s="20">
        <v>0.06</v>
      </c>
      <c r="C35" s="3">
        <f t="shared" si="0"/>
        <v>1.9311340161856538</v>
      </c>
      <c r="D35" s="3">
        <f t="shared" si="1"/>
        <v>-1.6363431929633037</v>
      </c>
      <c r="E35" s="3">
        <f t="shared" si="2"/>
        <v>6.0741212021379498E-2</v>
      </c>
      <c r="T35" s="21"/>
      <c r="U35" s="3"/>
      <c r="V35" s="3"/>
      <c r="W35" s="3"/>
    </row>
    <row r="36" spans="1:23" x14ac:dyDescent="0.25">
      <c r="B36" s="21">
        <v>7.0000000000000007E-2</v>
      </c>
      <c r="C36" s="3">
        <f t="shared" si="0"/>
        <v>2.2017877245954001</v>
      </c>
      <c r="D36" s="3">
        <f t="shared" si="1"/>
        <v>-1.6570187454332606</v>
      </c>
      <c r="E36" s="3">
        <f t="shared" si="2"/>
        <v>8.1416764491336391E-2</v>
      </c>
      <c r="T36" s="20"/>
      <c r="U36" s="3"/>
      <c r="V36" s="3"/>
      <c r="W36" s="3"/>
    </row>
    <row r="37" spans="1:23" x14ac:dyDescent="0.25">
      <c r="B37" s="21">
        <v>0.08</v>
      </c>
      <c r="C37" s="3">
        <f t="shared" si="0"/>
        <v>2.4596219363180758</v>
      </c>
      <c r="D37" s="3">
        <f t="shared" si="1"/>
        <v>-1.680336219153056</v>
      </c>
      <c r="E37" s="3">
        <f t="shared" si="2"/>
        <v>0.10473423821113181</v>
      </c>
      <c r="T37" s="21"/>
      <c r="U37" s="3"/>
      <c r="V37" s="3"/>
      <c r="W37" s="3"/>
    </row>
    <row r="38" spans="1:23" x14ac:dyDescent="0.25">
      <c r="B38" s="20">
        <v>0.09</v>
      </c>
      <c r="C38" s="3">
        <f t="shared" si="0"/>
        <v>2.705243846046395</v>
      </c>
      <c r="D38" s="3">
        <f t="shared" si="1"/>
        <v>-1.7061704796809387</v>
      </c>
      <c r="E38" s="3">
        <f t="shared" si="2"/>
        <v>0.13056849873901455</v>
      </c>
      <c r="T38" s="21"/>
      <c r="U38" s="3"/>
      <c r="V38" s="3"/>
      <c r="W38" s="3"/>
    </row>
    <row r="39" spans="1:23" x14ac:dyDescent="0.25">
      <c r="B39" s="21">
        <v>0.1</v>
      </c>
      <c r="C39" s="3">
        <f t="shared" si="0"/>
        <v>2.9392318887328219</v>
      </c>
      <c r="D39" s="3">
        <f t="shared" si="1"/>
        <v>-1.7344023195604952</v>
      </c>
      <c r="E39" s="3">
        <f t="shared" si="2"/>
        <v>0.15880033861857101</v>
      </c>
      <c r="T39" s="20"/>
      <c r="U39" s="3"/>
      <c r="V39" s="3"/>
      <c r="W39" s="3"/>
    </row>
    <row r="40" spans="1:23" x14ac:dyDescent="0.25">
      <c r="B40" s="21">
        <v>0.11</v>
      </c>
      <c r="C40" s="3">
        <f t="shared" si="0"/>
        <v>3.1621371017929434</v>
      </c>
      <c r="D40" s="3">
        <f t="shared" si="1"/>
        <v>-1.764918177589345</v>
      </c>
      <c r="E40" s="3">
        <f t="shared" si="2"/>
        <v>0.18931619664742083</v>
      </c>
      <c r="T40" s="21"/>
      <c r="U40" s="3"/>
      <c r="V40" s="3"/>
      <c r="W40" s="3"/>
    </row>
    <row r="41" spans="1:23" x14ac:dyDescent="0.25">
      <c r="B41" s="20">
        <v>0.12</v>
      </c>
      <c r="C41" s="3">
        <f t="shared" si="0"/>
        <v>3.3744844227881661</v>
      </c>
      <c r="D41" s="3">
        <f t="shared" si="1"/>
        <v>-1.7976098713846564</v>
      </c>
      <c r="E41" s="3">
        <f t="shared" si="2"/>
        <v>0.22200789044273228</v>
      </c>
      <c r="T41" s="21"/>
      <c r="U41" s="3"/>
      <c r="V41" s="3"/>
      <c r="W41" s="3"/>
    </row>
    <row r="42" spans="1:23" x14ac:dyDescent="0.25">
      <c r="B42" s="21">
        <v>0.13</v>
      </c>
      <c r="C42" s="3">
        <f t="shared" si="0"/>
        <v>3.5767739256437387</v>
      </c>
      <c r="D42" s="3">
        <f t="shared" si="1"/>
        <v>-1.83237434261568</v>
      </c>
      <c r="E42" s="3">
        <f t="shared" si="2"/>
        <v>0.25677236167375583</v>
      </c>
      <c r="T42" s="20"/>
      <c r="U42" s="3"/>
      <c r="V42" s="3"/>
      <c r="W42" s="3"/>
    </row>
    <row r="43" spans="1:23" x14ac:dyDescent="0.25">
      <c r="B43" s="21">
        <v>0.14000000000000001</v>
      </c>
      <c r="C43" s="3">
        <f t="shared" si="0"/>
        <v>3.7694819983134007</v>
      </c>
      <c r="D43" s="3">
        <f t="shared" si="1"/>
        <v>-1.8691134143033297</v>
      </c>
      <c r="E43" s="3">
        <f t="shared" si="2"/>
        <v>0.2935114333614055</v>
      </c>
      <c r="T43" s="21"/>
      <c r="U43" s="3"/>
      <c r="V43" s="3"/>
      <c r="W43" s="3"/>
    </row>
    <row r="44" spans="1:23" x14ac:dyDescent="0.25">
      <c r="B44" s="20">
        <v>0.15</v>
      </c>
      <c r="C44" s="3">
        <f t="shared" si="0"/>
        <v>3.9530624646639918</v>
      </c>
      <c r="D44" s="3">
        <f t="shared" si="1"/>
        <v>-1.9077335596152529</v>
      </c>
      <c r="E44" s="3">
        <f t="shared" si="2"/>
        <v>0.33213157867332876</v>
      </c>
      <c r="T44" s="21"/>
      <c r="U44" s="3"/>
      <c r="V44" s="3"/>
      <c r="W44" s="3"/>
    </row>
    <row r="45" spans="1:23" x14ac:dyDescent="0.25">
      <c r="B45" s="21">
        <v>0.16</v>
      </c>
      <c r="C45" s="3">
        <f t="shared" si="0"/>
        <v>4.1279476532220869</v>
      </c>
      <c r="D45" s="3">
        <f t="shared" si="1"/>
        <v>-1.9481456816119096</v>
      </c>
      <c r="E45" s="3">
        <f t="shared" si="2"/>
        <v>0.37254370066998543</v>
      </c>
      <c r="T45" s="20"/>
      <c r="U45" s="3"/>
      <c r="V45" s="3"/>
      <c r="W45" s="3"/>
    </row>
    <row r="46" spans="1:23" x14ac:dyDescent="0.25">
      <c r="B46" s="21">
        <v>0.17</v>
      </c>
      <c r="C46" s="3">
        <f t="shared" si="0"/>
        <v>4.2945494152994907</v>
      </c>
      <c r="D46" s="3">
        <f t="shared" si="1"/>
        <v>-1.9902649034249642</v>
      </c>
      <c r="E46" s="3">
        <f t="shared" si="2"/>
        <v>0.41466292248304004</v>
      </c>
      <c r="T46" s="21"/>
      <c r="U46" s="3"/>
      <c r="V46" s="3"/>
      <c r="W46" s="3"/>
    </row>
    <row r="47" spans="1:23" x14ac:dyDescent="0.25">
      <c r="B47" s="20">
        <v>0.18</v>
      </c>
      <c r="C47" s="3">
        <f t="shared" si="0"/>
        <v>4.4532600948953007</v>
      </c>
      <c r="D47" s="3">
        <f t="shared" si="1"/>
        <v>-2.0340103683738655</v>
      </c>
      <c r="E47" s="3">
        <f t="shared" si="2"/>
        <v>0.45840838743194134</v>
      </c>
      <c r="T47" s="21"/>
      <c r="U47" s="3"/>
      <c r="V47" s="3"/>
      <c r="W47" s="3"/>
    </row>
    <row r="48" spans="1:23" x14ac:dyDescent="0.25">
      <c r="B48" s="21">
        <v>0.19</v>
      </c>
      <c r="C48" s="3">
        <f t="shared" si="0"/>
        <v>4.6044534526585874</v>
      </c>
      <c r="D48" s="3">
        <f t="shared" si="1"/>
        <v>-2.0793050495498941</v>
      </c>
      <c r="E48" s="3">
        <f t="shared" si="2"/>
        <v>0.50370306860796998</v>
      </c>
      <c r="T48" s="20"/>
      <c r="U48" s="3"/>
      <c r="V48" s="3"/>
      <c r="W48" s="3"/>
    </row>
    <row r="49" spans="2:23" x14ac:dyDescent="0.25">
      <c r="B49" s="21">
        <v>0.2</v>
      </c>
      <c r="C49" s="3">
        <f t="shared" si="0"/>
        <v>4.7484855460876751</v>
      </c>
      <c r="D49" s="3">
        <f t="shared" si="1"/>
        <v>-2.1260755684192474</v>
      </c>
      <c r="E49" s="3">
        <f t="shared" si="2"/>
        <v>0.55047358747732322</v>
      </c>
      <c r="T49" s="21"/>
      <c r="U49" s="3"/>
      <c r="V49" s="3"/>
      <c r="W49" s="3"/>
    </row>
    <row r="50" spans="2:23" x14ac:dyDescent="0.25">
      <c r="B50" s="20">
        <v>0.21</v>
      </c>
      <c r="C50" s="3">
        <f t="shared" si="0"/>
        <v>4.8856955680388037</v>
      </c>
      <c r="D50" s="3">
        <f t="shared" si="1"/>
        <v>-2.1742520220179813</v>
      </c>
      <c r="E50" s="3">
        <f t="shared" si="2"/>
        <v>0.59865004107605713</v>
      </c>
      <c r="T50" s="21"/>
      <c r="U50" s="3"/>
      <c r="V50" s="3"/>
      <c r="W50" s="3"/>
    </row>
    <row r="51" spans="2:23" x14ac:dyDescent="0.25">
      <c r="B51" s="21">
        <v>0.22</v>
      </c>
      <c r="C51" s="3">
        <f t="shared" si="0"/>
        <v>5.0164066455188951</v>
      </c>
      <c r="D51" s="3">
        <f t="shared" si="1"/>
        <v>-2.2237678183318539</v>
      </c>
      <c r="E51" s="3">
        <f t="shared" si="2"/>
        <v>0.64816583738992972</v>
      </c>
      <c r="T51" s="20"/>
      <c r="U51" s="3"/>
      <c r="V51" s="3"/>
      <c r="W51" s="3"/>
    </row>
    <row r="52" spans="2:23" x14ac:dyDescent="0.25">
      <c r="B52" s="21">
        <v>0.23</v>
      </c>
      <c r="C52" s="3">
        <f t="shared" si="0"/>
        <v>5.1409266006435423</v>
      </c>
      <c r="D52" s="3">
        <f t="shared" si="1"/>
        <v>-2.2745595194733847</v>
      </c>
      <c r="E52" s="3">
        <f t="shared" si="2"/>
        <v>0.69895753853146059</v>
      </c>
      <c r="T52" s="21"/>
      <c r="U52" s="3"/>
      <c r="V52" s="3"/>
      <c r="W52" s="3"/>
    </row>
    <row r="53" spans="2:23" x14ac:dyDescent="0.25">
      <c r="B53" s="20">
        <v>0.24</v>
      </c>
      <c r="C53" s="3">
        <f t="shared" si="0"/>
        <v>5.2595486755522707</v>
      </c>
      <c r="D53" s="3">
        <f t="shared" si="1"/>
        <v>-2.3265666922868382</v>
      </c>
      <c r="E53" s="3">
        <f t="shared" si="2"/>
        <v>0.75096471134491405</v>
      </c>
      <c r="T53" s="21"/>
      <c r="U53" s="3"/>
      <c r="V53" s="3"/>
      <c r="W53" s="3"/>
    </row>
    <row r="54" spans="2:23" x14ac:dyDescent="0.25">
      <c r="B54" s="21">
        <v>0.25</v>
      </c>
      <c r="C54" s="3">
        <f t="shared" si="0"/>
        <v>5.3725522229882348</v>
      </c>
      <c r="D54" s="3">
        <f t="shared" si="1"/>
        <v>-2.3797317660292787</v>
      </c>
      <c r="E54" s="3">
        <f t="shared" si="2"/>
        <v>0.80412978508735455</v>
      </c>
      <c r="T54" s="20"/>
      <c r="U54" s="3"/>
      <c r="V54" s="3"/>
      <c r="W54" s="3"/>
    </row>
    <row r="55" spans="2:23" x14ac:dyDescent="0.25">
      <c r="B55" s="20">
        <v>0.26</v>
      </c>
      <c r="C55" s="3">
        <f t="shared" si="0"/>
        <v>5.4802033641686414</v>
      </c>
      <c r="D55" s="3">
        <f t="shared" si="1"/>
        <v>-2.4339998967925602</v>
      </c>
      <c r="E55" s="3">
        <f t="shared" si="2"/>
        <v>0.85839791585063607</v>
      </c>
      <c r="T55" s="21"/>
      <c r="U55" s="3"/>
      <c r="V55" s="3"/>
      <c r="W55" s="3"/>
    </row>
    <row r="56" spans="2:23" x14ac:dyDescent="0.25">
      <c r="B56" s="21">
        <v>0.27</v>
      </c>
      <c r="C56" s="3">
        <f t="shared" si="0"/>
        <v>5.5827556154951807</v>
      </c>
      <c r="D56" s="3">
        <f t="shared" si="1"/>
        <v>-2.4893188383469638</v>
      </c>
      <c r="E56" s="3">
        <f t="shared" si="2"/>
        <v>0.91371685740503961</v>
      </c>
      <c r="T56" s="20"/>
      <c r="U56" s="3"/>
      <c r="V56" s="3"/>
      <c r="W56" s="3"/>
    </row>
    <row r="57" spans="2:23" x14ac:dyDescent="0.25">
      <c r="B57" s="21">
        <v>0.28000000000000003</v>
      </c>
      <c r="C57" s="3">
        <f t="shared" si="0"/>
        <v>5.6804504855803666</v>
      </c>
      <c r="D57" s="3">
        <f t="shared" si="1"/>
        <v>-2.545638819102308</v>
      </c>
      <c r="E57" s="3">
        <f t="shared" si="2"/>
        <v>0.97003683816038389</v>
      </c>
      <c r="T57" s="21"/>
      <c r="U57" s="3"/>
      <c r="V57" s="3"/>
      <c r="W57" s="3"/>
    </row>
    <row r="58" spans="2:23" x14ac:dyDescent="0.25">
      <c r="B58" s="20">
        <v>0.28999999999999998</v>
      </c>
      <c r="C58" s="3">
        <f t="shared" si="0"/>
        <v>5.7735180439957459</v>
      </c>
      <c r="D58" s="3">
        <f t="shared" si="1"/>
        <v>-2.6029124248968016</v>
      </c>
      <c r="E58" s="3">
        <f t="shared" si="2"/>
        <v>1.0273104439548775</v>
      </c>
      <c r="T58" s="21"/>
      <c r="U58" s="3"/>
      <c r="V58" s="3"/>
      <c r="W58" s="3"/>
    </row>
    <row r="59" spans="2:23" x14ac:dyDescent="0.25">
      <c r="B59" s="21">
        <v>0.3</v>
      </c>
      <c r="C59" s="3">
        <f t="shared" si="0"/>
        <v>5.8621774630813901</v>
      </c>
      <c r="D59" s="3">
        <f t="shared" si="1"/>
        <v>-2.6610944873375875</v>
      </c>
      <c r="E59" s="3">
        <f t="shared" si="2"/>
        <v>1.0854925063956633</v>
      </c>
      <c r="T59" s="20"/>
      <c r="U59" s="3"/>
      <c r="V59" s="3"/>
      <c r="W59" s="3"/>
    </row>
    <row r="60" spans="2:23" x14ac:dyDescent="0.25">
      <c r="B60" s="21">
        <v>0.31</v>
      </c>
      <c r="C60" s="3">
        <f t="shared" si="0"/>
        <v>5.9466375340926119</v>
      </c>
      <c r="D60" s="3">
        <f t="shared" si="1"/>
        <v>-2.7201419774300279</v>
      </c>
      <c r="E60" s="3">
        <f t="shared" si="2"/>
        <v>1.1445399964881038</v>
      </c>
      <c r="T60" s="21"/>
      <c r="U60" s="3"/>
      <c r="V60" s="3"/>
      <c r="W60" s="3"/>
    </row>
    <row r="61" spans="2:23" x14ac:dyDescent="0.25">
      <c r="B61" s="20">
        <v>0.32</v>
      </c>
      <c r="C61" s="3">
        <f t="shared" si="0"/>
        <v>6.0270971588994193</v>
      </c>
      <c r="D61" s="3">
        <f t="shared" si="1"/>
        <v>-2.7800139042452403</v>
      </c>
      <c r="E61" s="3">
        <f t="shared" si="2"/>
        <v>1.2044119233033161</v>
      </c>
      <c r="T61" s="21"/>
      <c r="U61" s="3"/>
      <c r="V61" s="3"/>
      <c r="W61" s="3"/>
    </row>
    <row r="62" spans="2:23" x14ac:dyDescent="0.25">
      <c r="B62" s="21">
        <v>0.33</v>
      </c>
      <c r="C62" s="3">
        <f t="shared" si="0"/>
        <v>6.103745818396666</v>
      </c>
      <c r="D62" s="3">
        <f t="shared" si="1"/>
        <v>-2.8406712183872322</v>
      </c>
      <c r="E62" s="3">
        <f t="shared" si="2"/>
        <v>1.2650692374453081</v>
      </c>
      <c r="T62" s="20"/>
      <c r="U62" s="3"/>
      <c r="V62" s="3"/>
      <c r="W62" s="3"/>
    </row>
    <row r="63" spans="2:23" x14ac:dyDescent="0.25">
      <c r="B63" s="21">
        <v>0.34</v>
      </c>
      <c r="C63" s="3">
        <f t="shared" si="0"/>
        <v>6.1767640187279662</v>
      </c>
      <c r="D63" s="3">
        <f t="shared" si="1"/>
        <v>-2.9020767200323165</v>
      </c>
      <c r="E63" s="3">
        <f t="shared" si="2"/>
        <v>1.3264747390903924</v>
      </c>
      <c r="T63" s="21"/>
      <c r="U63" s="3"/>
      <c r="V63" s="3"/>
      <c r="W63" s="3"/>
    </row>
    <row r="64" spans="2:23" x14ac:dyDescent="0.25">
      <c r="B64" s="20">
        <v>0.35</v>
      </c>
      <c r="C64" s="3">
        <f t="shared" si="0"/>
        <v>6.2463237163742571</v>
      </c>
      <c r="D64" s="3">
        <f t="shared" si="1"/>
        <v>-2.9641949713242228</v>
      </c>
      <c r="E64" s="3">
        <f t="shared" si="2"/>
        <v>1.3885929903822987</v>
      </c>
      <c r="T64" s="21"/>
      <c r="U64" s="3"/>
      <c r="V64" s="3"/>
      <c r="W64" s="3"/>
    </row>
    <row r="65" spans="2:23" x14ac:dyDescent="0.25">
      <c r="B65" s="21">
        <v>0.36</v>
      </c>
      <c r="C65" s="3">
        <f t="shared" si="0"/>
        <v>6.3125887231080542</v>
      </c>
      <c r="D65" s="3">
        <f t="shared" si="1"/>
        <v>-3.0269922129186222</v>
      </c>
      <c r="E65" s="3">
        <f t="shared" si="2"/>
        <v>1.451390231976698</v>
      </c>
      <c r="T65" s="20"/>
      <c r="U65" s="3"/>
      <c r="V65" s="3"/>
      <c r="W65" s="3"/>
    </row>
    <row r="66" spans="2:23" x14ac:dyDescent="0.25">
      <c r="B66" s="21">
        <v>0.37</v>
      </c>
      <c r="C66" s="3">
        <f t="shared" si="0"/>
        <v>6.3757150917670806</v>
      </c>
      <c r="D66" s="3">
        <f t="shared" si="1"/>
        <v>-3.0904362844805076</v>
      </c>
      <c r="E66" s="3">
        <f t="shared" si="2"/>
        <v>1.5148343035385834</v>
      </c>
      <c r="T66" s="21"/>
      <c r="U66" s="3"/>
      <c r="V66" s="3"/>
      <c r="W66" s="3"/>
    </row>
    <row r="67" spans="2:23" x14ac:dyDescent="0.25">
      <c r="B67" s="20">
        <v>0.38</v>
      </c>
      <c r="C67" s="3">
        <f t="shared" si="0"/>
        <v>6.4358514837557497</v>
      </c>
      <c r="D67" s="3">
        <f t="shared" si="1"/>
        <v>-3.1544965489472143</v>
      </c>
      <c r="E67" s="3">
        <f t="shared" si="2"/>
        <v>1.5788945680052902</v>
      </c>
      <c r="T67" s="21"/>
      <c r="U67" s="3"/>
      <c r="V67" s="3"/>
      <c r="W67" s="3"/>
    </row>
    <row r="68" spans="2:23" x14ac:dyDescent="0.25">
      <c r="B68" s="21">
        <v>0.39</v>
      </c>
      <c r="C68" s="3">
        <f t="shared" si="0"/>
        <v>6.4931395191399552</v>
      </c>
      <c r="D68" s="3">
        <f t="shared" si="1"/>
        <v>-3.2191438203787133</v>
      </c>
      <c r="E68" s="3">
        <f t="shared" si="2"/>
        <v>1.6435418394367891</v>
      </c>
      <c r="T68" s="20"/>
      <c r="U68" s="3"/>
      <c r="V68" s="3"/>
      <c r="W68" s="3"/>
    </row>
    <row r="69" spans="2:23" x14ac:dyDescent="0.25">
      <c r="B69" s="21">
        <v>0.4</v>
      </c>
      <c r="C69" s="3">
        <f t="shared" si="0"/>
        <v>6.5477141101596565</v>
      </c>
      <c r="D69" s="3">
        <f t="shared" si="1"/>
        <v>-3.2843502952252788</v>
      </c>
      <c r="E69" s="3">
        <f t="shared" si="2"/>
        <v>1.7087483142833546</v>
      </c>
      <c r="T69" s="21"/>
      <c r="U69" s="3"/>
      <c r="V69" s="3"/>
      <c r="W69" s="3"/>
    </row>
    <row r="70" spans="2:23" x14ac:dyDescent="0.25">
      <c r="B70" s="20">
        <v>0.41</v>
      </c>
      <c r="C70" s="3">
        <f t="shared" si="0"/>
        <v>6.5997037789446473</v>
      </c>
      <c r="D70" s="3">
        <f t="shared" si="1"/>
        <v>-3.3500894868506497</v>
      </c>
      <c r="E70" s="3">
        <f t="shared" si="2"/>
        <v>1.7744875059087255</v>
      </c>
      <c r="T70" s="21"/>
      <c r="U70" s="3"/>
      <c r="V70" s="3"/>
      <c r="W70" s="3"/>
    </row>
    <row r="71" spans="2:23" x14ac:dyDescent="0.25">
      <c r="B71" s="21">
        <v>0.42</v>
      </c>
      <c r="C71" s="3">
        <f t="shared" si="0"/>
        <v>6.6492309601817414</v>
      </c>
      <c r="D71" s="3">
        <f t="shared" si="1"/>
        <v>-3.4163361631565099</v>
      </c>
      <c r="E71" s="3">
        <f t="shared" si="2"/>
        <v>1.8407341822145857</v>
      </c>
      <c r="T71" s="20"/>
      <c r="U71" s="3"/>
      <c r="V71" s="3"/>
      <c r="W71" s="3"/>
    </row>
    <row r="72" spans="2:23" x14ac:dyDescent="0.25">
      <c r="B72" s="21">
        <v>0.43</v>
      </c>
      <c r="C72" s="3">
        <f t="shared" si="0"/>
        <v>6.6964122894461457</v>
      </c>
      <c r="D72" s="3">
        <f t="shared" si="1"/>
        <v>-3.483066287161364</v>
      </c>
      <c r="E72" s="3">
        <f t="shared" si="2"/>
        <v>1.9074643062194399</v>
      </c>
      <c r="T72" s="21"/>
      <c r="U72" s="3"/>
      <c r="V72" s="3"/>
      <c r="W72" s="3"/>
    </row>
    <row r="73" spans="2:23" x14ac:dyDescent="0.25">
      <c r="B73" s="20">
        <v>0.44</v>
      </c>
      <c r="C73" s="3">
        <f t="shared" si="0"/>
        <v>6.7413588778760332</v>
      </c>
      <c r="D73" s="3">
        <f t="shared" si="1"/>
        <v>-3.5502569603939067</v>
      </c>
      <c r="E73" s="3">
        <f t="shared" si="2"/>
        <v>1.9746549794519825</v>
      </c>
      <c r="T73" s="21"/>
      <c r="U73" s="3"/>
      <c r="V73" s="3"/>
      <c r="W73" s="3"/>
    </row>
    <row r="74" spans="2:23" x14ac:dyDescent="0.25">
      <c r="B74" s="21">
        <v>0.45</v>
      </c>
      <c r="C74" s="3">
        <f t="shared" si="0"/>
        <v>6.7841765738371738</v>
      </c>
      <c r="D74" s="3">
        <f t="shared" si="1"/>
        <v>-3.6178863689675551</v>
      </c>
      <c r="E74" s="3">
        <f t="shared" si="2"/>
        <v>2.0422843880256307</v>
      </c>
      <c r="T74" s="20"/>
      <c r="U74" s="3"/>
      <c r="V74" s="3"/>
      <c r="W74" s="3"/>
    </row>
    <row r="75" spans="2:23" x14ac:dyDescent="0.25">
      <c r="B75" s="21">
        <v>0.46</v>
      </c>
      <c r="C75" s="3">
        <f t="shared" si="0"/>
        <v>6.8249662121938304</v>
      </c>
      <c r="D75" s="3">
        <f t="shared" si="1"/>
        <v>-3.6859337322091577</v>
      </c>
      <c r="E75" s="3">
        <f t="shared" si="2"/>
        <v>2.1103317512672337</v>
      </c>
      <c r="T75" s="21"/>
      <c r="U75" s="3"/>
      <c r="V75" s="3"/>
      <c r="W75" s="3"/>
    </row>
    <row r="76" spans="2:23" x14ac:dyDescent="0.25">
      <c r="B76" s="20">
        <v>0.47</v>
      </c>
      <c r="C76" s="3">
        <f t="shared" si="0"/>
        <v>6.8638238517729633</v>
      </c>
      <c r="D76" s="3">
        <f t="shared" si="1"/>
        <v>-3.7543792537209</v>
      </c>
      <c r="E76" s="3">
        <f t="shared" si="2"/>
        <v>2.1787772727789756</v>
      </c>
      <c r="T76" s="21"/>
      <c r="U76" s="3"/>
      <c r="V76" s="3"/>
      <c r="W76" s="3"/>
    </row>
    <row r="77" spans="2:23" x14ac:dyDescent="0.25">
      <c r="B77" s="21">
        <v>0.48</v>
      </c>
      <c r="C77" s="3">
        <f t="shared" si="0"/>
        <v>6.9008410015809467</v>
      </c>
      <c r="D77" s="3">
        <f t="shared" si="1"/>
        <v>-3.8232040747601688</v>
      </c>
      <c r="E77" s="3">
        <f t="shared" si="2"/>
        <v>2.2476020938182444</v>
      </c>
      <c r="T77" s="20"/>
      <c r="U77" s="3"/>
      <c r="V77" s="3"/>
      <c r="W77" s="3"/>
    </row>
    <row r="78" spans="2:23" x14ac:dyDescent="0.25">
      <c r="B78" s="21">
        <v>0.49</v>
      </c>
      <c r="C78" s="3">
        <f t="shared" si="0"/>
        <v>6.9361048363055469</v>
      </c>
      <c r="D78" s="3">
        <f t="shared" si="1"/>
        <v>-3.8923902298275599</v>
      </c>
      <c r="E78" s="3">
        <f t="shared" si="2"/>
        <v>2.3167882488856355</v>
      </c>
      <c r="T78" s="21"/>
      <c r="U78" s="3"/>
      <c r="V78" s="3"/>
      <c r="W78" s="3"/>
    </row>
    <row r="79" spans="2:23" x14ac:dyDescent="0.25">
      <c r="B79" s="20">
        <v>0.5</v>
      </c>
      <c r="C79" s="3">
        <f t="shared" si="0"/>
        <v>6.9696984016106676</v>
      </c>
      <c r="D79" s="3">
        <f t="shared" si="1"/>
        <v>-3.9619206043584754</v>
      </c>
      <c r="E79" s="3">
        <f t="shared" si="2"/>
        <v>2.3863186234165514</v>
      </c>
      <c r="T79" s="21"/>
      <c r="U79" s="3"/>
      <c r="V79" s="3"/>
      <c r="W79" s="3"/>
    </row>
    <row r="80" spans="2:23" x14ac:dyDescent="0.25">
      <c r="B80" s="21">
        <v>0.51</v>
      </c>
      <c r="C80" s="3">
        <f t="shared" si="0"/>
        <v>7.0017008097073168</v>
      </c>
      <c r="D80" s="3">
        <f t="shared" si="1"/>
        <v>-4.0317788944186441</v>
      </c>
      <c r="E80" s="3">
        <f t="shared" si="2"/>
        <v>2.4561769134767202</v>
      </c>
      <c r="T80" s="20"/>
      <c r="U80" s="3"/>
      <c r="V80" s="3"/>
      <c r="W80" s="3"/>
    </row>
    <row r="81" spans="2:23" x14ac:dyDescent="0.25">
      <c r="B81" s="20">
        <v>0.52</v>
      </c>
      <c r="C81" s="3">
        <f t="shared" si="0"/>
        <v>7.0321874256613652</v>
      </c>
      <c r="D81" s="3">
        <f t="shared" si="1"/>
        <v>-4.1019495683086644</v>
      </c>
      <c r="E81" s="3">
        <f t="shared" si="2"/>
        <v>2.5263475873667405</v>
      </c>
      <c r="T81" s="21"/>
      <c r="U81" s="3"/>
      <c r="V81" s="3"/>
      <c r="W81" s="3"/>
    </row>
    <row r="82" spans="2:23" x14ac:dyDescent="0.25">
      <c r="B82" s="21">
        <v>0.53</v>
      </c>
      <c r="C82" s="3">
        <f t="shared" si="0"/>
        <v>7.0612300448768526</v>
      </c>
      <c r="D82" s="3">
        <f t="shared" si="1"/>
        <v>-4.1724178299871477</v>
      </c>
      <c r="E82" s="3">
        <f t="shared" si="2"/>
        <v>2.5968158490452238</v>
      </c>
      <c r="T82" s="20"/>
      <c r="U82" s="3"/>
      <c r="V82" s="3"/>
      <c r="W82" s="3"/>
    </row>
    <row r="83" spans="2:23" x14ac:dyDescent="0.25">
      <c r="B83" s="21">
        <v>0.54</v>
      </c>
      <c r="C83" s="3">
        <f t="shared" si="0"/>
        <v>7.0888970621728093</v>
      </c>
      <c r="D83" s="3">
        <f t="shared" si="1"/>
        <v>-4.2431695842263153</v>
      </c>
      <c r="E83" s="3">
        <f t="shared" si="2"/>
        <v>2.6675676032843914</v>
      </c>
      <c r="T83" s="21"/>
      <c r="U83" s="3"/>
      <c r="V83" s="3"/>
      <c r="W83" s="3"/>
    </row>
    <row r="84" spans="2:23" x14ac:dyDescent="0.25">
      <c r="B84" s="20">
        <v>0.55000000000000004</v>
      </c>
      <c r="C84" s="3">
        <f t="shared" si="0"/>
        <v>7.1152536328517559</v>
      </c>
      <c r="D84" s="3">
        <f t="shared" si="1"/>
        <v>-4.3141914034180147</v>
      </c>
      <c r="E84" s="3">
        <f t="shared" si="2"/>
        <v>2.7385894224760907</v>
      </c>
      <c r="T84" s="21"/>
      <c r="U84" s="3"/>
      <c r="V84" s="3"/>
      <c r="W84" s="3"/>
    </row>
    <row r="85" spans="2:23" x14ac:dyDescent="0.25">
      <c r="B85" s="21">
        <v>0.56000000000000005</v>
      </c>
      <c r="C85" s="3">
        <f t="shared" si="0"/>
        <v>7.1403618261392143</v>
      </c>
      <c r="D85" s="3">
        <f t="shared" si="1"/>
        <v>-4.3854704959519442</v>
      </c>
      <c r="E85" s="3">
        <f t="shared" si="2"/>
        <v>2.8098685150100202</v>
      </c>
      <c r="T85" s="20"/>
      <c r="U85" s="3"/>
      <c r="V85" s="3"/>
      <c r="W85" s="3"/>
    </row>
    <row r="86" spans="2:23" x14ac:dyDescent="0.25">
      <c r="B86" s="21">
        <v>0.56999999999999995</v>
      </c>
      <c r="C86" s="3">
        <f t="shared" si="0"/>
        <v>7.1642807713555552</v>
      </c>
      <c r="D86" s="3">
        <f t="shared" si="1"/>
        <v>-4.4569946760916581</v>
      </c>
      <c r="E86" s="3">
        <f t="shared" si="2"/>
        <v>2.8813926951497342</v>
      </c>
      <c r="T86" s="21"/>
      <c r="U86" s="3"/>
      <c r="V86" s="3"/>
      <c r="W86" s="3"/>
    </row>
    <row r="87" spans="2:23" x14ac:dyDescent="0.25">
      <c r="B87" s="20">
        <v>0.57999999999999996</v>
      </c>
      <c r="C87" s="3">
        <f t="shared" si="0"/>
        <v>7.1870667971644338</v>
      </c>
      <c r="D87" s="3">
        <f t="shared" si="1"/>
        <v>-4.5287523352773906</v>
      </c>
      <c r="E87" s="3">
        <f t="shared" si="2"/>
        <v>2.9531503543354667</v>
      </c>
      <c r="T87" s="21"/>
      <c r="U87" s="3"/>
      <c r="V87" s="3"/>
      <c r="W87" s="3"/>
    </row>
    <row r="88" spans="2:23" x14ac:dyDescent="0.25">
      <c r="B88" s="21">
        <v>0.59</v>
      </c>
      <c r="C88" s="3">
        <f t="shared" si="0"/>
        <v>7.2087735642257247</v>
      </c>
      <c r="D88" s="3">
        <f t="shared" si="1"/>
        <v>-4.600732414788113</v>
      </c>
      <c r="E88" s="3">
        <f t="shared" si="2"/>
        <v>3.0251304338461891</v>
      </c>
      <c r="T88" s="20"/>
      <c r="U88" s="3"/>
      <c r="V88" s="3"/>
      <c r="W88" s="3"/>
    </row>
    <row r="89" spans="2:23" x14ac:dyDescent="0.25">
      <c r="B89" s="21">
        <v>0.6</v>
      </c>
      <c r="C89" s="3">
        <f t="shared" si="0"/>
        <v>7.2294521915653602</v>
      </c>
      <c r="D89" s="3">
        <f t="shared" si="1"/>
        <v>-4.6729243796984523</v>
      </c>
      <c r="E89" s="3">
        <f t="shared" si="2"/>
        <v>3.0973223987565284</v>
      </c>
      <c r="T89" s="21"/>
      <c r="U89" s="3"/>
      <c r="V89" s="3"/>
      <c r="W89" s="3"/>
    </row>
    <row r="90" spans="2:23" x14ac:dyDescent="0.25">
      <c r="B90" s="20">
        <v>0.61</v>
      </c>
      <c r="C90" s="3">
        <f t="shared" si="0"/>
        <v>7.2491513769596736</v>
      </c>
      <c r="D90" s="3">
        <f t="shared" si="1"/>
        <v>-4.7453181940691493</v>
      </c>
      <c r="E90" s="3">
        <f t="shared" si="2"/>
        <v>3.1697162131272254</v>
      </c>
      <c r="T90" s="21"/>
      <c r="U90" s="3"/>
      <c r="V90" s="3"/>
      <c r="W90" s="3"/>
    </row>
    <row r="91" spans="2:23" x14ac:dyDescent="0.25">
      <c r="B91" s="21">
        <v>0.62</v>
      </c>
      <c r="C91" s="3">
        <f t="shared" si="0"/>
        <v>7.2679175116177372</v>
      </c>
      <c r="D91" s="3">
        <f t="shared" si="1"/>
        <v>-4.8179042973126025</v>
      </c>
      <c r="E91" s="3">
        <f t="shared" si="2"/>
        <v>3.2423023163706786</v>
      </c>
      <c r="T91" s="20"/>
      <c r="U91" s="3"/>
      <c r="V91" s="3"/>
      <c r="W91" s="3"/>
    </row>
    <row r="92" spans="2:23" x14ac:dyDescent="0.25">
      <c r="B92" s="21">
        <v>0.63</v>
      </c>
      <c r="C92" s="3">
        <f t="shared" si="0"/>
        <v>7.2857947894317849</v>
      </c>
      <c r="D92" s="3">
        <f t="shared" si="1"/>
        <v>-4.8906735816778752</v>
      </c>
      <c r="E92" s="3">
        <f t="shared" si="2"/>
        <v>3.3150716007359513</v>
      </c>
      <c r="T92" s="21"/>
      <c r="U92" s="3"/>
      <c r="V92" s="3"/>
      <c r="W92" s="3"/>
    </row>
    <row r="93" spans="2:23" x14ac:dyDescent="0.25">
      <c r="B93" s="20">
        <v>0.64</v>
      </c>
      <c r="C93" s="3">
        <f t="shared" si="0"/>
        <v>7.3028253110529935</v>
      </c>
      <c r="D93" s="3">
        <f t="shared" si="1"/>
        <v>-4.9636173708021012</v>
      </c>
      <c r="E93" s="3">
        <f t="shared" si="2"/>
        <v>3.3880153898601773</v>
      </c>
      <c r="T93" s="21"/>
      <c r="U93" s="3"/>
      <c r="V93" s="3"/>
      <c r="W93" s="3"/>
    </row>
    <row r="94" spans="2:23" x14ac:dyDescent="0.25">
      <c r="B94" s="21">
        <v>0.65</v>
      </c>
      <c r="C94" s="3">
        <f t="shared" ref="C94:C157" si="3">(($B$21*$B$22/2/$B$23)-($B$24/$B$23))*EXP(-4*$B$23*B94/$B$21/$B$25) - ($B$21*$B$22/2/$B$23) + ($B$24/$B$23)</f>
        <v>7.3190491830377162</v>
      </c>
      <c r="D94" s="3">
        <f t="shared" ref="D94:D157" si="4">($B$21*$B$22 - 2*$B$24) * ($B$21*$B$25*EXP(-4*$B$23*B94/$B$21/$B$25) + (4*$B$23*B94)) / (8*$B$23*$B$23)</f>
        <v>-5.0367273992778259</v>
      </c>
      <c r="E94" s="3">
        <f t="shared" ref="E94:E157" si="5">-(D94-$D$29)</f>
        <v>3.4611254183359019</v>
      </c>
      <c r="T94" s="20"/>
      <c r="U94" s="3"/>
      <c r="V94" s="3"/>
      <c r="W94" s="3"/>
    </row>
    <row r="95" spans="2:23" x14ac:dyDescent="0.25">
      <c r="B95" s="21">
        <v>0.66</v>
      </c>
      <c r="C95" s="3">
        <f t="shared" si="3"/>
        <v>7.3345046122976676</v>
      </c>
      <c r="D95" s="3">
        <f t="shared" si="4"/>
        <v>-5.1099957931881237</v>
      </c>
      <c r="E95" s="3">
        <f t="shared" si="5"/>
        <v>3.5343938122461998</v>
      </c>
      <c r="T95" s="21"/>
      <c r="U95" s="3"/>
      <c r="V95" s="3"/>
      <c r="W95" s="3"/>
    </row>
    <row r="96" spans="2:23" x14ac:dyDescent="0.25">
      <c r="B96" s="20">
        <v>0.67</v>
      </c>
      <c r="C96" s="3">
        <f t="shared" si="3"/>
        <v>7.3492279960764799</v>
      </c>
      <c r="D96" s="3">
        <f t="shared" si="4"/>
        <v>-5.1834150515636717</v>
      </c>
      <c r="E96" s="3">
        <f t="shared" si="5"/>
        <v>3.6078130706217477</v>
      </c>
      <c r="T96" s="21"/>
      <c r="U96" s="3"/>
      <c r="V96" s="3"/>
      <c r="W96" s="3"/>
    </row>
    <row r="97" spans="2:23" x14ac:dyDescent="0.25">
      <c r="B97" s="21">
        <v>0.68</v>
      </c>
      <c r="C97" s="3">
        <f t="shared" si="3"/>
        <v>7.3632540076645174</v>
      </c>
      <c r="D97" s="3">
        <f t="shared" si="4"/>
        <v>-5.2569780287181107</v>
      </c>
      <c r="E97" s="3">
        <f t="shared" si="5"/>
        <v>3.6813760477761868</v>
      </c>
      <c r="T97" s="20"/>
      <c r="U97" s="3"/>
      <c r="V97" s="3"/>
      <c r="W97" s="3"/>
    </row>
    <row r="98" spans="2:23" x14ac:dyDescent="0.25">
      <c r="B98" s="21">
        <v>0.69</v>
      </c>
      <c r="C98" s="3">
        <f t="shared" si="3"/>
        <v>7.3766156780538248</v>
      </c>
      <c r="D98" s="3">
        <f t="shared" si="4"/>
        <v>-5.3306779174200853</v>
      </c>
      <c r="E98" s="3">
        <f t="shared" si="5"/>
        <v>3.7550759364781614</v>
      </c>
      <c r="T98" s="21"/>
      <c r="U98" s="3"/>
      <c r="V98" s="3"/>
      <c r="W98" s="3"/>
    </row>
    <row r="99" spans="2:23" x14ac:dyDescent="0.25">
      <c r="B99" s="20">
        <v>0.7</v>
      </c>
      <c r="C99" s="3">
        <f t="shared" si="3"/>
        <v>7.3893444737254876</v>
      </c>
      <c r="D99" s="3">
        <f t="shared" si="4"/>
        <v>-5.4045082328623488</v>
      </c>
      <c r="E99" s="3">
        <f t="shared" si="5"/>
        <v>3.8289062519204249</v>
      </c>
      <c r="T99" s="21"/>
      <c r="U99" s="3"/>
      <c r="V99" s="3"/>
      <c r="W99" s="3"/>
    </row>
    <row r="100" spans="2:23" x14ac:dyDescent="0.25">
      <c r="B100" s="21">
        <v>0.71</v>
      </c>
      <c r="C100" s="3">
        <f t="shared" si="3"/>
        <v>7.4014703707525973</v>
      </c>
      <c r="D100" s="3">
        <f t="shared" si="4"/>
        <v>-5.4784627973901596</v>
      </c>
      <c r="E100" s="3">
        <f t="shared" si="5"/>
        <v>3.9028608164482357</v>
      </c>
      <c r="T100" s="20"/>
      <c r="U100" s="3"/>
      <c r="V100" s="3"/>
      <c r="W100" s="3"/>
    </row>
    <row r="101" spans="2:23" x14ac:dyDescent="0.25">
      <c r="B101" s="21">
        <v>0.72</v>
      </c>
      <c r="C101" s="3">
        <f t="shared" si="3"/>
        <v>7.4130219253933411</v>
      </c>
      <c r="D101" s="3">
        <f t="shared" si="4"/>
        <v>-5.5525357259530237</v>
      </c>
      <c r="E101" s="3">
        <f t="shared" si="5"/>
        <v>3.9769337450110998</v>
      </c>
      <c r="T101" s="21"/>
      <c r="U101" s="3"/>
      <c r="V101" s="3"/>
      <c r="W101" s="3"/>
    </row>
    <row r="102" spans="2:23" x14ac:dyDescent="0.25">
      <c r="B102" s="20">
        <v>0.73</v>
      </c>
      <c r="C102" s="3">
        <f t="shared" si="3"/>
        <v>7.4240263413404479</v>
      </c>
      <c r="D102" s="3">
        <f t="shared" si="4"/>
        <v>-5.6267214122455078</v>
      </c>
      <c r="E102" s="3">
        <f t="shared" si="5"/>
        <v>4.0511194313035839</v>
      </c>
      <c r="T102" s="21"/>
      <c r="U102" s="3"/>
      <c r="V102" s="3"/>
      <c r="W102" s="3"/>
    </row>
    <row r="103" spans="2:23" x14ac:dyDescent="0.25">
      <c r="B103" s="21">
        <v>0.74</v>
      </c>
      <c r="C103" s="3">
        <f t="shared" si="3"/>
        <v>7.4345095337853682</v>
      </c>
      <c r="D103" s="3">
        <f t="shared" si="4"/>
        <v>-5.7010145155045047</v>
      </c>
      <c r="E103" s="3">
        <f t="shared" si="5"/>
        <v>4.1254125345625807</v>
      </c>
      <c r="T103" s="20"/>
      <c r="U103" s="3"/>
      <c r="V103" s="3"/>
      <c r="W103" s="3"/>
    </row>
    <row r="104" spans="2:23" x14ac:dyDescent="0.25">
      <c r="B104" s="21">
        <v>0.75</v>
      </c>
      <c r="C104" s="3">
        <f t="shared" si="3"/>
        <v>7.4444961904480618</v>
      </c>
      <c r="D104" s="3">
        <f t="shared" si="4"/>
        <v>-5.7754099479318306</v>
      </c>
      <c r="E104" s="3">
        <f t="shared" si="5"/>
        <v>4.1998079669899067</v>
      </c>
      <c r="T104" s="21"/>
      <c r="U104" s="3"/>
      <c r="V104" s="3"/>
      <c r="W104" s="3"/>
    </row>
    <row r="105" spans="2:23" x14ac:dyDescent="0.25">
      <c r="B105" s="20">
        <v>0.76</v>
      </c>
      <c r="C105" s="3">
        <f t="shared" si="3"/>
        <v>7.4540098297161137</v>
      </c>
      <c r="D105" s="3">
        <f t="shared" si="4"/>
        <v>-5.849902862712554</v>
      </c>
      <c r="E105" s="3">
        <f t="shared" si="5"/>
        <v>4.2743008817706301</v>
      </c>
      <c r="T105" s="21"/>
      <c r="U105" s="3"/>
      <c r="V105" s="3"/>
      <c r="W105" s="3"/>
    </row>
    <row r="106" spans="2:23" x14ac:dyDescent="0.25">
      <c r="B106" s="21">
        <v>0.77</v>
      </c>
      <c r="C106" s="3">
        <f t="shared" si="3"/>
        <v>7.4630728560300872</v>
      </c>
      <c r="D106" s="3">
        <f t="shared" si="4"/>
        <v>-5.9244886426008492</v>
      </c>
      <c r="E106" s="3">
        <f t="shared" si="5"/>
        <v>4.3488866616589252</v>
      </c>
      <c r="T106" s="20"/>
      <c r="U106" s="3"/>
      <c r="V106" s="3"/>
      <c r="W106" s="3"/>
    </row>
    <row r="107" spans="2:23" x14ac:dyDescent="0.25">
      <c r="B107" s="20">
        <v>0.78</v>
      </c>
      <c r="C107" s="3">
        <f t="shared" si="3"/>
        <v>7.4717066126455602</v>
      </c>
      <c r="D107" s="3">
        <f t="shared" si="4"/>
        <v>-5.9991628890464552</v>
      </c>
      <c r="E107" s="3">
        <f t="shared" si="5"/>
        <v>4.4235609081045313</v>
      </c>
      <c r="T107" s="21"/>
      <c r="U107" s="3"/>
      <c r="V107" s="3"/>
      <c r="W107" s="3"/>
    </row>
    <row r="108" spans="2:23" x14ac:dyDescent="0.25">
      <c r="B108" s="21">
        <v>0.79</v>
      </c>
      <c r="C108" s="3">
        <f t="shared" si="3"/>
        <v>7.4799314318960919</v>
      </c>
      <c r="D108" s="3">
        <f t="shared" si="4"/>
        <v>-6.0739214118361851</v>
      </c>
      <c r="E108" s="3">
        <f t="shared" si="5"/>
        <v>4.4983194308942611</v>
      </c>
      <c r="T108" s="20"/>
      <c r="U108" s="3"/>
      <c r="V108" s="3"/>
      <c r="W108" s="3"/>
    </row>
    <row r="109" spans="2:23" x14ac:dyDescent="0.25">
      <c r="B109" s="21">
        <v>0.8</v>
      </c>
      <c r="C109" s="3">
        <f t="shared" si="3"/>
        <v>7.4877666830754759</v>
      </c>
      <c r="D109" s="3">
        <f t="shared" si="4"/>
        <v>-6.1487602192260482</v>
      </c>
      <c r="E109" s="3">
        <f t="shared" si="5"/>
        <v>4.5731582382841243</v>
      </c>
      <c r="T109" s="21"/>
      <c r="U109" s="3"/>
      <c r="V109" s="3"/>
      <c r="W109" s="3"/>
    </row>
    <row r="110" spans="2:23" x14ac:dyDescent="0.25">
      <c r="B110" s="20">
        <v>0.81</v>
      </c>
      <c r="C110" s="3">
        <f t="shared" si="3"/>
        <v>7.4952308180520681</v>
      </c>
      <c r="D110" s="3">
        <f t="shared" si="4"/>
        <v>-6.2236755085407651</v>
      </c>
      <c r="E110" s="3">
        <f t="shared" si="5"/>
        <v>4.6480735275988412</v>
      </c>
      <c r="T110" s="21"/>
      <c r="U110" s="3"/>
      <c r="V110" s="3"/>
      <c r="W110" s="3"/>
    </row>
    <row r="111" spans="2:23" x14ac:dyDescent="0.25">
      <c r="B111" s="21">
        <v>0.82</v>
      </c>
      <c r="C111" s="3">
        <f t="shared" si="3"/>
        <v>7.5023414147225855</v>
      </c>
      <c r="D111" s="3">
        <f t="shared" si="4"/>
        <v>-6.2986636572185501</v>
      </c>
      <c r="E111" s="3">
        <f t="shared" si="5"/>
        <v>4.7230616762766262</v>
      </c>
      <c r="T111" s="20"/>
      <c r="U111" s="3"/>
      <c r="V111" s="3"/>
      <c r="W111" s="3"/>
    </row>
    <row r="112" spans="2:23" x14ac:dyDescent="0.25">
      <c r="B112" s="21">
        <v>0.83</v>
      </c>
      <c r="C112" s="3">
        <f t="shared" si="3"/>
        <v>7.5091152184077181</v>
      </c>
      <c r="D112" s="3">
        <f t="shared" si="4"/>
        <v>-6.3737212142800344</v>
      </c>
      <c r="E112" s="3">
        <f t="shared" si="5"/>
        <v>4.7981192333381104</v>
      </c>
      <c r="T112" s="21"/>
      <c r="U112" s="3"/>
      <c r="V112" s="3"/>
      <c r="W112" s="3"/>
    </row>
    <row r="113" spans="2:23" x14ac:dyDescent="0.25">
      <c r="B113" s="20">
        <v>0.84</v>
      </c>
      <c r="C113" s="3">
        <f t="shared" si="3"/>
        <v>7.5155681812870441</v>
      </c>
      <c r="D113" s="3">
        <f t="shared" si="4"/>
        <v>-6.4488448922012811</v>
      </c>
      <c r="E113" s="3">
        <f t="shared" si="5"/>
        <v>4.8732429112593572</v>
      </c>
      <c r="T113" s="21"/>
      <c r="U113" s="3"/>
      <c r="V113" s="3"/>
      <c r="W113" s="3"/>
    </row>
    <row r="114" spans="2:23" x14ac:dyDescent="0.25">
      <c r="B114" s="21">
        <v>0.85</v>
      </c>
      <c r="C114" s="3">
        <f t="shared" si="3"/>
        <v>7.5217154999661151</v>
      </c>
      <c r="D114" s="3">
        <f t="shared" si="4"/>
        <v>-6.5240315591717284</v>
      </c>
      <c r="E114" s="3">
        <f t="shared" si="5"/>
        <v>4.9484295782298044</v>
      </c>
      <c r="T114" s="20"/>
      <c r="U114" s="3"/>
      <c r="V114" s="3"/>
      <c r="W114" s="3"/>
    </row>
    <row r="115" spans="2:23" x14ac:dyDescent="0.25">
      <c r="B115" s="21">
        <v>0.86</v>
      </c>
      <c r="C115" s="3">
        <f t="shared" si="3"/>
        <v>7.5275716512641662</v>
      </c>
      <c r="D115" s="3">
        <f t="shared" si="4"/>
        <v>-6.5992782317188343</v>
      </c>
      <c r="E115" s="3">
        <f t="shared" si="5"/>
        <v>5.0236762507769104</v>
      </c>
      <c r="T115" s="21"/>
      <c r="U115" s="3"/>
      <c r="V115" s="3"/>
      <c r="W115" s="3"/>
    </row>
    <row r="116" spans="2:23" x14ac:dyDescent="0.25">
      <c r="B116" s="20">
        <v>0.87</v>
      </c>
      <c r="C116" s="3">
        <f t="shared" si="3"/>
        <v>7.5331504263067606</v>
      </c>
      <c r="D116" s="3">
        <f t="shared" si="4"/>
        <v>-6.6745820676820529</v>
      </c>
      <c r="E116" s="3">
        <f t="shared" si="5"/>
        <v>5.0989800867401289</v>
      </c>
      <c r="T116" s="21"/>
      <c r="U116" s="3"/>
      <c r="V116" s="3"/>
      <c r="W116" s="3"/>
    </row>
    <row r="117" spans="2:23" x14ac:dyDescent="0.25">
      <c r="B117" s="21">
        <v>0.88</v>
      </c>
      <c r="C117" s="3">
        <f t="shared" si="3"/>
        <v>7.538464963003622</v>
      </c>
      <c r="D117" s="3">
        <f t="shared" si="4"/>
        <v>-6.7499403595196066</v>
      </c>
      <c r="E117" s="3">
        <f t="shared" si="5"/>
        <v>5.1743383785776826</v>
      </c>
      <c r="T117" s="20"/>
      <c r="U117" s="3"/>
      <c r="V117" s="3"/>
      <c r="W117" s="3"/>
    </row>
    <row r="118" spans="2:23" x14ac:dyDescent="0.25">
      <c r="B118" s="21">
        <v>0.89</v>
      </c>
      <c r="C118" s="3">
        <f t="shared" si="3"/>
        <v>7.5435277769881708</v>
      </c>
      <c r="D118" s="3">
        <f t="shared" si="4"/>
        <v>-6.8253505279322662</v>
      </c>
      <c r="E118" s="3">
        <f t="shared" si="5"/>
        <v>5.2497485469903422</v>
      </c>
      <c r="T118" s="21"/>
      <c r="U118" s="3"/>
      <c r="V118" s="3"/>
      <c r="W118" s="3"/>
    </row>
    <row r="119" spans="2:23" x14ac:dyDescent="0.25">
      <c r="B119" s="20">
        <v>0.9</v>
      </c>
      <c r="C119" s="3">
        <f t="shared" si="3"/>
        <v>7.548350791091595</v>
      </c>
      <c r="D119" s="3">
        <f t="shared" si="4"/>
        <v>-6.9008101157891621</v>
      </c>
      <c r="E119" s="3">
        <f t="shared" si="5"/>
        <v>5.3252081348472382</v>
      </c>
      <c r="T119" s="21"/>
      <c r="U119" s="3"/>
      <c r="V119" s="3"/>
      <c r="W119" s="3"/>
    </row>
    <row r="120" spans="2:23" x14ac:dyDescent="0.25">
      <c r="B120" s="21">
        <v>0.91</v>
      </c>
      <c r="C120" s="3">
        <f t="shared" si="3"/>
        <v>7.5529453634209034</v>
      </c>
      <c r="D120" s="3">
        <f t="shared" si="4"/>
        <v>-6.9763167823412759</v>
      </c>
      <c r="E120" s="3">
        <f t="shared" si="5"/>
        <v>5.400714801399352</v>
      </c>
      <c r="T120" s="20"/>
      <c r="U120" s="3"/>
      <c r="V120" s="3"/>
      <c r="W120" s="3"/>
    </row>
    <row r="121" spans="2:23" x14ac:dyDescent="0.25">
      <c r="B121" s="21">
        <v>0.92</v>
      </c>
      <c r="C121" s="3">
        <f t="shared" si="3"/>
        <v>7.5573223141070409</v>
      </c>
      <c r="D121" s="3">
        <f t="shared" si="4"/>
        <v>-7.0518682977090315</v>
      </c>
      <c r="E121" s="3">
        <f t="shared" si="5"/>
        <v>5.4762663167671075</v>
      </c>
      <c r="T121" s="21"/>
      <c r="U121" s="3"/>
      <c r="V121" s="3"/>
      <c r="W121" s="3"/>
    </row>
    <row r="122" spans="2:23" x14ac:dyDescent="0.25">
      <c r="B122" s="20">
        <v>0.93</v>
      </c>
      <c r="C122" s="3">
        <f t="shared" si="3"/>
        <v>7.5614919507861034</v>
      </c>
      <c r="D122" s="3">
        <f t="shared" si="4"/>
        <v>-7.1274625376309588</v>
      </c>
      <c r="E122" s="3">
        <f t="shared" si="5"/>
        <v>5.5518605566890349</v>
      </c>
      <c r="T122" s="21"/>
      <c r="U122" s="3"/>
      <c r="V122" s="3"/>
      <c r="W122" s="3"/>
    </row>
    <row r="123" spans="2:23" x14ac:dyDescent="0.25">
      <c r="B123" s="21">
        <v>0.94</v>
      </c>
      <c r="C123" s="3">
        <f t="shared" si="3"/>
        <v>7.5654640928736168</v>
      </c>
      <c r="D123" s="3">
        <f t="shared" si="4"/>
        <v>-7.2030974784611104</v>
      </c>
      <c r="E123" s="3">
        <f t="shared" si="5"/>
        <v>5.6274954975191864</v>
      </c>
      <c r="T123" s="20"/>
      <c r="U123" s="3"/>
      <c r="V123" s="3"/>
      <c r="W123" s="3"/>
    </row>
    <row r="124" spans="2:23" x14ac:dyDescent="0.25">
      <c r="B124" s="21">
        <v>0.95</v>
      </c>
      <c r="C124" s="3">
        <f t="shared" si="3"/>
        <v>7.5692480946890806</v>
      </c>
      <c r="D124" s="3">
        <f t="shared" si="4"/>
        <v>-7.278771192403406</v>
      </c>
      <c r="E124" s="3">
        <f t="shared" si="5"/>
        <v>5.703169211461482</v>
      </c>
      <c r="T124" s="21"/>
      <c r="U124" s="3"/>
      <c r="V124" s="3"/>
      <c r="W124" s="3"/>
    </row>
    <row r="125" spans="2:23" x14ac:dyDescent="0.25">
      <c r="B125" s="20">
        <v>0.96</v>
      </c>
      <c r="C125" s="3">
        <f t="shared" si="3"/>
        <v>7.5728528674852109</v>
      </c>
      <c r="D125" s="3">
        <f t="shared" si="4"/>
        <v>-7.3544818429717118</v>
      </c>
      <c r="E125" s="3">
        <f t="shared" si="5"/>
        <v>5.7788798620297879</v>
      </c>
      <c r="T125" s="21"/>
      <c r="U125" s="3"/>
      <c r="V125" s="3"/>
      <c r="W125" s="3"/>
    </row>
    <row r="126" spans="2:23" x14ac:dyDescent="0.25">
      <c r="B126" s="21">
        <v>0.97</v>
      </c>
      <c r="C126" s="3">
        <f t="shared" si="3"/>
        <v>7.5762869004337725</v>
      </c>
      <c r="D126" s="3">
        <f t="shared" si="4"/>
        <v>-7.4302276806649488</v>
      </c>
      <c r="E126" s="3">
        <f t="shared" si="5"/>
        <v>5.8546256997230248</v>
      </c>
      <c r="T126" s="20"/>
      <c r="U126" s="3"/>
      <c r="V126" s="3"/>
      <c r="W126" s="3"/>
    </row>
    <row r="127" spans="2:23" x14ac:dyDescent="0.25">
      <c r="B127" s="21">
        <v>0.98</v>
      </c>
      <c r="C127" s="3">
        <f t="shared" si="3"/>
        <v>7.5795582806174195</v>
      </c>
      <c r="D127" s="3">
        <f t="shared" si="4"/>
        <v>-7.506007038847053</v>
      </c>
      <c r="E127" s="3">
        <f t="shared" si="5"/>
        <v>5.9304050579051291</v>
      </c>
      <c r="T127" s="21"/>
      <c r="U127" s="3"/>
      <c r="V127" s="3"/>
      <c r="W127" s="3"/>
    </row>
    <row r="128" spans="2:23" x14ac:dyDescent="0.25">
      <c r="B128" s="20">
        <v>0.99</v>
      </c>
      <c r="C128" s="3">
        <f t="shared" si="3"/>
        <v>7.5826747120746196</v>
      </c>
      <c r="D128" s="3">
        <f t="shared" si="4"/>
        <v>-7.5818183298220756</v>
      </c>
      <c r="E128" s="3">
        <f t="shared" si="5"/>
        <v>6.0062163488801517</v>
      </c>
      <c r="T128" s="21"/>
      <c r="U128" s="3"/>
      <c r="V128" s="3"/>
      <c r="W128" s="3"/>
    </row>
    <row r="129" spans="2:23" x14ac:dyDescent="0.25">
      <c r="B129" s="21">
        <v>1</v>
      </c>
      <c r="C129" s="3">
        <f t="shared" si="3"/>
        <v>7.5856435339425179</v>
      </c>
      <c r="D129" s="3">
        <f t="shared" si="4"/>
        <v>-7.6576600410951947</v>
      </c>
      <c r="E129" s="3">
        <f t="shared" si="5"/>
        <v>6.0820580601532708</v>
      </c>
      <c r="T129" s="20"/>
      <c r="U129" s="3"/>
      <c r="V129" s="3"/>
      <c r="W129" s="3"/>
    </row>
    <row r="130" spans="2:23" x14ac:dyDescent="0.25">
      <c r="B130" s="21">
        <v>1.01</v>
      </c>
      <c r="C130" s="3">
        <f t="shared" si="3"/>
        <v>7.5884717377404725</v>
      </c>
      <c r="D130" s="3">
        <f t="shared" si="4"/>
        <v>-7.733530731810812</v>
      </c>
      <c r="E130" s="3">
        <f t="shared" si="5"/>
        <v>6.157928750868888</v>
      </c>
      <c r="T130" s="21"/>
      <c r="U130" s="3"/>
      <c r="V130" s="3"/>
      <c r="W130" s="3"/>
    </row>
    <row r="131" spans="2:23" x14ac:dyDescent="0.25">
      <c r="B131" s="20">
        <v>1.02</v>
      </c>
      <c r="C131" s="3">
        <f t="shared" si="3"/>
        <v>7.5911659838349408</v>
      </c>
      <c r="D131" s="3">
        <f t="shared" si="4"/>
        <v>-7.8094290293593671</v>
      </c>
      <c r="E131" s="3">
        <f t="shared" si="5"/>
        <v>6.2338270484174432</v>
      </c>
      <c r="T131" s="21"/>
      <c r="U131" s="3"/>
      <c r="V131" s="3"/>
      <c r="W131" s="3"/>
    </row>
    <row r="132" spans="2:23" x14ac:dyDescent="0.25">
      <c r="B132" s="21">
        <v>1.03</v>
      </c>
      <c r="C132" s="3">
        <f t="shared" si="3"/>
        <v>7.5937326171245267</v>
      </c>
      <c r="D132" s="3">
        <f t="shared" si="4"/>
        <v>-7.8853536261448749</v>
      </c>
      <c r="E132" s="3">
        <f t="shared" si="5"/>
        <v>6.309751645202951</v>
      </c>
      <c r="T132" s="20"/>
      <c r="U132" s="3"/>
      <c r="V132" s="3"/>
      <c r="W132" s="3"/>
    </row>
    <row r="133" spans="2:23" x14ac:dyDescent="0.25">
      <c r="B133" s="20">
        <v>1.04</v>
      </c>
      <c r="C133" s="3">
        <f t="shared" si="3"/>
        <v>7.5961776819820894</v>
      </c>
      <c r="D133" s="3">
        <f t="shared" si="4"/>
        <v>-7.9613032765055518</v>
      </c>
      <c r="E133" s="3">
        <f t="shared" si="5"/>
        <v>6.3857012955636279</v>
      </c>
      <c r="T133" s="21"/>
      <c r="U133" s="3"/>
      <c r="V133" s="3"/>
      <c r="W133" s="3"/>
    </row>
    <row r="134" spans="2:23" x14ac:dyDescent="0.25">
      <c r="B134" s="21">
        <v>1.05</v>
      </c>
      <c r="C134" s="3">
        <f t="shared" si="3"/>
        <v>7.5985069364891284</v>
      </c>
      <c r="D134" s="3">
        <f t="shared" si="4"/>
        <v>-8.0372767937803111</v>
      </c>
      <c r="E134" s="3">
        <f t="shared" si="5"/>
        <v>6.4616748128383872</v>
      </c>
      <c r="T134" s="20"/>
      <c r="U134" s="3"/>
      <c r="V134" s="3"/>
      <c r="W134" s="3"/>
    </row>
    <row r="135" spans="2:23" x14ac:dyDescent="0.25">
      <c r="B135" s="21">
        <v>1.06</v>
      </c>
      <c r="C135" s="3">
        <f t="shared" si="3"/>
        <v>7.6007258659959609</v>
      </c>
      <c r="D135" s="3">
        <f t="shared" si="4"/>
        <v>-8.1132730475141948</v>
      </c>
      <c r="E135" s="3">
        <f t="shared" si="5"/>
        <v>6.5376710665722708</v>
      </c>
      <c r="T135" s="21"/>
      <c r="U135" s="3"/>
      <c r="V135" s="3"/>
      <c r="W135" s="3"/>
    </row>
    <row r="136" spans="2:23" x14ac:dyDescent="0.25">
      <c r="B136" s="20">
        <v>1.07</v>
      </c>
      <c r="C136" s="3">
        <f t="shared" si="3"/>
        <v>7.602839696039613</v>
      </c>
      <c r="D136" s="3">
        <f t="shared" si="4"/>
        <v>-8.1892909607961784</v>
      </c>
      <c r="E136" s="3">
        <f t="shared" si="5"/>
        <v>6.6136889798542544</v>
      </c>
      <c r="T136" s="21"/>
      <c r="U136" s="3"/>
      <c r="V136" s="3"/>
      <c r="W136" s="3"/>
    </row>
    <row r="137" spans="2:23" x14ac:dyDescent="0.25">
      <c r="B137" s="21">
        <v>1.08</v>
      </c>
      <c r="C137" s="3">
        <f t="shared" si="3"/>
        <v>7.6048534046498624</v>
      </c>
      <c r="D137" s="3">
        <f t="shared" si="4"/>
        <v>-8.2653295077230666</v>
      </c>
      <c r="E137" s="3">
        <f t="shared" si="5"/>
        <v>6.6897275267811427</v>
      </c>
      <c r="T137" s="20"/>
      <c r="U137" s="3"/>
      <c r="V137" s="3"/>
      <c r="W137" s="3"/>
    </row>
    <row r="138" spans="2:23" x14ac:dyDescent="0.25">
      <c r="B138" s="21">
        <v>1.0900000000000001</v>
      </c>
      <c r="C138" s="3">
        <f t="shared" si="3"/>
        <v>7.6067717340724057</v>
      </c>
      <c r="D138" s="3">
        <f t="shared" si="4"/>
        <v>-8.3413877109835024</v>
      </c>
      <c r="E138" s="3">
        <f t="shared" si="5"/>
        <v>6.7657857300415785</v>
      </c>
      <c r="T138" s="21"/>
      <c r="U138" s="3"/>
      <c r="V138" s="3"/>
      <c r="W138" s="3"/>
    </row>
    <row r="139" spans="2:23" x14ac:dyDescent="0.25">
      <c r="B139" s="20">
        <v>1.1000000000000001</v>
      </c>
      <c r="C139" s="3">
        <f t="shared" si="3"/>
        <v>7.6085992019367561</v>
      </c>
      <c r="D139" s="3">
        <f t="shared" si="4"/>
        <v>-8.4174646395564228</v>
      </c>
      <c r="E139" s="3">
        <f t="shared" si="5"/>
        <v>6.8418626586144988</v>
      </c>
      <c r="T139" s="21"/>
      <c r="U139" s="3"/>
      <c r="V139" s="3"/>
      <c r="W139" s="3"/>
    </row>
    <row r="140" spans="2:23" x14ac:dyDescent="0.25">
      <c r="B140" s="21">
        <v>1.1100000000000001</v>
      </c>
      <c r="C140" s="3">
        <f t="shared" si="3"/>
        <v>7.610340111895173</v>
      </c>
      <c r="D140" s="3">
        <f t="shared" si="4"/>
        <v>-8.4935594065185267</v>
      </c>
      <c r="E140" s="3">
        <f t="shared" si="5"/>
        <v>6.9179574255766028</v>
      </c>
      <c r="T140" s="20"/>
      <c r="U140" s="3"/>
      <c r="V140" s="3"/>
      <c r="W140" s="3"/>
    </row>
    <row r="141" spans="2:23" x14ac:dyDescent="0.25">
      <c r="B141" s="21">
        <v>1.1200000000000001</v>
      </c>
      <c r="C141" s="3">
        <f t="shared" si="3"/>
        <v>7.6119985637576884</v>
      </c>
      <c r="D141" s="3">
        <f t="shared" si="4"/>
        <v>-8.5696711669555778</v>
      </c>
      <c r="E141" s="3">
        <f t="shared" si="5"/>
        <v>6.9940691860136539</v>
      </c>
      <c r="T141" s="21"/>
      <c r="U141" s="3"/>
      <c r="V141" s="3"/>
      <c r="W141" s="3"/>
    </row>
    <row r="142" spans="2:23" x14ac:dyDescent="0.25">
      <c r="B142" s="20">
        <v>1.1299999999999999</v>
      </c>
      <c r="C142" s="3">
        <f t="shared" si="3"/>
        <v>7.613578463147074</v>
      </c>
      <c r="D142" s="3">
        <f t="shared" si="4"/>
        <v>-8.6457991159726522</v>
      </c>
      <c r="E142" s="3">
        <f t="shared" si="5"/>
        <v>7.0701971350307282</v>
      </c>
      <c r="T142" s="21"/>
      <c r="U142" s="3"/>
      <c r="V142" s="3"/>
      <c r="W142" s="3"/>
    </row>
    <row r="143" spans="2:23" x14ac:dyDescent="0.25">
      <c r="B143" s="21">
        <v>1.1399999999999999</v>
      </c>
      <c r="C143" s="3">
        <f t="shared" si="3"/>
        <v>7.6150835306965146</v>
      </c>
      <c r="D143" s="3">
        <f t="shared" si="4"/>
        <v>-8.7219424867986266</v>
      </c>
      <c r="E143" s="3">
        <f t="shared" si="5"/>
        <v>7.1463405058567027</v>
      </c>
      <c r="T143" s="20"/>
      <c r="U143" s="3"/>
      <c r="V143" s="3"/>
      <c r="W143" s="3"/>
    </row>
    <row r="144" spans="2:23" x14ac:dyDescent="0.25">
      <c r="B144" s="21">
        <v>1.1499999999999999</v>
      </c>
      <c r="C144" s="3">
        <f t="shared" si="3"/>
        <v>7.616517310811628</v>
      </c>
      <c r="D144" s="3">
        <f t="shared" si="4"/>
        <v>-8.7981005489804502</v>
      </c>
      <c r="E144" s="3">
        <f t="shared" si="5"/>
        <v>7.2224985680385263</v>
      </c>
      <c r="T144" s="21"/>
      <c r="U144" s="3"/>
      <c r="V144" s="3"/>
      <c r="W144" s="3"/>
    </row>
    <row r="145" spans="2:23" x14ac:dyDescent="0.25">
      <c r="B145" s="20">
        <v>1.1599999999999999</v>
      </c>
      <c r="C145" s="3">
        <f t="shared" si="3"/>
        <v>7.6178831800174702</v>
      </c>
      <c r="D145" s="3">
        <f t="shared" si="4"/>
        <v>-8.8742726066629256</v>
      </c>
      <c r="E145" s="3">
        <f t="shared" si="5"/>
        <v>7.2986706257210017</v>
      </c>
      <c r="T145" s="21"/>
      <c r="U145" s="3"/>
      <c r="V145" s="3"/>
      <c r="W145" s="3"/>
    </row>
    <row r="146" spans="2:23" x14ac:dyDescent="0.25">
      <c r="B146" s="21">
        <v>1.17</v>
      </c>
      <c r="C146" s="3">
        <f t="shared" si="3"/>
        <v>7.6191843549101907</v>
      </c>
      <c r="D146" s="3">
        <f t="shared" si="4"/>
        <v>-8.9504579969500107</v>
      </c>
      <c r="E146" s="3">
        <f t="shared" si="5"/>
        <v>7.3748560160080867</v>
      </c>
      <c r="T146" s="20"/>
      <c r="U146" s="3"/>
      <c r="V146" s="3"/>
      <c r="W146" s="3"/>
    </row>
    <row r="147" spans="2:23" x14ac:dyDescent="0.25">
      <c r="B147" s="21">
        <v>1.18</v>
      </c>
      <c r="C147" s="3">
        <f t="shared" si="3"/>
        <v>7.6204238997320566</v>
      </c>
      <c r="D147" s="3">
        <f t="shared" si="4"/>
        <v>-9.0266560883436835</v>
      </c>
      <c r="E147" s="3">
        <f t="shared" si="5"/>
        <v>7.4510541074017596</v>
      </c>
      <c r="T147" s="21"/>
      <c r="U147" s="3"/>
      <c r="V147" s="3"/>
      <c r="W147" s="3"/>
    </row>
    <row r="148" spans="2:23" x14ac:dyDescent="0.25">
      <c r="B148" s="20">
        <v>1.19</v>
      </c>
      <c r="C148" s="3">
        <f t="shared" si="3"/>
        <v>7.6216047335876818</v>
      </c>
      <c r="D148" s="3">
        <f t="shared" si="4"/>
        <v>-9.1028662792567889</v>
      </c>
      <c r="E148" s="3">
        <f t="shared" si="5"/>
        <v>7.527264298314865</v>
      </c>
      <c r="T148" s="21"/>
      <c r="U148" s="3"/>
      <c r="V148" s="3"/>
      <c r="W148" s="3"/>
    </row>
    <row r="149" spans="2:23" x14ac:dyDescent="0.25">
      <c r="B149" s="21">
        <v>1.2</v>
      </c>
      <c r="C149" s="3">
        <f t="shared" si="3"/>
        <v>7.6227296373184652</v>
      </c>
      <c r="D149" s="3">
        <f t="shared" si="4"/>
        <v>-9.1790879965963175</v>
      </c>
      <c r="E149" s="3">
        <f t="shared" si="5"/>
        <v>7.6034860156543935</v>
      </c>
      <c r="T149" s="20"/>
      <c r="U149" s="3"/>
      <c r="V149" s="3"/>
      <c r="W149" s="3"/>
    </row>
    <row r="150" spans="2:23" x14ac:dyDescent="0.25">
      <c r="B150" s="21">
        <v>1.21</v>
      </c>
      <c r="C150" s="3">
        <f t="shared" si="3"/>
        <v>7.6238012600514198</v>
      </c>
      <c r="D150" s="3">
        <f t="shared" si="4"/>
        <v>-9.2553206944137703</v>
      </c>
      <c r="E150" s="3">
        <f t="shared" si="5"/>
        <v>7.6797187134718463</v>
      </c>
      <c r="T150" s="21"/>
      <c r="U150" s="3"/>
      <c r="V150" s="3"/>
      <c r="W150" s="3"/>
    </row>
    <row r="151" spans="2:23" x14ac:dyDescent="0.25">
      <c r="B151" s="20">
        <v>1.22</v>
      </c>
      <c r="C151" s="3">
        <f t="shared" si="3"/>
        <v>7.6248221254378166</v>
      </c>
      <c r="D151" s="3">
        <f t="shared" si="4"/>
        <v>-9.3315638526194693</v>
      </c>
      <c r="E151" s="3">
        <f t="shared" si="5"/>
        <v>7.7559618716775454</v>
      </c>
      <c r="T151" s="21"/>
      <c r="U151" s="3"/>
      <c r="V151" s="3"/>
      <c r="W151" s="3"/>
    </row>
    <row r="152" spans="2:23" x14ac:dyDescent="0.25">
      <c r="B152" s="21">
        <v>1.23</v>
      </c>
      <c r="C152" s="3">
        <f t="shared" si="3"/>
        <v>7.6257946375963357</v>
      </c>
      <c r="D152" s="3">
        <f t="shared" si="4"/>
        <v>-9.4078169757577506</v>
      </c>
      <c r="E152" s="3">
        <f t="shared" si="5"/>
        <v>7.8322149948158266</v>
      </c>
      <c r="T152" s="20"/>
      <c r="U152" s="3"/>
      <c r="V152" s="3"/>
      <c r="W152" s="3"/>
    </row>
    <row r="153" spans="2:23" x14ac:dyDescent="0.25">
      <c r="B153" s="21">
        <v>1.24</v>
      </c>
      <c r="C153" s="3">
        <f t="shared" si="3"/>
        <v>7.6267210867747179</v>
      </c>
      <c r="D153" s="3">
        <f t="shared" si="4"/>
        <v>-9.4840795918401781</v>
      </c>
      <c r="E153" s="3">
        <f t="shared" si="5"/>
        <v>7.9084776108982542</v>
      </c>
      <c r="T153" s="21"/>
      <c r="U153" s="3"/>
      <c r="V153" s="3"/>
      <c r="W153" s="3"/>
    </row>
    <row r="154" spans="2:23" x14ac:dyDescent="0.25">
      <c r="B154" s="20">
        <v>1.25</v>
      </c>
      <c r="C154" s="3">
        <f t="shared" si="3"/>
        <v>7.6276036547432602</v>
      </c>
      <c r="D154" s="3">
        <f t="shared" si="4"/>
        <v>-9.5603512512340227</v>
      </c>
      <c r="E154" s="3">
        <f t="shared" si="5"/>
        <v>7.9847492702920988</v>
      </c>
      <c r="T154" s="21"/>
      <c r="U154" s="3"/>
      <c r="V154" s="3"/>
      <c r="W154" s="3"/>
    </row>
    <row r="155" spans="2:23" x14ac:dyDescent="0.25">
      <c r="B155" s="21">
        <v>1.26</v>
      </c>
      <c r="C155" s="3">
        <f t="shared" si="3"/>
        <v>7.6284444199328361</v>
      </c>
      <c r="D155" s="3">
        <f t="shared" si="4"/>
        <v>-9.6366315256033825</v>
      </c>
      <c r="E155" s="3">
        <f t="shared" si="5"/>
        <v>8.0610295446614586</v>
      </c>
      <c r="T155" s="20"/>
      <c r="U155" s="3"/>
      <c r="V155" s="3"/>
      <c r="W155" s="3"/>
    </row>
    <row r="156" spans="2:23" x14ac:dyDescent="0.25">
      <c r="B156" s="21">
        <v>1.27</v>
      </c>
      <c r="C156" s="3">
        <f t="shared" si="3"/>
        <v>7.6292453623295682</v>
      </c>
      <c r="D156" s="3">
        <f t="shared" si="4"/>
        <v>-9.7129200069004558</v>
      </c>
      <c r="E156" s="3">
        <f t="shared" si="5"/>
        <v>8.1373180259585318</v>
      </c>
      <c r="T156" s="21"/>
      <c r="U156" s="3"/>
      <c r="V156" s="3"/>
      <c r="W156" s="3"/>
    </row>
    <row r="157" spans="2:23" x14ac:dyDescent="0.25">
      <c r="B157" s="20">
        <v>1.28</v>
      </c>
      <c r="C157" s="3">
        <f t="shared" si="3"/>
        <v>7.6300083681376547</v>
      </c>
      <c r="D157" s="3">
        <f t="shared" si="4"/>
        <v>-9.7892163064046027</v>
      </c>
      <c r="E157" s="3">
        <f t="shared" si="5"/>
        <v>8.2136143254626788</v>
      </c>
      <c r="T157" s="21"/>
      <c r="U157" s="3"/>
      <c r="V157" s="3"/>
      <c r="W157" s="3"/>
    </row>
    <row r="158" spans="2:23" x14ac:dyDescent="0.25">
      <c r="B158" s="21">
        <v>1.29</v>
      </c>
      <c r="C158" s="3">
        <f t="shared" ref="C158:C179" si="6">(($B$21*$B$22/2/$B$23)-($B$24/$B$23))*EXP(-4*$B$23*B158/$B$21/$B$25) - ($B$21*$B$22/2/$B$23) + ($B$24/$B$23)</f>
        <v>7.6307352342213433</v>
      </c>
      <c r="D158" s="3">
        <f t="shared" ref="D158:D179" si="7">($B$21*$B$22 - 2*$B$24) * ($B$21*$B$25*EXP(-4*$B$23*B158/$B$21/$B$25) + (4*$B$23*B158)) / (8*$B$23*$B$23)</f>
        <v>-9.8655200538069145</v>
      </c>
      <c r="E158" s="3">
        <f t="shared" ref="E158:E179" si="8">-(D158-$D$29)</f>
        <v>8.2899180728649906</v>
      </c>
      <c r="T158" s="20"/>
      <c r="U158" s="3"/>
      <c r="V158" s="3"/>
      <c r="W158" s="3"/>
    </row>
    <row r="159" spans="2:23" x14ac:dyDescent="0.25">
      <c r="B159" s="20">
        <v>1.3</v>
      </c>
      <c r="C159" s="3">
        <f t="shared" si="6"/>
        <v>7.6314276723365175</v>
      </c>
      <c r="D159" s="3">
        <f t="shared" si="7"/>
        <v>-9.9418308963381392</v>
      </c>
      <c r="E159" s="3">
        <f t="shared" si="8"/>
        <v>8.3662289153962153</v>
      </c>
      <c r="T159" s="21"/>
      <c r="U159" s="3"/>
      <c r="V159" s="3"/>
      <c r="W159" s="3"/>
    </row>
    <row r="160" spans="2:23" x14ac:dyDescent="0.25">
      <c r="B160" s="21">
        <v>1.31</v>
      </c>
      <c r="C160" s="3">
        <f t="shared" si="6"/>
        <v>7.6320873131618416</v>
      </c>
      <c r="D160" s="3">
        <f t="shared" si="7"/>
        <v>-10.018148497937922</v>
      </c>
      <c r="E160" s="3">
        <f t="shared" si="8"/>
        <v>8.4425465169959981</v>
      </c>
      <c r="T160" s="20"/>
      <c r="U160" s="3"/>
      <c r="V160" s="3"/>
      <c r="W160" s="3"/>
    </row>
    <row r="161" spans="2:23" x14ac:dyDescent="0.25">
      <c r="B161" s="21">
        <v>1.32</v>
      </c>
      <c r="C161" s="3">
        <f t="shared" si="6"/>
        <v>7.632715710138986</v>
      </c>
      <c r="D161" s="3">
        <f t="shared" si="7"/>
        <v>-10.094472538463389</v>
      </c>
      <c r="E161" s="3">
        <f t="shared" si="8"/>
        <v>8.5188705575214652</v>
      </c>
      <c r="T161" s="21"/>
      <c r="U161" s="3"/>
      <c r="V161" s="3"/>
      <c r="W161" s="3"/>
    </row>
    <row r="162" spans="2:23" x14ac:dyDescent="0.25">
      <c r="B162" s="20">
        <v>1.33</v>
      </c>
      <c r="C162" s="3">
        <f t="shared" si="6"/>
        <v>7.633314343130948</v>
      </c>
      <c r="D162" s="3">
        <f t="shared" si="7"/>
        <v>-10.170802712935206</v>
      </c>
      <c r="E162" s="3">
        <f t="shared" si="8"/>
        <v>8.5952007319932822</v>
      </c>
      <c r="T162" s="21"/>
      <c r="U162" s="3"/>
      <c r="V162" s="3"/>
      <c r="W162" s="3"/>
    </row>
    <row r="163" spans="2:23" x14ac:dyDescent="0.25">
      <c r="B163" s="21">
        <v>1.34</v>
      </c>
      <c r="C163" s="3">
        <f t="shared" si="6"/>
        <v>7.6338846219071028</v>
      </c>
      <c r="D163" s="3">
        <f t="shared" si="7"/>
        <v>-10.247138730819373</v>
      </c>
      <c r="E163" s="3">
        <f t="shared" si="8"/>
        <v>8.6715367498774487</v>
      </c>
      <c r="T163" s="20"/>
      <c r="U163" s="3"/>
      <c r="V163" s="3"/>
      <c r="W163" s="3"/>
    </row>
    <row r="164" spans="2:23" x14ac:dyDescent="0.25">
      <c r="B164" s="21">
        <v>1.35</v>
      </c>
      <c r="C164" s="3">
        <f t="shared" si="6"/>
        <v>7.6344278894631836</v>
      </c>
      <c r="D164" s="3">
        <f t="shared" si="7"/>
        <v>-10.323480315343014</v>
      </c>
      <c r="E164" s="3">
        <f t="shared" si="8"/>
        <v>8.74787833440109</v>
      </c>
      <c r="T164" s="21"/>
      <c r="U164" s="3"/>
      <c r="V164" s="3"/>
      <c r="W164" s="3"/>
    </row>
    <row r="165" spans="2:23" x14ac:dyDescent="0.25">
      <c r="B165" s="20">
        <v>1.36</v>
      </c>
      <c r="C165" s="3">
        <f t="shared" si="6"/>
        <v>7.6349454251840125</v>
      </c>
      <c r="D165" s="3">
        <f t="shared" si="7"/>
        <v>-10.399827202842586</v>
      </c>
      <c r="E165" s="3">
        <f t="shared" si="8"/>
        <v>8.8242252219006616</v>
      </c>
      <c r="T165" s="21"/>
      <c r="U165" s="3"/>
      <c r="V165" s="3"/>
      <c r="W165" s="3"/>
    </row>
    <row r="166" spans="2:23" x14ac:dyDescent="0.25">
      <c r="B166" s="21">
        <v>1.37</v>
      </c>
      <c r="C166" s="3">
        <f t="shared" si="6"/>
        <v>7.6354384478564228</v>
      </c>
      <c r="D166" s="3">
        <f t="shared" si="7"/>
        <v>-10.476179142142946</v>
      </c>
      <c r="E166" s="3">
        <f t="shared" si="8"/>
        <v>8.9005771612010225</v>
      </c>
      <c r="T166" s="20"/>
      <c r="U166" s="3"/>
      <c r="V166" s="3"/>
      <c r="W166" s="3"/>
    </row>
    <row r="167" spans="2:23" x14ac:dyDescent="0.25">
      <c r="B167" s="21">
        <v>1.38</v>
      </c>
      <c r="C167" s="3">
        <f t="shared" si="6"/>
        <v>7.6359081185394864</v>
      </c>
      <c r="D167" s="3">
        <f t="shared" si="7"/>
        <v>-10.552535893965855</v>
      </c>
      <c r="E167" s="3">
        <f t="shared" si="8"/>
        <v>8.976933913023931</v>
      </c>
      <c r="T167" s="21"/>
      <c r="U167" s="3"/>
      <c r="V167" s="3"/>
      <c r="W167" s="3"/>
    </row>
    <row r="168" spans="2:23" x14ac:dyDescent="0.25">
      <c r="B168" s="20">
        <v>1.39</v>
      </c>
      <c r="C168" s="3">
        <f t="shared" si="6"/>
        <v>7.6363555432987793</v>
      </c>
      <c r="D168" s="3">
        <f t="shared" si="7"/>
        <v>-10.628897230366475</v>
      </c>
      <c r="E168" s="3">
        <f t="shared" si="8"/>
        <v>9.0532952494245507</v>
      </c>
      <c r="T168" s="21"/>
      <c r="U168" s="3"/>
      <c r="V168" s="3"/>
      <c r="W168" s="3"/>
    </row>
    <row r="169" spans="2:23" x14ac:dyDescent="0.25">
      <c r="B169" s="21">
        <v>1.4</v>
      </c>
      <c r="C169" s="3">
        <f t="shared" si="6"/>
        <v>7.6367817758111487</v>
      </c>
      <c r="D169" s="3">
        <f t="shared" si="7"/>
        <v>-10.705262934196551</v>
      </c>
      <c r="E169" s="3">
        <f t="shared" si="8"/>
        <v>9.1296609532546267</v>
      </c>
      <c r="T169" s="20"/>
      <c r="U169" s="3"/>
      <c r="V169" s="3"/>
      <c r="W169" s="3"/>
    </row>
    <row r="170" spans="2:23" x14ac:dyDescent="0.25">
      <c r="B170" s="21">
        <v>1.41</v>
      </c>
      <c r="C170" s="3">
        <f t="shared" si="6"/>
        <v>7.6371878198460994</v>
      </c>
      <c r="D170" s="3">
        <f t="shared" si="7"/>
        <v>-10.781632798593053</v>
      </c>
      <c r="E170" s="3">
        <f t="shared" si="8"/>
        <v>9.2060308176511292</v>
      </c>
      <c r="T170" s="21"/>
      <c r="U170" s="3"/>
      <c r="V170" s="3"/>
      <c r="W170" s="3"/>
    </row>
    <row r="171" spans="2:23" x14ac:dyDescent="0.25">
      <c r="B171" s="20">
        <v>1.42</v>
      </c>
      <c r="C171" s="3">
        <f t="shared" si="6"/>
        <v>7.6375746316296569</v>
      </c>
      <c r="D171" s="3">
        <f t="shared" si="7"/>
        <v>-10.858006626491001</v>
      </c>
      <c r="E171" s="3">
        <f t="shared" si="8"/>
        <v>9.282404645549077</v>
      </c>
      <c r="T171" s="21"/>
      <c r="U171" s="3"/>
      <c r="V171" s="3"/>
      <c r="W171" s="3"/>
    </row>
    <row r="172" spans="2:23" x14ac:dyDescent="0.25">
      <c r="B172" s="21">
        <v>1.43</v>
      </c>
      <c r="C172" s="3">
        <f t="shared" si="6"/>
        <v>7.6379431220962557</v>
      </c>
      <c r="D172" s="3">
        <f t="shared" si="7"/>
        <v>-10.934384230159385</v>
      </c>
      <c r="E172" s="3">
        <f t="shared" si="8"/>
        <v>9.3587822492174606</v>
      </c>
      <c r="T172" s="20"/>
      <c r="U172" s="3"/>
      <c r="V172" s="3"/>
      <c r="W172" s="3"/>
    </row>
    <row r="173" spans="2:23" x14ac:dyDescent="0.25">
      <c r="B173" s="21">
        <v>1.44</v>
      </c>
      <c r="C173" s="3">
        <f t="shared" si="6"/>
        <v>7.6382941590339755</v>
      </c>
      <c r="D173" s="3">
        <f t="shared" si="7"/>
        <v>-11.010765430759061</v>
      </c>
      <c r="E173" s="3">
        <f t="shared" si="8"/>
        <v>9.4351634498171375</v>
      </c>
      <c r="T173" s="21"/>
      <c r="U173" s="3"/>
      <c r="V173" s="3"/>
      <c r="W173" s="3"/>
    </row>
    <row r="174" spans="2:23" x14ac:dyDescent="0.25">
      <c r="B174" s="20">
        <v>1.45</v>
      </c>
      <c r="C174" s="3">
        <f t="shared" si="6"/>
        <v>7.6386285691281675</v>
      </c>
      <c r="D174" s="3">
        <f t="shared" si="7"/>
        <v>-11.087150057921601</v>
      </c>
      <c r="E174" s="3">
        <f t="shared" si="8"/>
        <v>9.5115480769796772</v>
      </c>
      <c r="T174" s="21"/>
      <c r="U174" s="3"/>
      <c r="V174" s="3"/>
      <c r="W174" s="3"/>
    </row>
    <row r="175" spans="2:23" x14ac:dyDescent="0.25">
      <c r="B175" s="21">
        <v>1.46</v>
      </c>
      <c r="C175" s="3">
        <f t="shared" si="6"/>
        <v>7.6389471399082778</v>
      </c>
      <c r="D175" s="3">
        <f t="shared" si="7"/>
        <v>-11.163537949348056</v>
      </c>
      <c r="E175" s="3">
        <f t="shared" si="8"/>
        <v>9.587935968406132</v>
      </c>
      <c r="T175" s="20"/>
      <c r="U175" s="3"/>
      <c r="V175" s="3"/>
      <c r="W175" s="3"/>
    </row>
    <row r="176" spans="2:23" x14ac:dyDescent="0.25">
      <c r="B176" s="21">
        <v>1.47</v>
      </c>
      <c r="C176" s="3">
        <f t="shared" si="6"/>
        <v>7.6392506216024714</v>
      </c>
      <c r="D176" s="3">
        <f t="shared" si="7"/>
        <v>-11.23992895042676</v>
      </c>
      <c r="E176" s="3">
        <f t="shared" si="8"/>
        <v>9.6643269694848364</v>
      </c>
      <c r="T176" s="21"/>
      <c r="U176" s="3"/>
      <c r="V176" s="3"/>
      <c r="W176" s="3"/>
    </row>
    <row r="177" spans="2:23" x14ac:dyDescent="0.25">
      <c r="B177" s="20">
        <v>1.48</v>
      </c>
      <c r="C177" s="3">
        <f t="shared" si="6"/>
        <v>7.6395397289043965</v>
      </c>
      <c r="D177" s="3">
        <f t="shared" si="7"/>
        <v>-11.316322913869223</v>
      </c>
      <c r="E177" s="3">
        <f t="shared" si="8"/>
        <v>9.7407209329272995</v>
      </c>
      <c r="T177" s="21"/>
      <c r="U177" s="3"/>
      <c r="V177" s="3"/>
      <c r="W177" s="3"/>
    </row>
    <row r="178" spans="2:23" x14ac:dyDescent="0.25">
      <c r="B178" s="21">
        <v>1.49</v>
      </c>
      <c r="C178" s="3">
        <f t="shared" si="6"/>
        <v>7.6398151426562837</v>
      </c>
      <c r="D178" s="3">
        <f t="shared" si="7"/>
        <v>-11.392719699363264</v>
      </c>
      <c r="E178" s="3">
        <f t="shared" si="8"/>
        <v>9.8171177184213398</v>
      </c>
      <c r="T178" s="20"/>
      <c r="U178" s="3"/>
      <c r="V178" s="3"/>
      <c r="W178" s="3"/>
    </row>
    <row r="179" spans="2:23" x14ac:dyDescent="0.25">
      <c r="B179" s="21">
        <v>1.5</v>
      </c>
      <c r="C179" s="3">
        <f t="shared" si="6"/>
        <v>7.6400775114523087</v>
      </c>
      <c r="D179" s="3">
        <f t="shared" si="7"/>
        <v>-11.469119173242575</v>
      </c>
      <c r="E179" s="3">
        <f t="shared" si="8"/>
        <v>9.8935171923006511</v>
      </c>
      <c r="T179" s="21"/>
      <c r="U179" s="3"/>
      <c r="V179" s="3"/>
      <c r="W179" s="3"/>
    </row>
    <row r="180" spans="2:23" x14ac:dyDescent="0.25">
      <c r="B180" s="20"/>
      <c r="C180" s="3"/>
      <c r="D180" s="3"/>
      <c r="E180" s="3"/>
      <c r="T180" s="21"/>
      <c r="U180" s="3"/>
      <c r="V180" s="3"/>
      <c r="W180" s="3"/>
    </row>
    <row r="181" spans="2:23" x14ac:dyDescent="0.25">
      <c r="B181" s="21"/>
      <c r="C181" s="3"/>
      <c r="D181" s="3"/>
      <c r="E181" s="3"/>
      <c r="T181" s="20"/>
      <c r="U181" s="3"/>
      <c r="V181" s="3"/>
      <c r="W181" s="3"/>
    </row>
    <row r="182" spans="2:23" x14ac:dyDescent="0.25">
      <c r="B182" s="21"/>
      <c r="C182" s="3"/>
      <c r="D182" s="3"/>
      <c r="E182" s="3"/>
      <c r="T182" s="21"/>
      <c r="U182" s="3"/>
      <c r="V182" s="3"/>
      <c r="W182" s="3"/>
    </row>
    <row r="183" spans="2:23" x14ac:dyDescent="0.25">
      <c r="B183" s="20"/>
      <c r="C183" s="3"/>
      <c r="D183" s="3"/>
      <c r="E183" s="3"/>
      <c r="T183" s="21"/>
      <c r="U183" s="3"/>
      <c r="V183" s="3"/>
      <c r="W183" s="3"/>
    </row>
    <row r="184" spans="2:23" x14ac:dyDescent="0.25">
      <c r="B184" s="21"/>
      <c r="C184" s="3"/>
      <c r="D184" s="3"/>
      <c r="E184" s="3"/>
      <c r="T184" s="20"/>
      <c r="U184" s="3"/>
      <c r="V184" s="3"/>
      <c r="W184" s="3"/>
    </row>
    <row r="185" spans="2:23" x14ac:dyDescent="0.25">
      <c r="B185" s="20"/>
      <c r="C185" s="3"/>
      <c r="D185" s="3"/>
      <c r="E185" s="3"/>
      <c r="T185" s="21"/>
      <c r="U185" s="3"/>
      <c r="V185" s="3"/>
      <c r="W185" s="3"/>
    </row>
    <row r="186" spans="2:23" x14ac:dyDescent="0.25">
      <c r="B186" s="21"/>
      <c r="C186" s="3"/>
      <c r="D186" s="3"/>
      <c r="E186" s="3"/>
      <c r="T186" s="20"/>
      <c r="U186" s="3"/>
      <c r="V186" s="3"/>
      <c r="W186" s="3"/>
    </row>
    <row r="187" spans="2:23" x14ac:dyDescent="0.25">
      <c r="B187" s="21"/>
      <c r="C187" s="3"/>
      <c r="D187" s="3"/>
      <c r="E187" s="3"/>
      <c r="T187" s="21"/>
      <c r="U187" s="3"/>
      <c r="V187" s="3"/>
      <c r="W187" s="3"/>
    </row>
    <row r="188" spans="2:23" x14ac:dyDescent="0.25">
      <c r="B188" s="20"/>
      <c r="C188" s="3"/>
      <c r="D188" s="3"/>
      <c r="E188" s="3"/>
      <c r="T188" s="21"/>
      <c r="U188" s="3"/>
      <c r="V188" s="3"/>
      <c r="W188" s="3"/>
    </row>
    <row r="189" spans="2:23" x14ac:dyDescent="0.25">
      <c r="B189" s="21"/>
      <c r="C189" s="3"/>
      <c r="D189" s="3"/>
      <c r="E189" s="3"/>
      <c r="T189" s="20"/>
      <c r="U189" s="3"/>
      <c r="V189" s="3"/>
      <c r="W189" s="3"/>
    </row>
    <row r="190" spans="2:23" x14ac:dyDescent="0.25">
      <c r="B190" s="21"/>
      <c r="C190" s="3"/>
      <c r="D190" s="3"/>
      <c r="E190" s="3"/>
      <c r="T190" s="21"/>
      <c r="U190" s="3"/>
      <c r="V190" s="3"/>
      <c r="W190" s="3"/>
    </row>
    <row r="191" spans="2:23" x14ac:dyDescent="0.25">
      <c r="B191" s="20"/>
      <c r="C191" s="3"/>
      <c r="D191" s="3"/>
      <c r="E191" s="3"/>
      <c r="T191" s="21"/>
      <c r="U191" s="3"/>
      <c r="V191" s="3"/>
      <c r="W191" s="3"/>
    </row>
    <row r="192" spans="2:23" x14ac:dyDescent="0.25">
      <c r="B192" s="21"/>
      <c r="C192" s="3"/>
      <c r="D192" s="3"/>
      <c r="E192" s="3"/>
      <c r="T192" s="20"/>
      <c r="U192" s="3"/>
      <c r="V192" s="3"/>
      <c r="W192" s="3"/>
    </row>
    <row r="193" spans="2:23" x14ac:dyDescent="0.25">
      <c r="B193" s="21"/>
      <c r="C193" s="3"/>
      <c r="D193" s="3"/>
      <c r="E193" s="3"/>
      <c r="T193" s="21"/>
      <c r="U193" s="3"/>
      <c r="V193" s="3"/>
      <c r="W193" s="3"/>
    </row>
    <row r="194" spans="2:23" x14ac:dyDescent="0.25">
      <c r="B194" s="20"/>
      <c r="C194" s="3"/>
      <c r="D194" s="3"/>
      <c r="E194" s="3"/>
      <c r="T194" s="21"/>
      <c r="U194" s="3"/>
      <c r="V194" s="3"/>
      <c r="W194" s="3"/>
    </row>
    <row r="195" spans="2:23" x14ac:dyDescent="0.25">
      <c r="B195" s="21"/>
      <c r="C195" s="3"/>
      <c r="D195" s="3"/>
      <c r="E195" s="3"/>
      <c r="T195" s="20"/>
      <c r="U195" s="3"/>
      <c r="V195" s="3"/>
      <c r="W195" s="3"/>
    </row>
    <row r="196" spans="2:23" x14ac:dyDescent="0.25">
      <c r="B196" s="21"/>
      <c r="C196" s="3"/>
      <c r="D196" s="3"/>
      <c r="E196" s="3"/>
      <c r="T196" s="21"/>
      <c r="U196" s="3"/>
      <c r="V196" s="3"/>
      <c r="W196" s="3"/>
    </row>
    <row r="197" spans="2:23" x14ac:dyDescent="0.25">
      <c r="B197" s="20"/>
      <c r="C197" s="3"/>
      <c r="D197" s="3"/>
      <c r="E197" s="3"/>
      <c r="T197" s="21"/>
      <c r="U197" s="3"/>
      <c r="V197" s="3"/>
      <c r="W197" s="3"/>
    </row>
    <row r="198" spans="2:23" x14ac:dyDescent="0.25">
      <c r="B198" s="21"/>
      <c r="C198" s="3"/>
      <c r="D198" s="3"/>
      <c r="E198" s="3"/>
      <c r="T198" s="20"/>
      <c r="U198" s="3"/>
      <c r="V198" s="3"/>
      <c r="W198" s="3"/>
    </row>
    <row r="199" spans="2:23" x14ac:dyDescent="0.25">
      <c r="B199" s="21"/>
      <c r="C199" s="3"/>
      <c r="D199" s="3"/>
      <c r="E199" s="3"/>
      <c r="T199" s="21"/>
      <c r="U199" s="3"/>
      <c r="V199" s="3"/>
      <c r="W199" s="3"/>
    </row>
    <row r="200" spans="2:23" x14ac:dyDescent="0.25">
      <c r="B200" s="20"/>
      <c r="C200" s="3"/>
      <c r="D200" s="3"/>
      <c r="E200" s="3"/>
      <c r="T200" s="21"/>
      <c r="U200" s="3"/>
      <c r="V200" s="3"/>
      <c r="W200" s="3"/>
    </row>
    <row r="201" spans="2:23" x14ac:dyDescent="0.25">
      <c r="B201" s="21"/>
      <c r="C201" s="3"/>
      <c r="D201" s="3"/>
      <c r="E201" s="3"/>
      <c r="T201" s="20"/>
      <c r="U201" s="3"/>
      <c r="V201" s="3"/>
      <c r="W201" s="3"/>
    </row>
    <row r="202" spans="2:23" x14ac:dyDescent="0.25">
      <c r="B202" s="21"/>
      <c r="C202" s="3"/>
      <c r="D202" s="3"/>
      <c r="E202" s="3"/>
      <c r="T202" s="21"/>
      <c r="U202" s="3"/>
      <c r="V202" s="3"/>
      <c r="W202" s="3"/>
    </row>
    <row r="203" spans="2:23" x14ac:dyDescent="0.25">
      <c r="B203" s="20"/>
      <c r="C203" s="3"/>
      <c r="D203" s="3"/>
      <c r="E203" s="3"/>
      <c r="T203" s="21"/>
      <c r="U203" s="3"/>
      <c r="V203" s="3"/>
      <c r="W203" s="3"/>
    </row>
    <row r="204" spans="2:23" x14ac:dyDescent="0.25">
      <c r="B204" s="21"/>
      <c r="C204" s="3"/>
      <c r="D204" s="3"/>
      <c r="E204" s="3"/>
      <c r="T204" s="20"/>
      <c r="U204" s="3"/>
      <c r="V204" s="3"/>
      <c r="W204" s="3"/>
    </row>
    <row r="205" spans="2:23" x14ac:dyDescent="0.25">
      <c r="B205" s="21"/>
      <c r="C205" s="3"/>
      <c r="D205" s="3"/>
      <c r="E205" s="3"/>
      <c r="T205" s="21"/>
      <c r="U205" s="3"/>
      <c r="V205" s="3"/>
      <c r="W205" s="3"/>
    </row>
    <row r="206" spans="2:23" x14ac:dyDescent="0.25">
      <c r="B206" s="20"/>
      <c r="C206" s="3"/>
      <c r="D206" s="3"/>
      <c r="E206" s="3"/>
      <c r="T206" s="21"/>
      <c r="U206" s="3"/>
      <c r="V206" s="3"/>
      <c r="W206" s="3"/>
    </row>
    <row r="207" spans="2:23" x14ac:dyDescent="0.25">
      <c r="B207" s="21"/>
      <c r="C207" s="3"/>
      <c r="D207" s="3"/>
      <c r="E207" s="3"/>
      <c r="T207" s="20"/>
      <c r="U207" s="3"/>
      <c r="V207" s="3"/>
      <c r="W207" s="3"/>
    </row>
    <row r="208" spans="2:23" x14ac:dyDescent="0.25">
      <c r="B208" s="21"/>
      <c r="C208" s="3"/>
      <c r="D208" s="3"/>
      <c r="E208" s="3"/>
      <c r="T208" s="21"/>
      <c r="U208" s="3"/>
      <c r="V208" s="3"/>
      <c r="W208" s="3"/>
    </row>
    <row r="209" spans="2:23" x14ac:dyDescent="0.25">
      <c r="B209" s="20"/>
      <c r="C209" s="3"/>
      <c r="D209" s="3"/>
      <c r="E209" s="3"/>
      <c r="T209" s="21"/>
      <c r="U209" s="3"/>
      <c r="V209" s="3"/>
      <c r="W209" s="3"/>
    </row>
    <row r="210" spans="2:23" x14ac:dyDescent="0.25">
      <c r="B210" s="21"/>
      <c r="C210" s="3"/>
      <c r="D210" s="3"/>
      <c r="E210" s="3"/>
      <c r="T210" s="20"/>
      <c r="U210" s="3"/>
      <c r="V210" s="3"/>
      <c r="W210" s="3"/>
    </row>
    <row r="211" spans="2:23" x14ac:dyDescent="0.25">
      <c r="B211" s="20"/>
      <c r="C211" s="3"/>
      <c r="D211" s="3"/>
      <c r="E211" s="3"/>
      <c r="T211" s="21"/>
      <c r="U211" s="3"/>
      <c r="V211" s="3"/>
      <c r="W211" s="3"/>
    </row>
    <row r="212" spans="2:23" x14ac:dyDescent="0.25">
      <c r="B212" s="21"/>
      <c r="C212" s="3"/>
      <c r="D212" s="3"/>
      <c r="E212" s="3"/>
      <c r="T212" s="20"/>
      <c r="U212" s="3"/>
      <c r="V212" s="3"/>
      <c r="W212" s="3"/>
    </row>
    <row r="213" spans="2:23" x14ac:dyDescent="0.25">
      <c r="B213" s="21"/>
      <c r="C213" s="3"/>
      <c r="D213" s="3"/>
      <c r="E213" s="3"/>
      <c r="T213" s="21"/>
      <c r="U213" s="3"/>
      <c r="V213" s="3"/>
      <c r="W213" s="3"/>
    </row>
    <row r="214" spans="2:23" x14ac:dyDescent="0.25">
      <c r="B214" s="20"/>
      <c r="C214" s="3"/>
      <c r="D214" s="3"/>
      <c r="E214" s="3"/>
      <c r="T214" s="21"/>
      <c r="U214" s="3"/>
      <c r="V214" s="3"/>
      <c r="W214" s="3"/>
    </row>
    <row r="215" spans="2:23" x14ac:dyDescent="0.25">
      <c r="B215" s="21"/>
      <c r="C215" s="3"/>
      <c r="D215" s="3"/>
      <c r="E215" s="3"/>
      <c r="T215" s="20"/>
      <c r="U215" s="3"/>
      <c r="V215" s="3"/>
      <c r="W215" s="3"/>
    </row>
    <row r="216" spans="2:23" x14ac:dyDescent="0.25">
      <c r="B216" s="21"/>
      <c r="C216" s="3"/>
      <c r="D216" s="3"/>
      <c r="E216" s="3"/>
      <c r="T216" s="21"/>
      <c r="U216" s="3"/>
      <c r="V216" s="3"/>
      <c r="W216" s="3"/>
    </row>
    <row r="217" spans="2:23" x14ac:dyDescent="0.25">
      <c r="B217" s="20"/>
      <c r="C217" s="3"/>
      <c r="D217" s="3"/>
      <c r="E217" s="3"/>
      <c r="T217" s="21"/>
      <c r="U217" s="3"/>
      <c r="V217" s="3"/>
      <c r="W217" s="3"/>
    </row>
    <row r="218" spans="2:23" x14ac:dyDescent="0.25">
      <c r="B218" s="21"/>
      <c r="C218" s="3"/>
      <c r="D218" s="3"/>
      <c r="E218" s="3"/>
      <c r="T218" s="20"/>
      <c r="U218" s="3"/>
      <c r="V218" s="3"/>
      <c r="W218" s="3"/>
    </row>
    <row r="219" spans="2:23" x14ac:dyDescent="0.25">
      <c r="B219" s="21"/>
      <c r="C219" s="3"/>
      <c r="D219" s="3"/>
      <c r="E219" s="3"/>
      <c r="T219" s="21"/>
      <c r="U219" s="3"/>
      <c r="V219" s="3"/>
      <c r="W219" s="3"/>
    </row>
    <row r="220" spans="2:23" x14ac:dyDescent="0.25">
      <c r="B220" s="20"/>
      <c r="C220" s="3"/>
      <c r="D220" s="3"/>
      <c r="E220" s="3"/>
      <c r="T220" s="21"/>
      <c r="U220" s="3"/>
      <c r="V220" s="3"/>
      <c r="W220" s="3"/>
    </row>
    <row r="221" spans="2:23" x14ac:dyDescent="0.25">
      <c r="B221" s="21"/>
      <c r="C221" s="3"/>
      <c r="D221" s="3"/>
      <c r="E221" s="3"/>
      <c r="T221" s="20"/>
      <c r="U221" s="3"/>
      <c r="V221" s="3"/>
      <c r="W221" s="3"/>
    </row>
    <row r="222" spans="2:23" x14ac:dyDescent="0.25">
      <c r="B222" s="21"/>
      <c r="C222" s="3"/>
      <c r="D222" s="3"/>
      <c r="E222" s="3"/>
      <c r="T222" s="21"/>
      <c r="U222" s="3"/>
      <c r="V222" s="3"/>
      <c r="W222" s="3"/>
    </row>
    <row r="223" spans="2:23" x14ac:dyDescent="0.25">
      <c r="B223" s="20"/>
      <c r="C223" s="3"/>
      <c r="D223" s="3"/>
      <c r="E223" s="3"/>
      <c r="T223" s="21"/>
      <c r="U223" s="3"/>
      <c r="V223" s="3"/>
      <c r="W223" s="3"/>
    </row>
    <row r="224" spans="2:23" x14ac:dyDescent="0.25">
      <c r="B224" s="21"/>
      <c r="C224" s="3"/>
      <c r="D224" s="3"/>
      <c r="E224" s="3"/>
      <c r="T224" s="20"/>
      <c r="U224" s="3"/>
      <c r="V224" s="3"/>
      <c r="W224" s="3"/>
    </row>
    <row r="225" spans="2:23" x14ac:dyDescent="0.25">
      <c r="B225" s="21"/>
      <c r="C225" s="3"/>
      <c r="D225" s="3"/>
      <c r="E225" s="3"/>
      <c r="T225" s="21"/>
      <c r="U225" s="3"/>
      <c r="V225" s="3"/>
      <c r="W225" s="3"/>
    </row>
    <row r="226" spans="2:23" x14ac:dyDescent="0.25">
      <c r="B226" s="20"/>
      <c r="C226" s="3"/>
      <c r="D226" s="3"/>
      <c r="E226" s="3"/>
      <c r="T226" s="21"/>
      <c r="U226" s="3"/>
      <c r="V226" s="3"/>
      <c r="W226" s="3"/>
    </row>
    <row r="227" spans="2:23" x14ac:dyDescent="0.25">
      <c r="B227" s="21"/>
      <c r="C227" s="3"/>
      <c r="D227" s="3"/>
      <c r="E227" s="3"/>
      <c r="T227" s="20"/>
      <c r="U227" s="3"/>
      <c r="V227" s="3"/>
      <c r="W227" s="3"/>
    </row>
    <row r="228" spans="2:23" x14ac:dyDescent="0.25">
      <c r="B228" s="21"/>
      <c r="C228" s="3"/>
      <c r="D228" s="3"/>
      <c r="E228" s="3"/>
      <c r="T228" s="21"/>
      <c r="U228" s="3"/>
      <c r="V228" s="3"/>
      <c r="W228" s="3"/>
    </row>
    <row r="229" spans="2:23" x14ac:dyDescent="0.25">
      <c r="B229" s="20"/>
      <c r="C229" s="3"/>
      <c r="D229" s="3"/>
      <c r="E229" s="3"/>
      <c r="T229" s="21"/>
      <c r="U229" s="3"/>
      <c r="V229" s="3"/>
      <c r="W229" s="3"/>
    </row>
    <row r="230" spans="2:23" x14ac:dyDescent="0.25">
      <c r="B230" s="21"/>
      <c r="C230" s="3"/>
      <c r="D230" s="3"/>
      <c r="E230" s="3"/>
      <c r="T230" s="20"/>
      <c r="U230" s="3"/>
      <c r="V230" s="3"/>
      <c r="W230" s="3"/>
    </row>
    <row r="231" spans="2:23" x14ac:dyDescent="0.25">
      <c r="B231" s="21"/>
      <c r="C231" s="3"/>
      <c r="D231" s="3"/>
      <c r="E231" s="3"/>
      <c r="T231" s="21"/>
      <c r="U231" s="3"/>
      <c r="V231" s="3"/>
      <c r="W231" s="3"/>
    </row>
    <row r="232" spans="2:23" x14ac:dyDescent="0.25">
      <c r="B232" s="20"/>
      <c r="C232" s="3"/>
      <c r="D232" s="3"/>
      <c r="E232" s="3"/>
      <c r="T232" s="21"/>
      <c r="U232" s="3"/>
      <c r="V232" s="3"/>
      <c r="W232" s="3"/>
    </row>
    <row r="233" spans="2:23" x14ac:dyDescent="0.25">
      <c r="B233" s="21"/>
      <c r="C233" s="3"/>
      <c r="D233" s="3"/>
      <c r="E233" s="3"/>
      <c r="T233" s="20"/>
      <c r="U233" s="3"/>
      <c r="V233" s="3"/>
      <c r="W233" s="3"/>
    </row>
    <row r="234" spans="2:23" x14ac:dyDescent="0.25">
      <c r="B234" s="21"/>
      <c r="C234" s="3"/>
      <c r="D234" s="3"/>
      <c r="E234" s="3"/>
      <c r="T234" s="21"/>
      <c r="U234" s="3"/>
      <c r="V234" s="3"/>
      <c r="W234" s="3"/>
    </row>
    <row r="235" spans="2:23" x14ac:dyDescent="0.25">
      <c r="B235" s="20"/>
      <c r="C235" s="3"/>
      <c r="D235" s="3"/>
      <c r="E235" s="3"/>
      <c r="T235" s="21"/>
      <c r="U235" s="3"/>
      <c r="V235" s="3"/>
      <c r="W235" s="3"/>
    </row>
    <row r="236" spans="2:23" x14ac:dyDescent="0.25">
      <c r="B236" s="21"/>
      <c r="C236" s="3"/>
      <c r="D236" s="3"/>
      <c r="E236" s="3"/>
      <c r="T236" s="20"/>
      <c r="U236" s="3"/>
      <c r="V236" s="3"/>
      <c r="W236" s="3"/>
    </row>
    <row r="237" spans="2:23" x14ac:dyDescent="0.25">
      <c r="B237" s="20"/>
      <c r="C237" s="3"/>
      <c r="D237" s="3"/>
      <c r="E237" s="3"/>
      <c r="T237" s="21"/>
      <c r="U237" s="3"/>
      <c r="V237" s="3"/>
      <c r="W237" s="3"/>
    </row>
    <row r="238" spans="2:23" x14ac:dyDescent="0.25">
      <c r="B238" s="21"/>
      <c r="C238" s="3"/>
      <c r="D238" s="3"/>
      <c r="E238" s="3"/>
      <c r="T238" s="20"/>
      <c r="U238" s="3"/>
      <c r="V238" s="3"/>
      <c r="W238" s="3"/>
    </row>
    <row r="239" spans="2:23" x14ac:dyDescent="0.25">
      <c r="B239" s="21"/>
      <c r="C239" s="3"/>
      <c r="D239" s="3"/>
      <c r="E239" s="3"/>
      <c r="T239" s="21"/>
      <c r="U239" s="3"/>
      <c r="V239" s="3"/>
      <c r="W239" s="3"/>
    </row>
    <row r="240" spans="2:23" x14ac:dyDescent="0.25">
      <c r="B240" s="20"/>
      <c r="C240" s="3"/>
      <c r="D240" s="3"/>
      <c r="E240" s="3"/>
      <c r="T240" s="21"/>
      <c r="U240" s="3"/>
      <c r="V240" s="3"/>
      <c r="W240" s="3"/>
    </row>
    <row r="241" spans="2:23" x14ac:dyDescent="0.25">
      <c r="B241" s="21"/>
      <c r="C241" s="3"/>
      <c r="D241" s="3"/>
      <c r="E241" s="3"/>
      <c r="T241" s="20"/>
      <c r="U241" s="3"/>
      <c r="V241" s="3"/>
      <c r="W241" s="3"/>
    </row>
    <row r="242" spans="2:23" x14ac:dyDescent="0.25">
      <c r="B242" s="21"/>
      <c r="C242" s="3"/>
      <c r="D242" s="3"/>
      <c r="E242" s="3"/>
      <c r="T242" s="21"/>
      <c r="U242" s="3"/>
      <c r="V242" s="3"/>
      <c r="W242" s="3"/>
    </row>
    <row r="243" spans="2:23" x14ac:dyDescent="0.25">
      <c r="B243" s="20"/>
      <c r="C243" s="3"/>
      <c r="D243" s="3"/>
      <c r="E243" s="3"/>
      <c r="T243" s="21"/>
      <c r="U243" s="3"/>
      <c r="V243" s="3"/>
      <c r="W243" s="3"/>
    </row>
    <row r="244" spans="2:23" x14ac:dyDescent="0.25">
      <c r="B244" s="21"/>
      <c r="C244" s="3"/>
      <c r="D244" s="3"/>
      <c r="E244" s="3"/>
      <c r="T244" s="20"/>
      <c r="U244" s="3"/>
      <c r="V244" s="3"/>
      <c r="W244" s="3"/>
    </row>
    <row r="245" spans="2:23" x14ac:dyDescent="0.25">
      <c r="B245" s="21"/>
      <c r="C245" s="3"/>
      <c r="D245" s="3"/>
      <c r="E245" s="3"/>
      <c r="T245" s="21"/>
      <c r="U245" s="3"/>
      <c r="V245" s="3"/>
      <c r="W245" s="3"/>
    </row>
    <row r="246" spans="2:23" x14ac:dyDescent="0.25">
      <c r="B246" s="20"/>
      <c r="C246" s="3"/>
      <c r="D246" s="3"/>
      <c r="E246" s="3"/>
      <c r="T246" s="21"/>
      <c r="U246" s="3"/>
      <c r="V246" s="3"/>
      <c r="W246" s="3"/>
    </row>
    <row r="247" spans="2:23" x14ac:dyDescent="0.25">
      <c r="B247" s="21"/>
      <c r="C247" s="3"/>
      <c r="D247" s="3"/>
      <c r="E247" s="3"/>
      <c r="T247" s="20"/>
      <c r="U247" s="3"/>
      <c r="V247" s="3"/>
      <c r="W247" s="3"/>
    </row>
    <row r="248" spans="2:23" x14ac:dyDescent="0.25">
      <c r="B248" s="21"/>
      <c r="C248" s="3"/>
      <c r="D248" s="3"/>
      <c r="E248" s="3"/>
      <c r="T248" s="21"/>
      <c r="U248" s="3"/>
      <c r="V248" s="3"/>
      <c r="W248" s="3"/>
    </row>
    <row r="249" spans="2:23" x14ac:dyDescent="0.25">
      <c r="B249" s="20"/>
      <c r="C249" s="3"/>
      <c r="D249" s="3"/>
      <c r="E249" s="3"/>
      <c r="T249" s="21"/>
      <c r="U249" s="3"/>
      <c r="V249" s="3"/>
      <c r="W249" s="3"/>
    </row>
    <row r="250" spans="2:23" x14ac:dyDescent="0.25">
      <c r="B250" s="21"/>
      <c r="C250" s="3"/>
      <c r="D250" s="3"/>
      <c r="E250" s="3"/>
      <c r="T250" s="20"/>
      <c r="U250" s="3"/>
      <c r="V250" s="3"/>
      <c r="W250" s="3"/>
    </row>
    <row r="251" spans="2:23" x14ac:dyDescent="0.25">
      <c r="B251" s="21"/>
      <c r="C251" s="3"/>
      <c r="D251" s="3"/>
      <c r="E251" s="3"/>
      <c r="T251" s="21"/>
      <c r="U251" s="3"/>
      <c r="V251" s="3"/>
      <c r="W251" s="3"/>
    </row>
    <row r="252" spans="2:23" x14ac:dyDescent="0.25">
      <c r="B252" s="20"/>
      <c r="C252" s="3"/>
      <c r="D252" s="3"/>
      <c r="E252" s="3"/>
      <c r="T252" s="21"/>
      <c r="U252" s="3"/>
      <c r="V252" s="3"/>
      <c r="W252" s="3"/>
    </row>
    <row r="253" spans="2:23" x14ac:dyDescent="0.25">
      <c r="B253" s="21"/>
      <c r="C253" s="3"/>
      <c r="D253" s="3"/>
      <c r="E253" s="3"/>
      <c r="T253" s="20"/>
      <c r="U253" s="3"/>
      <c r="V253" s="3"/>
      <c r="W253" s="3"/>
    </row>
    <row r="254" spans="2:23" x14ac:dyDescent="0.25">
      <c r="B254" s="21"/>
      <c r="C254" s="3"/>
      <c r="D254" s="3"/>
      <c r="E254" s="3"/>
      <c r="T254" s="21"/>
      <c r="U254" s="3"/>
      <c r="V254" s="3"/>
      <c r="W254" s="3"/>
    </row>
    <row r="255" spans="2:23" x14ac:dyDescent="0.25">
      <c r="B255" s="20"/>
      <c r="C255" s="3"/>
      <c r="D255" s="3"/>
      <c r="E255" s="3"/>
      <c r="T255" s="21"/>
      <c r="U255" s="3"/>
      <c r="V255" s="3"/>
      <c r="W255" s="3"/>
    </row>
    <row r="256" spans="2:23" x14ac:dyDescent="0.25">
      <c r="B256" s="21"/>
      <c r="C256" s="3"/>
      <c r="D256" s="3"/>
      <c r="E256" s="3"/>
      <c r="T256" s="20"/>
      <c r="U256" s="3"/>
      <c r="V256" s="3"/>
      <c r="W256" s="3"/>
    </row>
    <row r="257" spans="2:23" x14ac:dyDescent="0.25">
      <c r="B257" s="21"/>
      <c r="C257" s="3"/>
      <c r="D257" s="3"/>
      <c r="E257" s="3"/>
      <c r="T257" s="21"/>
      <c r="U257" s="3"/>
      <c r="V257" s="3"/>
      <c r="W257" s="3"/>
    </row>
    <row r="258" spans="2:23" x14ac:dyDescent="0.25">
      <c r="B258" s="20"/>
      <c r="C258" s="3"/>
      <c r="D258" s="3"/>
      <c r="E258" s="3"/>
      <c r="T258" s="21"/>
      <c r="U258" s="3"/>
      <c r="V258" s="3"/>
      <c r="W258" s="3"/>
    </row>
    <row r="259" spans="2:23" x14ac:dyDescent="0.25">
      <c r="B259" s="21"/>
      <c r="C259" s="3"/>
      <c r="D259" s="3"/>
      <c r="E259" s="3"/>
      <c r="T259" s="20"/>
      <c r="U259" s="3"/>
      <c r="V259" s="3"/>
      <c r="W259" s="3"/>
    </row>
    <row r="260" spans="2:23" x14ac:dyDescent="0.25">
      <c r="B260" s="21"/>
      <c r="C260" s="3"/>
      <c r="D260" s="3"/>
      <c r="E260" s="3"/>
      <c r="T260" s="21"/>
      <c r="U260" s="3"/>
      <c r="V260" s="3"/>
      <c r="W260" s="3"/>
    </row>
    <row r="261" spans="2:23" x14ac:dyDescent="0.25">
      <c r="B261" s="20"/>
      <c r="C261" s="3"/>
      <c r="D261" s="3"/>
      <c r="E261" s="3"/>
      <c r="T261" s="21"/>
      <c r="U261" s="3"/>
      <c r="V261" s="3"/>
      <c r="W261" s="3"/>
    </row>
    <row r="262" spans="2:23" x14ac:dyDescent="0.25">
      <c r="B262" s="21"/>
      <c r="C262" s="3"/>
      <c r="D262" s="3"/>
      <c r="E262" s="3"/>
      <c r="T262" s="20"/>
      <c r="U262" s="3"/>
      <c r="V262" s="3"/>
      <c r="W262" s="3"/>
    </row>
    <row r="263" spans="2:23" x14ac:dyDescent="0.25">
      <c r="B263" s="20"/>
      <c r="C263" s="3"/>
      <c r="D263" s="3"/>
      <c r="E263" s="3"/>
      <c r="T263" s="21"/>
      <c r="U263" s="3"/>
      <c r="V263" s="3"/>
      <c r="W263" s="3"/>
    </row>
    <row r="264" spans="2:23" x14ac:dyDescent="0.25">
      <c r="B264" s="21"/>
      <c r="C264" s="3"/>
      <c r="D264" s="3"/>
      <c r="E264" s="3"/>
      <c r="T264" s="20"/>
      <c r="U264" s="3"/>
      <c r="V264" s="3"/>
      <c r="W264" s="3"/>
    </row>
    <row r="265" spans="2:23" x14ac:dyDescent="0.25">
      <c r="B265" s="21"/>
      <c r="C265" s="3"/>
      <c r="D265" s="3"/>
      <c r="E265" s="3"/>
      <c r="T265" s="21"/>
      <c r="U265" s="3"/>
      <c r="V265" s="3"/>
      <c r="W265" s="3"/>
    </row>
    <row r="266" spans="2:23" x14ac:dyDescent="0.25">
      <c r="B266" s="20"/>
      <c r="C266" s="3"/>
      <c r="D266" s="3"/>
      <c r="E266" s="3"/>
      <c r="T266" s="21"/>
      <c r="U266" s="3"/>
      <c r="V266" s="3"/>
      <c r="W266" s="3"/>
    </row>
    <row r="267" spans="2:23" x14ac:dyDescent="0.25">
      <c r="B267" s="21"/>
      <c r="C267" s="3"/>
      <c r="D267" s="3"/>
      <c r="E267" s="3"/>
      <c r="T267" s="20"/>
      <c r="U267" s="3"/>
      <c r="V267" s="3"/>
      <c r="W267" s="3"/>
    </row>
    <row r="268" spans="2:23" x14ac:dyDescent="0.25">
      <c r="B268" s="21"/>
      <c r="C268" s="3"/>
      <c r="D268" s="3"/>
      <c r="E268" s="3"/>
      <c r="T268" s="21"/>
      <c r="U268" s="3"/>
      <c r="V268" s="3"/>
      <c r="W268" s="3"/>
    </row>
    <row r="269" spans="2:23" x14ac:dyDescent="0.25">
      <c r="B269" s="20"/>
      <c r="C269" s="3"/>
      <c r="D269" s="3"/>
      <c r="E269" s="3"/>
      <c r="T269" s="21"/>
      <c r="U269" s="3"/>
      <c r="V269" s="3"/>
      <c r="W269" s="3"/>
    </row>
    <row r="270" spans="2:23" x14ac:dyDescent="0.25">
      <c r="B270" s="21"/>
      <c r="C270" s="3"/>
      <c r="D270" s="3"/>
      <c r="E270" s="3"/>
      <c r="T270" s="20"/>
      <c r="U270" s="3"/>
      <c r="V270" s="3"/>
      <c r="W270" s="3"/>
    </row>
    <row r="271" spans="2:23" x14ac:dyDescent="0.25">
      <c r="B271" s="21"/>
      <c r="C271" s="3"/>
      <c r="D271" s="3"/>
      <c r="E271" s="3"/>
      <c r="T271" s="21"/>
      <c r="U271" s="3"/>
      <c r="V271" s="3"/>
      <c r="W271" s="3"/>
    </row>
    <row r="272" spans="2:23" x14ac:dyDescent="0.25">
      <c r="B272" s="20"/>
      <c r="C272" s="3"/>
      <c r="D272" s="3"/>
      <c r="E272" s="3"/>
      <c r="T272" s="21"/>
      <c r="U272" s="3"/>
      <c r="V272" s="3"/>
      <c r="W272" s="3"/>
    </row>
    <row r="273" spans="2:23" x14ac:dyDescent="0.25">
      <c r="B273" s="21"/>
      <c r="C273" s="3"/>
      <c r="D273" s="3"/>
      <c r="E273" s="3"/>
      <c r="T273" s="20"/>
      <c r="U273" s="3"/>
      <c r="V273" s="3"/>
      <c r="W273" s="3"/>
    </row>
    <row r="274" spans="2:23" x14ac:dyDescent="0.25">
      <c r="B274" s="21"/>
      <c r="C274" s="3"/>
      <c r="D274" s="3"/>
      <c r="E274" s="3"/>
      <c r="T274" s="21"/>
      <c r="U274" s="3"/>
      <c r="V274" s="3"/>
      <c r="W274" s="3"/>
    </row>
    <row r="275" spans="2:23" x14ac:dyDescent="0.25">
      <c r="B275" s="20"/>
      <c r="C275" s="3"/>
      <c r="D275" s="3"/>
      <c r="E275" s="3"/>
      <c r="T275" s="21"/>
      <c r="U275" s="3"/>
      <c r="V275" s="3"/>
      <c r="W275" s="3"/>
    </row>
    <row r="276" spans="2:23" x14ac:dyDescent="0.25">
      <c r="B276" s="21"/>
      <c r="C276" s="3"/>
      <c r="D276" s="3"/>
      <c r="E276" s="3"/>
      <c r="T276" s="20"/>
      <c r="U276" s="3"/>
      <c r="V276" s="3"/>
      <c r="W276" s="3"/>
    </row>
    <row r="277" spans="2:23" x14ac:dyDescent="0.25">
      <c r="B277" s="21"/>
      <c r="C277" s="3"/>
      <c r="D277" s="3"/>
      <c r="E277" s="3"/>
      <c r="T277" s="21"/>
      <c r="U277" s="3"/>
      <c r="V277" s="3"/>
      <c r="W277" s="3"/>
    </row>
    <row r="278" spans="2:23" x14ac:dyDescent="0.25">
      <c r="B278" s="20"/>
      <c r="C278" s="3"/>
      <c r="D278" s="3"/>
      <c r="E278" s="3"/>
      <c r="T278" s="21"/>
      <c r="U278" s="3"/>
      <c r="V278" s="3"/>
      <c r="W278" s="3"/>
    </row>
    <row r="279" spans="2:23" x14ac:dyDescent="0.25">
      <c r="B279" s="21"/>
      <c r="C279" s="3"/>
      <c r="D279" s="3"/>
      <c r="E279" s="3"/>
      <c r="T279" s="20"/>
      <c r="U279" s="3"/>
      <c r="V279" s="3"/>
      <c r="W279" s="3"/>
    </row>
    <row r="280" spans="2:23" x14ac:dyDescent="0.25">
      <c r="B280" s="21"/>
      <c r="C280" s="3"/>
      <c r="D280" s="3"/>
      <c r="E280" s="3"/>
      <c r="T280" s="21"/>
      <c r="U280" s="3"/>
      <c r="V280" s="3"/>
      <c r="W280" s="3"/>
    </row>
    <row r="281" spans="2:23" x14ac:dyDescent="0.25">
      <c r="B281" s="20"/>
      <c r="C281" s="3"/>
      <c r="D281" s="3"/>
      <c r="E281" s="3"/>
      <c r="T281" s="21"/>
      <c r="U281" s="3"/>
      <c r="V281" s="3"/>
      <c r="W281" s="3"/>
    </row>
    <row r="282" spans="2:23" x14ac:dyDescent="0.25">
      <c r="B282" s="21"/>
      <c r="C282" s="3"/>
      <c r="D282" s="3"/>
      <c r="E282" s="3"/>
      <c r="T282" s="20"/>
      <c r="U282" s="3"/>
      <c r="V282" s="3"/>
      <c r="W282" s="3"/>
    </row>
    <row r="283" spans="2:23" x14ac:dyDescent="0.25">
      <c r="B283" s="21"/>
      <c r="C283" s="3"/>
      <c r="D283" s="3"/>
      <c r="E283" s="3"/>
      <c r="T283" s="21"/>
      <c r="U283" s="3"/>
      <c r="V283" s="3"/>
      <c r="W283" s="3"/>
    </row>
    <row r="284" spans="2:23" x14ac:dyDescent="0.25">
      <c r="B284" s="20"/>
      <c r="C284" s="3"/>
      <c r="D284" s="3"/>
      <c r="E284" s="3"/>
      <c r="T284" s="21"/>
      <c r="U284" s="3"/>
      <c r="V284" s="3"/>
      <c r="W284" s="3"/>
    </row>
    <row r="285" spans="2:23" x14ac:dyDescent="0.25">
      <c r="B285" s="21"/>
      <c r="C285" s="3"/>
      <c r="D285" s="3"/>
      <c r="E285" s="3"/>
      <c r="T285" s="20"/>
      <c r="U285" s="3"/>
      <c r="V285" s="3"/>
      <c r="W285" s="3"/>
    </row>
    <row r="286" spans="2:23" x14ac:dyDescent="0.25">
      <c r="B286" s="21"/>
      <c r="C286" s="3"/>
      <c r="D286" s="3"/>
      <c r="E286" s="3"/>
      <c r="T286" s="21"/>
      <c r="U286" s="3"/>
      <c r="V286" s="3"/>
      <c r="W286" s="3"/>
    </row>
    <row r="287" spans="2:23" x14ac:dyDescent="0.25">
      <c r="B287" s="20"/>
      <c r="C287" s="3"/>
      <c r="D287" s="3"/>
      <c r="E287" s="3"/>
      <c r="T287" s="21"/>
      <c r="U287" s="3"/>
      <c r="V287" s="3"/>
      <c r="W287" s="3"/>
    </row>
    <row r="288" spans="2:23" x14ac:dyDescent="0.25">
      <c r="B288" s="21"/>
      <c r="C288" s="3"/>
      <c r="D288" s="3"/>
      <c r="E288" s="3"/>
      <c r="T288" s="20"/>
      <c r="U288" s="3"/>
      <c r="V288" s="3"/>
      <c r="W288" s="3"/>
    </row>
    <row r="289" spans="2:23" x14ac:dyDescent="0.25">
      <c r="B289" s="20"/>
      <c r="C289" s="3"/>
      <c r="D289" s="3"/>
      <c r="E289" s="3"/>
      <c r="T289" s="21"/>
      <c r="U289" s="3"/>
      <c r="V289" s="3"/>
      <c r="W289" s="3"/>
    </row>
    <row r="290" spans="2:23" x14ac:dyDescent="0.25">
      <c r="B290" s="21"/>
      <c r="C290" s="3"/>
      <c r="D290" s="3"/>
      <c r="E290" s="3"/>
      <c r="T290" s="20"/>
      <c r="U290" s="3"/>
      <c r="V290" s="3"/>
      <c r="W290" s="3"/>
    </row>
    <row r="291" spans="2:23" x14ac:dyDescent="0.25">
      <c r="B291" s="21"/>
      <c r="C291" s="3"/>
      <c r="D291" s="3"/>
      <c r="E291" s="3"/>
      <c r="T291" s="21"/>
      <c r="U291" s="3"/>
      <c r="V291" s="3"/>
      <c r="W291" s="3"/>
    </row>
    <row r="292" spans="2:23" x14ac:dyDescent="0.25">
      <c r="B292" s="20"/>
      <c r="C292" s="3"/>
      <c r="D292" s="3"/>
      <c r="E292" s="3"/>
      <c r="T292" s="21"/>
      <c r="U292" s="3"/>
      <c r="V292" s="3"/>
      <c r="W292" s="3"/>
    </row>
    <row r="293" spans="2:23" x14ac:dyDescent="0.25">
      <c r="B293" s="21"/>
      <c r="C293" s="3"/>
      <c r="D293" s="3"/>
      <c r="E293" s="3"/>
      <c r="T293" s="20"/>
      <c r="U293" s="3"/>
      <c r="V293" s="3"/>
      <c r="W293" s="3"/>
    </row>
    <row r="294" spans="2:23" x14ac:dyDescent="0.25">
      <c r="B294" s="21"/>
      <c r="C294" s="3"/>
      <c r="D294" s="3"/>
      <c r="E294" s="3"/>
      <c r="T294" s="21"/>
      <c r="U294" s="3"/>
      <c r="V294" s="3"/>
      <c r="W294" s="3"/>
    </row>
    <row r="295" spans="2:23" x14ac:dyDescent="0.25">
      <c r="B295" s="20"/>
      <c r="C295" s="3"/>
      <c r="D295" s="3"/>
      <c r="E295" s="3"/>
      <c r="T295" s="21"/>
      <c r="U295" s="3"/>
      <c r="V295" s="3"/>
      <c r="W295" s="3"/>
    </row>
    <row r="296" spans="2:23" x14ac:dyDescent="0.25">
      <c r="B296" s="21"/>
      <c r="C296" s="3"/>
      <c r="D296" s="3"/>
      <c r="E296" s="3"/>
      <c r="T296" s="20"/>
      <c r="U296" s="3"/>
      <c r="V296" s="3"/>
      <c r="W296" s="3"/>
    </row>
    <row r="297" spans="2:23" x14ac:dyDescent="0.25">
      <c r="B297" s="21"/>
      <c r="C297" s="3"/>
      <c r="D297" s="3"/>
      <c r="E297" s="3"/>
      <c r="T297" s="21"/>
      <c r="U297" s="3"/>
      <c r="V297" s="3"/>
      <c r="W297" s="3"/>
    </row>
    <row r="298" spans="2:23" x14ac:dyDescent="0.25">
      <c r="B298" s="20"/>
      <c r="C298" s="3"/>
      <c r="D298" s="3"/>
      <c r="E298" s="3"/>
      <c r="T298" s="21"/>
      <c r="U298" s="3"/>
      <c r="V298" s="3"/>
      <c r="W298" s="3"/>
    </row>
    <row r="299" spans="2:23" x14ac:dyDescent="0.25">
      <c r="B299" s="21"/>
      <c r="C299" s="3"/>
      <c r="D299" s="3"/>
      <c r="E299" s="3"/>
      <c r="T299" s="20"/>
      <c r="U299" s="3"/>
      <c r="V299" s="3"/>
      <c r="W299" s="3"/>
    </row>
    <row r="300" spans="2:23" x14ac:dyDescent="0.25">
      <c r="B300" s="21"/>
      <c r="C300" s="3"/>
      <c r="D300" s="3"/>
      <c r="E300" s="3"/>
      <c r="T300" s="21"/>
      <c r="U300" s="3"/>
      <c r="V300" s="3"/>
      <c r="W300" s="3"/>
    </row>
    <row r="301" spans="2:23" x14ac:dyDescent="0.25">
      <c r="B301" s="20"/>
      <c r="C301" s="3"/>
      <c r="D301" s="3"/>
      <c r="E301" s="3"/>
      <c r="T301" s="21"/>
      <c r="U301" s="3"/>
      <c r="V301" s="3"/>
      <c r="W301" s="3"/>
    </row>
    <row r="302" spans="2:23" x14ac:dyDescent="0.25">
      <c r="B302" s="21"/>
      <c r="C302" s="3"/>
      <c r="D302" s="3"/>
      <c r="E302" s="3"/>
      <c r="T302" s="20"/>
      <c r="U302" s="3"/>
      <c r="V302" s="3"/>
      <c r="W302" s="3"/>
    </row>
    <row r="303" spans="2:23" x14ac:dyDescent="0.25">
      <c r="B303" s="21"/>
      <c r="C303" s="3"/>
      <c r="D303" s="3"/>
      <c r="E303" s="3"/>
      <c r="T303" s="21"/>
      <c r="U303" s="3"/>
      <c r="V303" s="3"/>
      <c r="W303" s="3"/>
    </row>
    <row r="304" spans="2:23" x14ac:dyDescent="0.25">
      <c r="B304" s="20"/>
      <c r="C304" s="3"/>
      <c r="D304" s="3"/>
      <c r="E304" s="3"/>
      <c r="T304" s="21"/>
      <c r="U304" s="3"/>
      <c r="V304" s="3"/>
      <c r="W304" s="3"/>
    </row>
    <row r="305" spans="2:23" x14ac:dyDescent="0.25">
      <c r="B305" s="21"/>
      <c r="C305" s="3"/>
      <c r="D305" s="3"/>
      <c r="E305" s="3"/>
      <c r="T305" s="20"/>
      <c r="U305" s="3"/>
      <c r="V305" s="3"/>
      <c r="W305" s="3"/>
    </row>
    <row r="306" spans="2:23" x14ac:dyDescent="0.25">
      <c r="B306" s="21"/>
      <c r="C306" s="3"/>
      <c r="D306" s="3"/>
      <c r="E306" s="3"/>
      <c r="T306" s="21"/>
      <c r="U306" s="3"/>
      <c r="V306" s="3"/>
      <c r="W306" s="3"/>
    </row>
    <row r="307" spans="2:23" x14ac:dyDescent="0.25">
      <c r="B307" s="20"/>
      <c r="C307" s="3"/>
      <c r="D307" s="3"/>
      <c r="E307" s="3"/>
      <c r="T307" s="21"/>
      <c r="U307" s="3"/>
      <c r="V307" s="3"/>
      <c r="W307" s="3"/>
    </row>
    <row r="308" spans="2:23" x14ac:dyDescent="0.25">
      <c r="B308" s="21"/>
      <c r="C308" s="3"/>
      <c r="D308" s="3"/>
      <c r="E308" s="3"/>
      <c r="T308" s="20"/>
      <c r="U308" s="3"/>
      <c r="V308" s="3"/>
      <c r="W308" s="3"/>
    </row>
    <row r="309" spans="2:23" x14ac:dyDescent="0.25">
      <c r="B309" s="21"/>
      <c r="C309" s="3"/>
      <c r="D309" s="3"/>
      <c r="E309" s="3"/>
      <c r="T309" s="21"/>
      <c r="U309" s="3"/>
      <c r="V309" s="3"/>
      <c r="W309" s="3"/>
    </row>
    <row r="310" spans="2:23" x14ac:dyDescent="0.25">
      <c r="B310" s="20"/>
      <c r="C310" s="3"/>
      <c r="D310" s="3"/>
      <c r="E310" s="3"/>
      <c r="T310" s="21"/>
      <c r="U310" s="3"/>
      <c r="V310" s="3"/>
      <c r="W310" s="3"/>
    </row>
    <row r="311" spans="2:23" x14ac:dyDescent="0.25">
      <c r="B311" s="21"/>
      <c r="C311" s="3"/>
      <c r="D311" s="3"/>
      <c r="E311" s="3"/>
      <c r="T311" s="20"/>
      <c r="U311" s="3"/>
      <c r="V311" s="3"/>
      <c r="W311" s="3"/>
    </row>
    <row r="312" spans="2:23" x14ac:dyDescent="0.25">
      <c r="B312" s="21"/>
      <c r="C312" s="3"/>
      <c r="D312" s="3"/>
      <c r="E312" s="3"/>
      <c r="T312" s="21"/>
      <c r="U312" s="3"/>
      <c r="V312" s="3"/>
      <c r="W312" s="3"/>
    </row>
    <row r="313" spans="2:23" x14ac:dyDescent="0.25">
      <c r="B313" s="20"/>
      <c r="C313" s="3"/>
      <c r="D313" s="3"/>
      <c r="E313" s="3"/>
      <c r="T313" s="21"/>
      <c r="U313" s="3"/>
      <c r="V313" s="3"/>
      <c r="W313" s="3"/>
    </row>
    <row r="314" spans="2:23" x14ac:dyDescent="0.25">
      <c r="B314" s="21"/>
      <c r="C314" s="3"/>
      <c r="D314" s="3"/>
      <c r="E314" s="3"/>
      <c r="T314" s="20"/>
      <c r="U314" s="3"/>
      <c r="V314" s="3"/>
      <c r="W314" s="3"/>
    </row>
    <row r="315" spans="2:23" x14ac:dyDescent="0.25">
      <c r="B315" s="20"/>
      <c r="C315" s="3"/>
      <c r="D315" s="3"/>
      <c r="E315" s="3"/>
      <c r="T315" s="21"/>
      <c r="U315" s="3"/>
      <c r="V315" s="3"/>
      <c r="W315" s="3"/>
    </row>
    <row r="316" spans="2:23" x14ac:dyDescent="0.25">
      <c r="B316" s="21"/>
      <c r="C316" s="3"/>
      <c r="D316" s="3"/>
      <c r="E316" s="3"/>
      <c r="T316" s="20"/>
      <c r="U316" s="3"/>
      <c r="V316" s="3"/>
      <c r="W316" s="3"/>
    </row>
    <row r="317" spans="2:23" x14ac:dyDescent="0.25">
      <c r="B317" s="21"/>
      <c r="C317" s="3"/>
      <c r="D317" s="3"/>
      <c r="E317" s="3"/>
      <c r="T317" s="21"/>
      <c r="U317" s="3"/>
      <c r="V317" s="3"/>
      <c r="W317" s="3"/>
    </row>
    <row r="318" spans="2:23" x14ac:dyDescent="0.25">
      <c r="B318" s="20"/>
      <c r="C318" s="3"/>
      <c r="D318" s="3"/>
      <c r="E318" s="3"/>
      <c r="T318" s="21"/>
      <c r="U318" s="3"/>
      <c r="V318" s="3"/>
      <c r="W318" s="3"/>
    </row>
    <row r="319" spans="2:23" x14ac:dyDescent="0.25">
      <c r="B319" s="21"/>
      <c r="C319" s="3"/>
      <c r="D319" s="3"/>
      <c r="E319" s="3"/>
      <c r="T319" s="20"/>
      <c r="U319" s="3"/>
      <c r="V319" s="3"/>
      <c r="W319" s="3"/>
    </row>
    <row r="320" spans="2:23" x14ac:dyDescent="0.25">
      <c r="B320" s="21"/>
      <c r="C320" s="3"/>
      <c r="D320" s="3"/>
      <c r="E320" s="3"/>
      <c r="T320" s="21"/>
      <c r="U320" s="3"/>
      <c r="V320" s="3"/>
      <c r="W320" s="3"/>
    </row>
    <row r="321" spans="2:23" x14ac:dyDescent="0.25">
      <c r="B321" s="20"/>
      <c r="C321" s="3"/>
      <c r="D321" s="3"/>
      <c r="E321" s="3"/>
      <c r="T321" s="21"/>
      <c r="U321" s="3"/>
      <c r="V321" s="3"/>
      <c r="W321" s="3"/>
    </row>
    <row r="322" spans="2:23" x14ac:dyDescent="0.25">
      <c r="B322" s="21"/>
      <c r="C322" s="3"/>
      <c r="D322" s="3"/>
      <c r="E322" s="3"/>
      <c r="T322" s="20"/>
      <c r="U322" s="3"/>
      <c r="V322" s="3"/>
      <c r="W322" s="3"/>
    </row>
    <row r="323" spans="2:23" x14ac:dyDescent="0.25">
      <c r="B323" s="21"/>
      <c r="C323" s="3"/>
      <c r="D323" s="3"/>
      <c r="E323" s="3"/>
      <c r="T323" s="21"/>
      <c r="U323" s="3"/>
      <c r="V323" s="3"/>
      <c r="W323" s="3"/>
    </row>
    <row r="324" spans="2:23" x14ac:dyDescent="0.25">
      <c r="B324" s="20"/>
      <c r="C324" s="3"/>
      <c r="D324" s="3"/>
      <c r="E324" s="3"/>
      <c r="T324" s="21"/>
      <c r="U324" s="3"/>
      <c r="V324" s="3"/>
      <c r="W324" s="3"/>
    </row>
    <row r="325" spans="2:23" x14ac:dyDescent="0.25">
      <c r="B325" s="21"/>
      <c r="C325" s="3"/>
      <c r="D325" s="3"/>
      <c r="E325" s="3"/>
      <c r="T325" s="20"/>
      <c r="U325" s="3"/>
      <c r="V325" s="3"/>
      <c r="W325" s="3"/>
    </row>
    <row r="326" spans="2:23" x14ac:dyDescent="0.25">
      <c r="B326" s="21"/>
      <c r="C326" s="3"/>
      <c r="D326" s="3"/>
      <c r="E326" s="3"/>
      <c r="T326" s="21"/>
      <c r="U326" s="3"/>
      <c r="V326" s="3"/>
      <c r="W326" s="3"/>
    </row>
    <row r="327" spans="2:23" x14ac:dyDescent="0.25">
      <c r="B327" s="20"/>
      <c r="C327" s="3"/>
      <c r="D327" s="3"/>
      <c r="E327" s="3"/>
      <c r="T327" s="21"/>
      <c r="U327" s="3"/>
      <c r="V327" s="3"/>
      <c r="W327" s="3"/>
    </row>
    <row r="328" spans="2:23" x14ac:dyDescent="0.25">
      <c r="B328" s="21"/>
      <c r="C328" s="3"/>
      <c r="D328" s="3"/>
      <c r="E328" s="3"/>
      <c r="T328" s="20"/>
      <c r="U328" s="3"/>
      <c r="V328" s="3"/>
      <c r="W328" s="3"/>
    </row>
    <row r="329" spans="2:23" x14ac:dyDescent="0.25">
      <c r="B329" s="21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selection activeCell="A145" sqref="A145"/>
    </sheetView>
  </sheetViews>
  <sheetFormatPr defaultRowHeight="15" x14ac:dyDescent="0.25"/>
  <cols>
    <col min="1" max="6" width="12.7109375" customWidth="1"/>
  </cols>
  <sheetData>
    <row r="1" spans="1:6" x14ac:dyDescent="0.25">
      <c r="A1" s="26" t="s">
        <v>68</v>
      </c>
      <c r="B1" s="26"/>
      <c r="C1" s="26"/>
      <c r="D1" s="26" t="s">
        <v>69</v>
      </c>
      <c r="E1" s="26"/>
      <c r="F1" s="26"/>
    </row>
    <row r="2" spans="1:6" x14ac:dyDescent="0.25">
      <c r="A2" s="25" t="s">
        <v>24</v>
      </c>
      <c r="B2" s="25" t="s">
        <v>67</v>
      </c>
      <c r="C2" s="25" t="s">
        <v>26</v>
      </c>
      <c r="D2" s="25" t="s">
        <v>24</v>
      </c>
      <c r="E2" s="25" t="s">
        <v>67</v>
      </c>
      <c r="F2" s="25" t="s">
        <v>26</v>
      </c>
    </row>
    <row r="3" spans="1:6" x14ac:dyDescent="0.25">
      <c r="A3" s="20">
        <f>'Low Speed System'!B29</f>
        <v>0</v>
      </c>
      <c r="B3" s="23">
        <f>'Low Speed System'!C29</f>
        <v>0</v>
      </c>
      <c r="C3" s="23">
        <v>0</v>
      </c>
      <c r="D3" s="20">
        <f>'High Speed System'!B29</f>
        <v>0</v>
      </c>
      <c r="E3" s="23">
        <f>'High Speed System'!C29</f>
        <v>0</v>
      </c>
      <c r="F3" s="23">
        <v>0</v>
      </c>
    </row>
    <row r="4" spans="1:6" x14ac:dyDescent="0.25">
      <c r="A4" s="20">
        <f>'Low Speed System'!B30</f>
        <v>0.01</v>
      </c>
      <c r="B4" s="23">
        <f>'Low Speed System'!C30</f>
        <v>0.56665664849168429</v>
      </c>
      <c r="C4" s="23">
        <v>4.944614104417119E-3</v>
      </c>
      <c r="D4" s="20">
        <f>'High Speed System'!B30</f>
        <v>0.01</v>
      </c>
      <c r="E4" s="23">
        <f>'High Speed System'!C30</f>
        <v>0.36212175541430547</v>
      </c>
      <c r="F4" s="23">
        <v>4.541685845174559E-3</v>
      </c>
    </row>
    <row r="5" spans="1:6" x14ac:dyDescent="0.25">
      <c r="A5" s="20">
        <f>'Low Speed System'!B31</f>
        <v>0.02</v>
      </c>
      <c r="B5" s="23">
        <f>'Low Speed System'!C31</f>
        <v>0.56688323526828677</v>
      </c>
      <c r="C5" s="23">
        <v>1.0613157772826726E-2</v>
      </c>
      <c r="D5" s="20">
        <f>'High Speed System'!B31</f>
        <v>0.02</v>
      </c>
      <c r="E5" s="23">
        <f>'High Speed System'!C31</f>
        <v>0.70709163557397225</v>
      </c>
      <c r="F5" s="23">
        <v>1.760214119478043E-2</v>
      </c>
    </row>
    <row r="6" spans="1:6" x14ac:dyDescent="0.25">
      <c r="A6" s="20">
        <f>'Low Speed System'!B32</f>
        <v>0.03</v>
      </c>
      <c r="B6" s="23">
        <f>'Low Speed System'!C32</f>
        <v>0.56688332587265444</v>
      </c>
      <c r="C6" s="23">
        <v>1.6281990916118216E-2</v>
      </c>
      <c r="D6" s="20">
        <f>'High Speed System'!B32</f>
        <v>0.03</v>
      </c>
      <c r="E6" s="23">
        <f>'High Speed System'!C32</f>
        <v>1.0357220380230618</v>
      </c>
      <c r="F6" s="23">
        <v>3.8393495361578767E-2</v>
      </c>
    </row>
    <row r="7" spans="1:6" x14ac:dyDescent="0.25">
      <c r="A7" s="20">
        <f>'Low Speed System'!B33</f>
        <v>0.04</v>
      </c>
      <c r="B7" s="23">
        <f>'Low Speed System'!C33</f>
        <v>0.56688332590888413</v>
      </c>
      <c r="C7" s="23">
        <v>2.19508241751609E-2</v>
      </c>
      <c r="D7" s="20">
        <f>'High Speed System'!B33</f>
        <v>0.04</v>
      </c>
      <c r="E7" s="23">
        <f>'High Speed System'!C33</f>
        <v>1.3487868811446244</v>
      </c>
      <c r="F7" s="23">
        <v>6.6200745015463802E-2</v>
      </c>
    </row>
    <row r="8" spans="1:6" x14ac:dyDescent="0.25">
      <c r="A8" s="20">
        <f>'Low Speed System'!B34</f>
        <v>0.05</v>
      </c>
      <c r="B8" s="23">
        <f>'Low Speed System'!C34</f>
        <v>0.56688332590889856</v>
      </c>
      <c r="C8" s="23">
        <v>2.7619657434249871E-2</v>
      </c>
      <c r="D8" s="20">
        <f>'High Speed System'!B34</f>
        <v>0.05</v>
      </c>
      <c r="E8" s="23">
        <f>'High Speed System'!C34</f>
        <v>1.6470234267238553</v>
      </c>
      <c r="F8" s="23">
        <v>0.10037501494081624</v>
      </c>
    </row>
    <row r="9" spans="1:6" x14ac:dyDescent="0.25">
      <c r="A9" s="20">
        <f>'Low Speed System'!B35</f>
        <v>0.06</v>
      </c>
      <c r="B9" s="23">
        <f>'Low Speed System'!C35</f>
        <v>0.56688332590889856</v>
      </c>
      <c r="C9" s="23">
        <v>3.3288490693338856E-2</v>
      </c>
      <c r="D9" s="20">
        <f>'High Speed System'!B35</f>
        <v>0.06</v>
      </c>
      <c r="E9" s="23">
        <f>'High Speed System'!C35</f>
        <v>1.9311340161856538</v>
      </c>
      <c r="F9" s="23">
        <v>0.14032744208243342</v>
      </c>
    </row>
    <row r="10" spans="1:6" x14ac:dyDescent="0.25">
      <c r="A10" s="20">
        <f>'Low Speed System'!B36</f>
        <v>7.0000000000000007E-2</v>
      </c>
      <c r="B10" s="23">
        <f>'Low Speed System'!C36</f>
        <v>0.56688332590889856</v>
      </c>
      <c r="C10" s="23">
        <v>3.8957323952427847E-2</v>
      </c>
      <c r="D10" s="20">
        <f>'High Speed System'!B36</f>
        <v>7.0000000000000007E-2</v>
      </c>
      <c r="E10" s="23">
        <f>'High Speed System'!C36</f>
        <v>2.2017877245954001</v>
      </c>
      <c r="F10" s="23">
        <v>0.18552362523429844</v>
      </c>
    </row>
    <row r="11" spans="1:6" x14ac:dyDescent="0.25">
      <c r="A11" s="20">
        <f>'Low Speed System'!B37</f>
        <v>0.08</v>
      </c>
      <c r="B11" s="23">
        <f>'Low Speed System'!C37</f>
        <v>0.56688332590889856</v>
      </c>
      <c r="C11" s="23">
        <v>4.4626157211516838E-2</v>
      </c>
      <c r="D11" s="20">
        <f>'High Speed System'!B37</f>
        <v>0.08</v>
      </c>
      <c r="E11" s="23">
        <f>'High Speed System'!C37</f>
        <v>2.4596219363180758</v>
      </c>
      <c r="F11" s="23">
        <v>0.23547858805688793</v>
      </c>
    </row>
    <row r="12" spans="1:6" x14ac:dyDescent="0.25">
      <c r="A12" s="20">
        <f>'Low Speed System'!B38</f>
        <v>0.09</v>
      </c>
      <c r="B12" s="23">
        <f>'Low Speed System'!C38</f>
        <v>0.56688332590889856</v>
      </c>
      <c r="C12" s="23">
        <v>5.0294990470605809E-2</v>
      </c>
      <c r="D12" s="20">
        <f>'High Speed System'!B38</f>
        <v>0.09</v>
      </c>
      <c r="E12" s="23">
        <f>'High Speed System'!C38</f>
        <v>2.705243846046395</v>
      </c>
      <c r="F12" s="23">
        <v>0.28975220794709045</v>
      </c>
    </row>
    <row r="13" spans="1:6" x14ac:dyDescent="0.25">
      <c r="A13" s="20">
        <f>'Low Speed System'!B39</f>
        <v>0.1</v>
      </c>
      <c r="B13" s="23">
        <f>'Low Speed System'!C39</f>
        <v>0.56688332590889856</v>
      </c>
      <c r="C13" s="23">
        <v>5.5963823729694807E-2</v>
      </c>
      <c r="D13" s="20">
        <f>'High Speed System'!B39</f>
        <v>0.1</v>
      </c>
      <c r="E13" s="23">
        <f>'High Speed System'!C39</f>
        <v>2.9392318887328219</v>
      </c>
      <c r="F13" s="23">
        <v>0.347945067675689</v>
      </c>
    </row>
    <row r="14" spans="1:6" x14ac:dyDescent="0.25">
      <c r="A14" s="20">
        <f>'Low Speed System'!B40</f>
        <v>0.11</v>
      </c>
      <c r="B14" s="23">
        <f>'Low Speed System'!C40</f>
        <v>0.56688332590889856</v>
      </c>
      <c r="C14" s="23">
        <v>6.1632656988783799E-2</v>
      </c>
      <c r="D14" s="20">
        <f>'High Speed System'!B40</f>
        <v>0.11</v>
      </c>
      <c r="E14" s="23">
        <f>'High Speed System'!C40</f>
        <v>3.1621371017929434</v>
      </c>
      <c r="F14" s="23">
        <v>0.40969469069212905</v>
      </c>
    </row>
    <row r="15" spans="1:6" x14ac:dyDescent="0.25">
      <c r="A15" s="20">
        <f>'Low Speed System'!B41</f>
        <v>0.12</v>
      </c>
      <c r="B15" s="23">
        <f>'Low Speed System'!C41</f>
        <v>0.56688332590889856</v>
      </c>
      <c r="C15" s="23">
        <v>6.7301490247872769E-2</v>
      </c>
      <c r="D15" s="20">
        <f>'High Speed System'!B41</f>
        <v>0.12</v>
      </c>
      <c r="E15" s="23">
        <f>'High Speed System'!C41</f>
        <v>3.3744844227881661</v>
      </c>
      <c r="F15" s="23">
        <v>0.47467212461256292</v>
      </c>
    </row>
    <row r="16" spans="1:6" x14ac:dyDescent="0.25">
      <c r="A16" s="20">
        <f>'Low Speed System'!B42</f>
        <v>0.13</v>
      </c>
      <c r="B16" s="23">
        <f>'Low Speed System'!C42</f>
        <v>0.56688332590889856</v>
      </c>
      <c r="C16" s="23">
        <v>7.2970323506961768E-2</v>
      </c>
      <c r="D16" s="20">
        <f>'High Speed System'!B42</f>
        <v>0.13</v>
      </c>
      <c r="E16" s="23">
        <f>'High Speed System'!C42</f>
        <v>3.5767739256437387</v>
      </c>
      <c r="F16" s="23">
        <v>0.54257884068892581</v>
      </c>
    </row>
    <row r="17" spans="1:6" x14ac:dyDescent="0.25">
      <c r="A17" s="20">
        <f>'Low Speed System'!B43</f>
        <v>0.14000000000000001</v>
      </c>
      <c r="B17" s="23">
        <f>'Low Speed System'!C43</f>
        <v>0.56688332590889856</v>
      </c>
      <c r="C17" s="23">
        <v>7.8639156766050752E-2</v>
      </c>
      <c r="D17" s="20">
        <f>'High Speed System'!B43</f>
        <v>0.14000000000000001</v>
      </c>
      <c r="E17" s="23">
        <f>'High Speed System'!C43</f>
        <v>3.7694819983134007</v>
      </c>
      <c r="F17" s="23">
        <v>0.6131439200350921</v>
      </c>
    </row>
    <row r="18" spans="1:6" x14ac:dyDescent="0.25">
      <c r="A18" s="20">
        <f>'Low Speed System'!B44</f>
        <v>0.15</v>
      </c>
      <c r="B18" s="23">
        <f>'Low Speed System'!C44</f>
        <v>0.56688332590889856</v>
      </c>
      <c r="C18" s="23">
        <v>8.4307990025139737E-2</v>
      </c>
      <c r="D18" s="20">
        <f>'High Speed System'!B44</f>
        <v>0.15</v>
      </c>
      <c r="E18" s="23">
        <f>'High Speed System'!C44</f>
        <v>3.9530624646639918</v>
      </c>
      <c r="F18" s="23">
        <v>0.68612150008896</v>
      </c>
    </row>
    <row r="19" spans="1:6" x14ac:dyDescent="0.25">
      <c r="A19" s="20">
        <f>'Low Speed System'!B45</f>
        <v>0.16</v>
      </c>
      <c r="B19" s="23">
        <f>'Low Speed System'!C45</f>
        <v>0.56688332590889856</v>
      </c>
      <c r="C19" s="23">
        <v>8.9976823284228735E-2</v>
      </c>
      <c r="D19" s="20">
        <f>'High Speed System'!B45</f>
        <v>0.16</v>
      </c>
      <c r="E19" s="23">
        <f>'High Speed System'!C45</f>
        <v>4.1279476532220869</v>
      </c>
      <c r="F19" s="23">
        <v>0.7612884572421792</v>
      </c>
    </row>
    <row r="20" spans="1:6" x14ac:dyDescent="0.25">
      <c r="A20" s="20">
        <f>'Low Speed System'!B46</f>
        <v>0.17</v>
      </c>
      <c r="B20" s="23">
        <f>'Low Speed System'!C46</f>
        <v>0.56688332590889856</v>
      </c>
      <c r="C20" s="23">
        <v>9.564565654331772E-2</v>
      </c>
      <c r="D20" s="20">
        <f>'High Speed System'!B46</f>
        <v>0.17</v>
      </c>
      <c r="E20" s="23">
        <f>'High Speed System'!C46</f>
        <v>4.2945494152994907</v>
      </c>
      <c r="F20" s="23">
        <v>0.83844230379520579</v>
      </c>
    </row>
    <row r="21" spans="1:6" x14ac:dyDescent="0.25">
      <c r="A21" s="20">
        <f>'Low Speed System'!B47</f>
        <v>0.18</v>
      </c>
      <c r="B21" s="23">
        <f>'Low Speed System'!C47</f>
        <v>0.56688332590889856</v>
      </c>
      <c r="C21" s="23">
        <v>0.10131448980240668</v>
      </c>
      <c r="D21" s="20">
        <f>'High Speed System'!B47</f>
        <v>0.18</v>
      </c>
      <c r="E21" s="23">
        <f>'High Speed System'!C47</f>
        <v>4.4532600948953007</v>
      </c>
      <c r="F21" s="23">
        <v>0.91739927941550858</v>
      </c>
    </row>
    <row r="22" spans="1:6" x14ac:dyDescent="0.25">
      <c r="A22" s="20">
        <f>'Low Speed System'!B48</f>
        <v>0.19</v>
      </c>
      <c r="B22" s="23">
        <f>'Low Speed System'!C48</f>
        <v>0.56688332590889856</v>
      </c>
      <c r="C22" s="23">
        <v>0.10698332306149569</v>
      </c>
      <c r="D22" s="20">
        <f>'High Speed System'!B48</f>
        <v>0.19</v>
      </c>
      <c r="E22" s="23">
        <f>'High Speed System'!C48</f>
        <v>4.6044534526585874</v>
      </c>
      <c r="F22" s="23">
        <v>0.9979926191100128</v>
      </c>
    </row>
    <row r="23" spans="1:6" x14ac:dyDescent="0.25">
      <c r="A23" s="20">
        <f>'Low Speed System'!B49</f>
        <v>0.2</v>
      </c>
      <c r="B23" s="23">
        <f>'Low Speed System'!C49</f>
        <v>0.56688332590889856</v>
      </c>
      <c r="C23" s="23">
        <v>0.11265215632058467</v>
      </c>
      <c r="D23" s="20">
        <f>'High Speed System'!B49</f>
        <v>0.2</v>
      </c>
      <c r="E23" s="23">
        <f>'High Speed System'!C49</f>
        <v>4.7484855460876751</v>
      </c>
      <c r="F23" s="23">
        <v>1.0800709813866116</v>
      </c>
    </row>
    <row r="24" spans="1:6" x14ac:dyDescent="0.25">
      <c r="A24" s="20">
        <f>'Low Speed System'!B50</f>
        <v>0.21</v>
      </c>
      <c r="B24" s="23">
        <f>'Low Speed System'!C50</f>
        <v>0.56688332590889856</v>
      </c>
      <c r="C24" s="23">
        <v>0.11832098957967364</v>
      </c>
      <c r="D24" s="20">
        <f>'High Speed System'!B50</f>
        <v>0.21</v>
      </c>
      <c r="E24" s="23">
        <f>'High Speed System'!C50</f>
        <v>4.8856955680388037</v>
      </c>
      <c r="F24" s="23">
        <v>1.1634970217894294</v>
      </c>
    </row>
    <row r="25" spans="1:6" x14ac:dyDescent="0.25">
      <c r="A25" s="20">
        <f>'Low Speed System'!B51</f>
        <v>0.22</v>
      </c>
      <c r="B25" s="23">
        <f>'Low Speed System'!C51</f>
        <v>0.56688332590889856</v>
      </c>
      <c r="C25" s="23">
        <v>0.12398982283876266</v>
      </c>
      <c r="D25" s="20">
        <f>'High Speed System'!B51</f>
        <v>0.22</v>
      </c>
      <c r="E25" s="23">
        <f>'High Speed System'!C51</f>
        <v>5.0164066455188951</v>
      </c>
      <c r="F25" s="23">
        <v>1.248146098362731</v>
      </c>
    </row>
    <row r="26" spans="1:6" x14ac:dyDescent="0.25">
      <c r="A26" s="20">
        <f>'Low Speed System'!B52</f>
        <v>0.23</v>
      </c>
      <c r="B26" s="23">
        <f>'Low Speed System'!C52</f>
        <v>0.56688332590889856</v>
      </c>
      <c r="C26" s="23">
        <v>0.1296586560978516</v>
      </c>
      <c r="D26" s="20">
        <f>'High Speed System'!B52</f>
        <v>0.23</v>
      </c>
      <c r="E26" s="23">
        <f>'High Speed System'!C52</f>
        <v>5.1409266006435423</v>
      </c>
      <c r="F26" s="23">
        <v>1.3339050968418742</v>
      </c>
    </row>
    <row r="27" spans="1:6" x14ac:dyDescent="0.25">
      <c r="A27" s="20">
        <f>'Low Speed System'!B53</f>
        <v>0.24</v>
      </c>
      <c r="B27" s="23">
        <f>'Low Speed System'!C53</f>
        <v>0.56688332590889856</v>
      </c>
      <c r="C27" s="23">
        <v>0.13532748935694058</v>
      </c>
      <c r="D27" s="20">
        <f>'High Speed System'!B53</f>
        <v>0.24</v>
      </c>
      <c r="E27" s="23">
        <f>'High Speed System'!C53</f>
        <v>5.2595486755522707</v>
      </c>
      <c r="F27" s="23">
        <v>1.4206713644981663</v>
      </c>
    </row>
    <row r="28" spans="1:6" x14ac:dyDescent="0.25">
      <c r="A28" s="20">
        <f>'Low Speed System'!B54</f>
        <v>0.25</v>
      </c>
      <c r="B28" s="23">
        <f>'Low Speed System'!C54</f>
        <v>0.56688332590889856</v>
      </c>
      <c r="C28" s="23">
        <v>0.1409963226160296</v>
      </c>
      <c r="D28" s="20">
        <f>'High Speed System'!B54</f>
        <v>0.25</v>
      </c>
      <c r="E28" s="23">
        <f>'High Speed System'!C54</f>
        <v>5.3725522229882348</v>
      </c>
      <c r="F28" s="23">
        <v>1.5083517425886188</v>
      </c>
    </row>
    <row r="29" spans="1:6" x14ac:dyDescent="0.25">
      <c r="A29" s="20">
        <f>'Low Speed System'!B55</f>
        <v>0.26</v>
      </c>
      <c r="B29" s="23">
        <f>'Low Speed System'!C55</f>
        <v>0.56688332590889856</v>
      </c>
      <c r="C29" s="23">
        <v>0.14666515587511858</v>
      </c>
      <c r="D29" s="20">
        <f>'High Speed System'!B55</f>
        <v>0.26</v>
      </c>
      <c r="E29" s="23">
        <f>'High Speed System'!C55</f>
        <v>5.4802033641686414</v>
      </c>
      <c r="F29" s="23">
        <v>1.5968616882909865</v>
      </c>
    </row>
    <row r="30" spans="1:6" x14ac:dyDescent="0.25">
      <c r="A30" s="20">
        <f>'Low Speed System'!B56</f>
        <v>0.27</v>
      </c>
      <c r="B30" s="23">
        <f>'Low Speed System'!C56</f>
        <v>0.56688332590889856</v>
      </c>
      <c r="C30" s="23">
        <v>0.15233398913420756</v>
      </c>
      <c r="D30" s="20">
        <f>'High Speed System'!B56</f>
        <v>0.27</v>
      </c>
      <c r="E30" s="23">
        <f>'High Speed System'!C56</f>
        <v>5.5827556154951807</v>
      </c>
      <c r="F30" s="23">
        <v>1.6861244778479021</v>
      </c>
    </row>
    <row r="31" spans="1:6" x14ac:dyDescent="0.25">
      <c r="A31" s="20">
        <f>'Low Speed System'!B57</f>
        <v>0.28000000000000003</v>
      </c>
      <c r="B31" s="23">
        <f>'Low Speed System'!C57</f>
        <v>0.56688332590889856</v>
      </c>
      <c r="C31" s="23">
        <v>0.15800282239329655</v>
      </c>
      <c r="D31" s="20">
        <f>'High Speed System'!B57</f>
        <v>0.28000000000000003</v>
      </c>
      <c r="E31" s="23">
        <f>'High Speed System'!C57</f>
        <v>5.6804504855803666</v>
      </c>
      <c r="F31" s="23">
        <v>1.7760704834093879</v>
      </c>
    </row>
    <row r="32" spans="1:6" x14ac:dyDescent="0.25">
      <c r="A32" s="20">
        <f>'Low Speed System'!B58</f>
        <v>0.28999999999999998</v>
      </c>
      <c r="B32" s="23">
        <f>'Low Speed System'!C58</f>
        <v>0.56688332590889856</v>
      </c>
      <c r="C32" s="23">
        <v>0.16367165565238551</v>
      </c>
      <c r="D32" s="20">
        <f>'High Speed System'!B58</f>
        <v>0.28999999999999998</v>
      </c>
      <c r="E32" s="23">
        <f>'High Speed System'!C58</f>
        <v>5.7735180439957459</v>
      </c>
      <c r="F32" s="23">
        <v>1.8666365167576151</v>
      </c>
    </row>
    <row r="33" spans="1:6" x14ac:dyDescent="0.25">
      <c r="A33" s="20">
        <f>'Low Speed System'!B59</f>
        <v>0.3</v>
      </c>
      <c r="B33" s="23">
        <f>'Low Speed System'!C59</f>
        <v>0.56688332590889856</v>
      </c>
      <c r="C33" s="23">
        <v>0.16934048891147452</v>
      </c>
      <c r="D33" s="20">
        <f>'High Speed System'!B59</f>
        <v>0.3</v>
      </c>
      <c r="E33" s="23">
        <f>'High Speed System'!C59</f>
        <v>5.8621774630813901</v>
      </c>
      <c r="F33" s="23">
        <v>1.9577652337282463</v>
      </c>
    </row>
    <row r="34" spans="1:6" x14ac:dyDescent="0.25">
      <c r="A34" s="20">
        <f>'Low Speed System'!B60</f>
        <v>0.31</v>
      </c>
      <c r="B34" s="23">
        <f>'Low Speed System'!C60</f>
        <v>0.56688332590889856</v>
      </c>
      <c r="C34" s="23">
        <v>0.1750093221705635</v>
      </c>
      <c r="D34" s="20">
        <f>'High Speed System'!B60</f>
        <v>0.31</v>
      </c>
      <c r="E34" s="23">
        <f>'High Speed System'!C60</f>
        <v>5.9466375340926119</v>
      </c>
      <c r="F34" s="23">
        <v>2.0494045937147045</v>
      </c>
    </row>
    <row r="35" spans="1:6" x14ac:dyDescent="0.25">
      <c r="A35" s="20">
        <f>'Low Speed System'!B61</f>
        <v>0.32</v>
      </c>
      <c r="B35" s="23">
        <f>'Low Speed System'!C61</f>
        <v>0.56688332590889856</v>
      </c>
      <c r="C35" s="23">
        <v>0.18067815542965251</v>
      </c>
      <c r="D35" s="20">
        <f>'High Speed System'!B61</f>
        <v>0.32</v>
      </c>
      <c r="E35" s="23">
        <f>'High Speed System'!C61</f>
        <v>6.0270971588994193</v>
      </c>
      <c r="F35" s="23">
        <v>2.1415073691609909</v>
      </c>
    </row>
    <row r="36" spans="1:6" x14ac:dyDescent="0.25">
      <c r="A36" s="20">
        <f>'Low Speed System'!B62</f>
        <v>0.33</v>
      </c>
      <c r="B36" s="23">
        <f>'Low Speed System'!C62</f>
        <v>0.56688332590889856</v>
      </c>
      <c r="C36" s="23">
        <v>0.18634698868874147</v>
      </c>
      <c r="D36" s="20">
        <f>'High Speed System'!B62</f>
        <v>0.33</v>
      </c>
      <c r="E36" s="23">
        <f>'High Speed System'!C62</f>
        <v>6.103745818396666</v>
      </c>
      <c r="F36" s="23">
        <v>2.2340307004197566</v>
      </c>
    </row>
    <row r="37" spans="1:6" x14ac:dyDescent="0.25">
      <c r="A37" s="20">
        <f>'Low Speed System'!B63</f>
        <v>0.34</v>
      </c>
      <c r="B37" s="23">
        <f>'Low Speed System'!C63</f>
        <v>0.56688332590889856</v>
      </c>
      <c r="C37" s="23">
        <v>0.19201582194783048</v>
      </c>
      <c r="D37" s="20">
        <f>'High Speed System'!B63</f>
        <v>0.34</v>
      </c>
      <c r="E37" s="23">
        <f>'High Speed System'!C63</f>
        <v>6.1767640187279662</v>
      </c>
      <c r="F37" s="23">
        <v>2.3269356917799682</v>
      </c>
    </row>
    <row r="38" spans="1:6" x14ac:dyDescent="0.25">
      <c r="A38" s="20">
        <f>'Low Speed System'!B64</f>
        <v>0.35</v>
      </c>
      <c r="B38" s="23">
        <f>'Low Speed System'!C64</f>
        <v>0.56688332590889856</v>
      </c>
      <c r="C38" s="23">
        <v>0.19768465520691947</v>
      </c>
      <c r="D38" s="20">
        <f>'High Speed System'!B64</f>
        <v>0.35</v>
      </c>
      <c r="E38" s="23">
        <f>'High Speed System'!C64</f>
        <v>6.2463237163742571</v>
      </c>
      <c r="F38" s="23">
        <v>2.4201870448565401</v>
      </c>
    </row>
    <row r="39" spans="1:6" x14ac:dyDescent="0.25">
      <c r="A39" s="20">
        <f>'Low Speed System'!B65</f>
        <v>0.36</v>
      </c>
      <c r="B39" s="23">
        <f>'Low Speed System'!C65</f>
        <v>0.56688332590889856</v>
      </c>
      <c r="C39" s="23">
        <v>0.2033534884660084</v>
      </c>
      <c r="D39" s="20">
        <f>'High Speed System'!B65</f>
        <v>0.36</v>
      </c>
      <c r="E39" s="23">
        <f>'High Speed System'!C65</f>
        <v>6.3125887231080542</v>
      </c>
      <c r="F39" s="23">
        <v>2.5137527258864569</v>
      </c>
    </row>
    <row r="40" spans="1:6" x14ac:dyDescent="0.25">
      <c r="A40" s="20">
        <f>'Low Speed System'!B66</f>
        <v>0.37</v>
      </c>
      <c r="B40" s="23">
        <f>'Low Speed System'!C66</f>
        <v>0.56688332590889856</v>
      </c>
      <c r="C40" s="23">
        <v>0.20902232172509741</v>
      </c>
      <c r="D40" s="20">
        <f>'High Speed System'!B66</f>
        <v>0.37</v>
      </c>
      <c r="E40" s="23">
        <f>'High Speed System'!C66</f>
        <v>6.3757150917670806</v>
      </c>
      <c r="F40" s="23">
        <v>2.6076036637954862</v>
      </c>
    </row>
    <row r="41" spans="1:6" x14ac:dyDescent="0.25">
      <c r="A41" s="20">
        <f>'Low Speed System'!B67</f>
        <v>0.38</v>
      </c>
      <c r="B41" s="23">
        <f>'Low Speed System'!C67</f>
        <v>0.56688332590889856</v>
      </c>
      <c r="C41" s="23">
        <v>0.21469115498418642</v>
      </c>
      <c r="D41" s="20">
        <f>'High Speed System'!B67</f>
        <v>0.38</v>
      </c>
      <c r="E41" s="23">
        <f>'High Speed System'!C67</f>
        <v>6.4358514837557497</v>
      </c>
      <c r="F41" s="23">
        <v>2.7017134761896373</v>
      </c>
    </row>
    <row r="42" spans="1:6" x14ac:dyDescent="0.25">
      <c r="A42" s="20">
        <f>'Low Speed System'!B68</f>
        <v>0.39</v>
      </c>
      <c r="B42" s="23">
        <f>'Low Speed System'!C68</f>
        <v>0.56688332590889856</v>
      </c>
      <c r="C42" s="23">
        <v>0.22035998824327538</v>
      </c>
      <c r="D42" s="20">
        <f>'High Speed System'!B68</f>
        <v>0.39</v>
      </c>
      <c r="E42" s="23">
        <f>'High Speed System'!C68</f>
        <v>6.4931395191399552</v>
      </c>
      <c r="F42" s="23">
        <v>2.796058220688689</v>
      </c>
    </row>
    <row r="43" spans="1:6" x14ac:dyDescent="0.25">
      <c r="A43" s="20">
        <f>'Low Speed System'!B69</f>
        <v>0.4</v>
      </c>
      <c r="B43" s="23">
        <f>'Low Speed System'!C69</f>
        <v>0.56688332590889856</v>
      </c>
      <c r="C43" s="23">
        <v>0.22602882150236439</v>
      </c>
      <c r="D43" s="20">
        <f>'High Speed System'!B69</f>
        <v>0.4</v>
      </c>
      <c r="E43" s="23">
        <f>'High Speed System'!C69</f>
        <v>6.5477141101596565</v>
      </c>
      <c r="F43" s="23">
        <v>2.8906161692579921</v>
      </c>
    </row>
    <row r="44" spans="1:6" x14ac:dyDescent="0.25">
      <c r="A44" s="20">
        <f>'Low Speed System'!B70</f>
        <v>0.41</v>
      </c>
      <c r="B44" s="23">
        <f>'Low Speed System'!C70</f>
        <v>0.56688332590889856</v>
      </c>
      <c r="C44" s="23">
        <v>0.23169765476145335</v>
      </c>
      <c r="D44" s="20">
        <f>'High Speed System'!B70</f>
        <v>0.41</v>
      </c>
      <c r="E44" s="23">
        <f>'High Speed System'!C70</f>
        <v>6.5997037789446473</v>
      </c>
      <c r="F44" s="23">
        <v>2.9853676034115306</v>
      </c>
    </row>
    <row r="45" spans="1:6" x14ac:dyDescent="0.25">
      <c r="A45" s="20">
        <f>'Low Speed System'!B71</f>
        <v>0.42</v>
      </c>
      <c r="B45" s="23">
        <f>'Low Speed System'!C71</f>
        <v>0.56688332590889856</v>
      </c>
      <c r="C45" s="23">
        <v>0.23736648802054233</v>
      </c>
      <c r="D45" s="20">
        <f>'High Speed System'!B71</f>
        <v>0.42</v>
      </c>
      <c r="E45" s="23">
        <f>'High Speed System'!C71</f>
        <v>6.6492309601817414</v>
      </c>
      <c r="F45" s="23">
        <v>3.0802946283559156</v>
      </c>
    </row>
    <row r="46" spans="1:6" x14ac:dyDescent="0.25">
      <c r="A46" s="20">
        <f>'Low Speed System'!B72</f>
        <v>0.43</v>
      </c>
      <c r="B46" s="23">
        <f>'Low Speed System'!C72</f>
        <v>0.56688332590889856</v>
      </c>
      <c r="C46" s="23">
        <v>0.24303532127963134</v>
      </c>
      <c r="D46" s="20">
        <f>'High Speed System'!B72</f>
        <v>0.43</v>
      </c>
      <c r="E46" s="23">
        <f>'High Speed System'!C72</f>
        <v>6.6964122894461457</v>
      </c>
      <c r="F46" s="23">
        <v>3.1753810043235391</v>
      </c>
    </row>
    <row r="47" spans="1:6" x14ac:dyDescent="0.25">
      <c r="A47" s="20">
        <f>'Low Speed System'!B73</f>
        <v>0.44</v>
      </c>
      <c r="B47" s="23">
        <f>'Low Speed System'!C73</f>
        <v>0.56688332590889856</v>
      </c>
      <c r="C47" s="23">
        <v>0.24870415453872036</v>
      </c>
      <c r="D47" s="20">
        <f>'High Speed System'!B73</f>
        <v>0.44</v>
      </c>
      <c r="E47" s="23">
        <f>'High Speed System'!C73</f>
        <v>6.7413588778760332</v>
      </c>
      <c r="F47" s="23">
        <v>3.2706119935051272</v>
      </c>
    </row>
    <row r="48" spans="1:6" x14ac:dyDescent="0.25">
      <c r="A48" s="20">
        <f>'Low Speed System'!B74</f>
        <v>0.45</v>
      </c>
      <c r="B48" s="23">
        <f>'Low Speed System'!C74</f>
        <v>0.56688332590889856</v>
      </c>
      <c r="C48" s="23">
        <v>0.25437298779780931</v>
      </c>
      <c r="D48" s="20">
        <f>'High Speed System'!B74</f>
        <v>0.45</v>
      </c>
      <c r="E48" s="23">
        <f>'High Speed System'!C74</f>
        <v>6.7841765738371738</v>
      </c>
      <c r="F48" s="23">
        <v>3.3659742211389596</v>
      </c>
    </row>
    <row r="49" spans="1:6" x14ac:dyDescent="0.25">
      <c r="A49" s="20">
        <f>'Low Speed System'!B75</f>
        <v>0.46</v>
      </c>
      <c r="B49" s="23">
        <f>'Low Speed System'!C75</f>
        <v>0.56688332590889856</v>
      </c>
      <c r="C49" s="23">
        <v>0.26004182105689827</v>
      </c>
      <c r="D49" s="20">
        <f>'High Speed System'!B75</f>
        <v>0.46</v>
      </c>
      <c r="E49" s="23">
        <f>'High Speed System'!C75</f>
        <v>6.8249662121938304</v>
      </c>
      <c r="F49" s="23">
        <v>3.4614555494474515</v>
      </c>
    </row>
    <row r="50" spans="1:6" x14ac:dyDescent="0.25">
      <c r="A50" s="20">
        <f>'Low Speed System'!B76</f>
        <v>0.47</v>
      </c>
      <c r="B50" s="23">
        <f>'Low Speed System'!C76</f>
        <v>0.56688332590889856</v>
      </c>
      <c r="C50" s="23">
        <v>0.26571065431598723</v>
      </c>
      <c r="D50" s="20">
        <f>'High Speed System'!B76</f>
        <v>0.47</v>
      </c>
      <c r="E50" s="23">
        <f>'High Speed System'!C76</f>
        <v>6.8638238517729633</v>
      </c>
      <c r="F50" s="23">
        <v>3.5570449632328835</v>
      </c>
    </row>
    <row r="51" spans="1:6" x14ac:dyDescent="0.25">
      <c r="A51" s="20">
        <f>'Low Speed System'!B77</f>
        <v>0.48</v>
      </c>
      <c r="B51" s="23">
        <f>'Low Speed System'!C77</f>
        <v>0.56688332590889856</v>
      </c>
      <c r="C51" s="23">
        <v>0.27137948757507624</v>
      </c>
      <c r="D51" s="20">
        <f>'High Speed System'!B77</f>
        <v>0.48</v>
      </c>
      <c r="E51" s="23">
        <f>'High Speed System'!C77</f>
        <v>6.9008410015809467</v>
      </c>
      <c r="F51" s="23">
        <v>3.6527324660539926</v>
      </c>
    </row>
    <row r="52" spans="1:6" x14ac:dyDescent="0.25">
      <c r="A52" s="20">
        <f>'Low Speed System'!B78</f>
        <v>0.49</v>
      </c>
      <c r="B52" s="23">
        <f>'Low Speed System'!C78</f>
        <v>0.56688332590889856</v>
      </c>
      <c r="C52" s="23">
        <v>0.27704832083416525</v>
      </c>
      <c r="D52" s="20">
        <f>'High Speed System'!B78</f>
        <v>0.49</v>
      </c>
      <c r="E52" s="23">
        <f>'High Speed System'!C78</f>
        <v>6.9361048363055469</v>
      </c>
      <c r="F52" s="23">
        <v>3.7485089860048055</v>
      </c>
    </row>
    <row r="53" spans="1:6" x14ac:dyDescent="0.25">
      <c r="A53" s="20">
        <f>'Low Speed System'!B79</f>
        <v>0.5</v>
      </c>
      <c r="B53" s="23">
        <f>'Low Speed System'!C79</f>
        <v>0.56688332590889856</v>
      </c>
      <c r="C53" s="23">
        <v>0.28271715409325426</v>
      </c>
      <c r="D53" s="20">
        <f>'High Speed System'!B79</f>
        <v>0.5</v>
      </c>
      <c r="E53" s="23">
        <f>'High Speed System'!C79</f>
        <v>6.9696984016106676</v>
      </c>
      <c r="F53" s="23">
        <v>3.8443662902076619</v>
      </c>
    </row>
    <row r="54" spans="1:6" x14ac:dyDescent="0.25">
      <c r="A54" s="20">
        <f>'Low Speed System'!B80</f>
        <v>0.51</v>
      </c>
      <c r="B54" s="23">
        <f>'Low Speed System'!C80</f>
        <v>0.56688332590889856</v>
      </c>
      <c r="C54" s="23">
        <v>0.28838598735234328</v>
      </c>
      <c r="D54" s="20">
        <f>'High Speed System'!B80</f>
        <v>0.51</v>
      </c>
      <c r="E54" s="23">
        <f>'High Speed System'!C80</f>
        <v>7.0017008097073168</v>
      </c>
      <c r="F54" s="23">
        <v>3.9402969072144658</v>
      </c>
    </row>
    <row r="55" spans="1:6" x14ac:dyDescent="0.25">
      <c r="A55" s="20">
        <f>'Low Speed System'!B81</f>
        <v>0.52</v>
      </c>
      <c r="B55" s="23">
        <f>'Low Speed System'!C81</f>
        <v>0.56688332590889856</v>
      </c>
      <c r="C55" s="23">
        <v>0.29405482061143223</v>
      </c>
      <c r="D55" s="20">
        <f>'High Speed System'!B81</f>
        <v>0.52</v>
      </c>
      <c r="E55" s="23">
        <f>'High Speed System'!C81</f>
        <v>7.0321874256613652</v>
      </c>
      <c r="F55" s="23">
        <v>4.0362940565847811</v>
      </c>
    </row>
    <row r="56" spans="1:6" x14ac:dyDescent="0.25">
      <c r="A56" s="20">
        <f>'Low Speed System'!B82</f>
        <v>0.53</v>
      </c>
      <c r="B56" s="23">
        <f>'Low Speed System'!C82</f>
        <v>0.56688332590889856</v>
      </c>
      <c r="C56" s="23">
        <v>0.29972365387052124</v>
      </c>
      <c r="D56" s="20">
        <f>'High Speed System'!B82</f>
        <v>0.53</v>
      </c>
      <c r="E56" s="23">
        <f>'High Speed System'!C82</f>
        <v>7.0612300448768526</v>
      </c>
      <c r="F56" s="23">
        <v>4.1323515849769841</v>
      </c>
    </row>
    <row r="57" spans="1:6" x14ac:dyDescent="0.25">
      <c r="A57" s="20">
        <f>'Low Speed System'!B83</f>
        <v>0.54</v>
      </c>
      <c r="B57" s="23">
        <f>'Low Speed System'!C83</f>
        <v>0.56688332590889856</v>
      </c>
      <c r="C57" s="23">
        <v>0.3053924871296102</v>
      </c>
      <c r="D57" s="20">
        <f>'High Speed System'!B83</f>
        <v>0.54</v>
      </c>
      <c r="E57" s="23">
        <f>'High Speed System'!C83</f>
        <v>7.0888970621728093</v>
      </c>
      <c r="F57" s="23">
        <v>4.2284639081501307</v>
      </c>
    </row>
    <row r="58" spans="1:6" x14ac:dyDescent="0.25">
      <c r="A58" s="20">
        <f>'Low Speed System'!B84</f>
        <v>0.55000000000000004</v>
      </c>
      <c r="B58" s="23">
        <f>'Low Speed System'!C84</f>
        <v>0.56688332590889856</v>
      </c>
      <c r="C58" s="23">
        <v>0.31106132038869916</v>
      </c>
      <c r="D58" s="20">
        <f>'High Speed System'!B84</f>
        <v>0.55000000000000004</v>
      </c>
      <c r="E58" s="23">
        <f>'High Speed System'!C84</f>
        <v>7.1152536328517559</v>
      </c>
      <c r="F58" s="23">
        <v>4.3246259583298539</v>
      </c>
    </row>
    <row r="59" spans="1:6" x14ac:dyDescent="0.25">
      <c r="A59" s="20">
        <f>'Low Speed System'!B85</f>
        <v>0.56000000000000005</v>
      </c>
      <c r="B59" s="23">
        <f>'Low Speed System'!C85</f>
        <v>0.56688332590889856</v>
      </c>
      <c r="C59" s="23">
        <v>0.31673015364778817</v>
      </c>
      <c r="D59" s="20">
        <f>'High Speed System'!B85</f>
        <v>0.56000000000000005</v>
      </c>
      <c r="E59" s="23">
        <f>'High Speed System'!C85</f>
        <v>7.1403618261392143</v>
      </c>
      <c r="F59" s="23">
        <v>4.4208331364422158</v>
      </c>
    </row>
    <row r="60" spans="1:6" x14ac:dyDescent="0.25">
      <c r="A60" s="20">
        <f>'Low Speed System'!B86</f>
        <v>0.56999999999999995</v>
      </c>
      <c r="B60" s="23">
        <f>'Low Speed System'!C86</f>
        <v>0.56688332590889856</v>
      </c>
      <c r="C60" s="23">
        <v>0.32239898690687713</v>
      </c>
      <c r="D60" s="20">
        <f>'High Speed System'!B86</f>
        <v>0.56999999999999995</v>
      </c>
      <c r="E60" s="23">
        <f>'High Speed System'!C86</f>
        <v>7.1642807713555552</v>
      </c>
      <c r="F60" s="23">
        <v>4.5170812687652546</v>
      </c>
    </row>
    <row r="61" spans="1:6" x14ac:dyDescent="0.25">
      <c r="A61" s="20">
        <f>'Low Speed System'!B87</f>
        <v>0.57999999999999996</v>
      </c>
      <c r="B61" s="23">
        <f>'Low Speed System'!C87</f>
        <v>0.56688332590889856</v>
      </c>
      <c r="C61" s="23">
        <v>0.32806782016596608</v>
      </c>
      <c r="D61" s="20">
        <f>'High Speed System'!B87</f>
        <v>0.57999999999999996</v>
      </c>
      <c r="E61" s="23">
        <f>'High Speed System'!C87</f>
        <v>7.1870667971644338</v>
      </c>
      <c r="F61" s="23">
        <v>4.6133665675897184</v>
      </c>
    </row>
    <row r="62" spans="1:6" x14ac:dyDescent="0.25">
      <c r="A62" s="20">
        <f>'Low Speed System'!B88</f>
        <v>0.59</v>
      </c>
      <c r="B62" s="23">
        <f>'Low Speed System'!C88</f>
        <v>0.56688332590889856</v>
      </c>
      <c r="C62" s="23">
        <v>0.3337366534250551</v>
      </c>
      <c r="D62" s="20">
        <f>'High Speed System'!B88</f>
        <v>0.59</v>
      </c>
      <c r="E62" s="23">
        <f>'High Speed System'!C88</f>
        <v>7.2087735642257247</v>
      </c>
      <c r="F62" s="23">
        <v>4.7096855955181081</v>
      </c>
    </row>
    <row r="63" spans="1:6" x14ac:dyDescent="0.25">
      <c r="A63" s="20">
        <f>'Low Speed System'!B89</f>
        <v>0.6</v>
      </c>
      <c r="B63" s="23">
        <f>'Low Speed System'!C89</f>
        <v>0.56688332590889856</v>
      </c>
      <c r="C63" s="23">
        <v>0.33940548668414411</v>
      </c>
      <c r="D63" s="20">
        <f>'High Speed System'!B89</f>
        <v>0.6</v>
      </c>
      <c r="E63" s="23">
        <f>'High Speed System'!C89</f>
        <v>7.2294521915653602</v>
      </c>
      <c r="F63" s="23">
        <v>4.8060352330655807</v>
      </c>
    </row>
    <row r="64" spans="1:6" x14ac:dyDescent="0.25">
      <c r="A64" s="20">
        <f>'Low Speed System'!B90</f>
        <v>0.61</v>
      </c>
      <c r="B64" s="23">
        <f>'Low Speed System'!C90</f>
        <v>0.56688332590889856</v>
      </c>
      <c r="C64" s="23">
        <v>0.34507431994323301</v>
      </c>
      <c r="D64" s="20">
        <f>'High Speed System'!B90</f>
        <v>0.61</v>
      </c>
      <c r="E64" s="23">
        <f>'High Speed System'!C90</f>
        <v>7.2491513769596736</v>
      </c>
      <c r="F64" s="23">
        <v>4.9024126492573608</v>
      </c>
    </row>
    <row r="65" spans="1:6" x14ac:dyDescent="0.25">
      <c r="A65" s="20">
        <f>'Low Speed System'!B91</f>
        <v>0.62</v>
      </c>
      <c r="B65" s="23">
        <f>'Low Speed System'!C91</f>
        <v>0.56688332590889856</v>
      </c>
      <c r="C65" s="23">
        <v>0.35074315320232208</v>
      </c>
      <c r="D65" s="20">
        <f>'High Speed System'!B91</f>
        <v>0.62</v>
      </c>
      <c r="E65" s="23">
        <f>'High Speed System'!C91</f>
        <v>7.2679175116177372</v>
      </c>
      <c r="F65" s="23">
        <v>4.9988152749454535</v>
      </c>
    </row>
    <row r="66" spans="1:6" x14ac:dyDescent="0.25">
      <c r="A66" s="20">
        <f>'Low Speed System'!B92</f>
        <v>0.63</v>
      </c>
      <c r="B66" s="23">
        <f>'Low Speed System'!C92</f>
        <v>0.56688332590889856</v>
      </c>
      <c r="C66" s="23">
        <v>0.35641198646141103</v>
      </c>
      <c r="D66" s="20">
        <f>'High Speed System'!B92</f>
        <v>0.63</v>
      </c>
      <c r="E66" s="23">
        <f>'High Speed System'!C92</f>
        <v>7.2857947894317849</v>
      </c>
      <c r="F66" s="23">
        <v>5.0952407785932223</v>
      </c>
    </row>
    <row r="67" spans="1:6" x14ac:dyDescent="0.25">
      <c r="A67" s="20">
        <f>'Low Speed System'!B93</f>
        <v>0.64</v>
      </c>
      <c r="B67" s="23">
        <f>'Low Speed System'!C93</f>
        <v>0.56688332590889856</v>
      </c>
      <c r="C67" s="23">
        <v>0.3620808197205001</v>
      </c>
      <c r="D67" s="20">
        <f>'High Speed System'!B93</f>
        <v>0.64</v>
      </c>
      <c r="E67" s="23">
        <f>'High Speed System'!C93</f>
        <v>7.3028253110529935</v>
      </c>
      <c r="F67" s="23">
        <v>5.1916870442995631</v>
      </c>
    </row>
    <row r="68" spans="1:6" x14ac:dyDescent="0.25">
      <c r="A68" s="20">
        <f>'Low Speed System'!B94</f>
        <v>0.65</v>
      </c>
      <c r="B68" s="23">
        <f>'Low Speed System'!C94</f>
        <v>0.56688332590889856</v>
      </c>
      <c r="C68" s="23">
        <v>0.36774965297958906</v>
      </c>
      <c r="D68" s="20">
        <f>'High Speed System'!B94</f>
        <v>0.65</v>
      </c>
      <c r="E68" s="23">
        <f>'High Speed System'!C94</f>
        <v>7.3190491830377162</v>
      </c>
      <c r="F68" s="23">
        <v>5.2881521518555363</v>
      </c>
    </row>
    <row r="69" spans="1:6" x14ac:dyDescent="0.25">
      <c r="A69" s="20">
        <f>'Low Speed System'!B95</f>
        <v>0.66</v>
      </c>
      <c r="B69" s="23">
        <f>'Low Speed System'!C95</f>
        <v>0.56688332590889856</v>
      </c>
      <c r="C69" s="23">
        <v>0.37341848623867802</v>
      </c>
      <c r="D69" s="20">
        <f>'High Speed System'!B95</f>
        <v>0.66</v>
      </c>
      <c r="E69" s="23">
        <f>'High Speed System'!C95</f>
        <v>7.3345046122976676</v>
      </c>
      <c r="F69" s="23">
        <v>5.3846343586454957</v>
      </c>
    </row>
    <row r="70" spans="1:6" x14ac:dyDescent="0.25">
      <c r="A70" s="20">
        <f>'Low Speed System'!B96</f>
        <v>0.67</v>
      </c>
      <c r="B70" s="23">
        <f>'Low Speed System'!C96</f>
        <v>0.56688332590889856</v>
      </c>
      <c r="C70" s="23">
        <v>0.37908731949776703</v>
      </c>
      <c r="D70" s="20">
        <f>'High Speed System'!B96</f>
        <v>0.67</v>
      </c>
      <c r="E70" s="23">
        <f>'High Speed System'!C96</f>
        <v>7.3492279960764799</v>
      </c>
      <c r="F70" s="23">
        <v>5.4811320832221178</v>
      </c>
    </row>
    <row r="71" spans="1:6" x14ac:dyDescent="0.25">
      <c r="A71" s="20">
        <f>'Low Speed System'!B97</f>
        <v>0.68</v>
      </c>
      <c r="B71" s="23">
        <f>'Low Speed System'!C97</f>
        <v>0.56688332590889856</v>
      </c>
      <c r="C71" s="23">
        <v>0.38475615275685604</v>
      </c>
      <c r="D71" s="20">
        <f>'High Speed System'!B97</f>
        <v>0.68</v>
      </c>
      <c r="E71" s="23">
        <f>'High Speed System'!C97</f>
        <v>7.3632540076645174</v>
      </c>
      <c r="F71" s="23">
        <v>5.5776438904005197</v>
      </c>
    </row>
    <row r="72" spans="1:6" x14ac:dyDescent="0.25">
      <c r="A72" s="20">
        <f>'Low Speed System'!B98</f>
        <v>0.69</v>
      </c>
      <c r="B72" s="23">
        <f>'Low Speed System'!C98</f>
        <v>0.56688332590889856</v>
      </c>
      <c r="C72" s="23">
        <v>0.39042498601594494</v>
      </c>
      <c r="D72" s="20">
        <f>'High Speed System'!B98</f>
        <v>0.69</v>
      </c>
      <c r="E72" s="23">
        <f>'High Speed System'!C98</f>
        <v>7.3766156780538248</v>
      </c>
      <c r="F72" s="23">
        <v>5.6741684777309533</v>
      </c>
    </row>
    <row r="73" spans="1:6" x14ac:dyDescent="0.25">
      <c r="A73" s="20">
        <f>'Low Speed System'!B99</f>
        <v>0.7</v>
      </c>
      <c r="B73" s="23">
        <f>'Low Speed System'!C99</f>
        <v>0.56688332590889856</v>
      </c>
      <c r="C73" s="23">
        <v>0.39609381927503401</v>
      </c>
      <c r="D73" s="20">
        <f>'High Speed System'!B99</f>
        <v>0.7</v>
      </c>
      <c r="E73" s="23">
        <f>'High Speed System'!C99</f>
        <v>7.3893444737254876</v>
      </c>
      <c r="F73" s="23">
        <v>5.7707046632226255</v>
      </c>
    </row>
    <row r="74" spans="1:6" x14ac:dyDescent="0.25">
      <c r="A74" s="20">
        <f>'Low Speed System'!B100</f>
        <v>0.71</v>
      </c>
      <c r="B74" s="23">
        <f>'Low Speed System'!C100</f>
        <v>0.56688332590889856</v>
      </c>
      <c r="C74" s="23">
        <v>0.40176265253412297</v>
      </c>
      <c r="D74" s="20">
        <f>'High Speed System'!B100</f>
        <v>0.71</v>
      </c>
      <c r="E74" s="23">
        <f>'High Speed System'!C100</f>
        <v>7.4014703707525973</v>
      </c>
      <c r="F74" s="23">
        <v>5.867251374202862</v>
      </c>
    </row>
    <row r="75" spans="1:6" x14ac:dyDescent="0.25">
      <c r="A75" s="20">
        <f>'Low Speed System'!B101</f>
        <v>0.72</v>
      </c>
      <c r="B75" s="23">
        <f>'Low Speed System'!C101</f>
        <v>0.56688332590889856</v>
      </c>
      <c r="C75" s="23">
        <v>0.40743148579321187</v>
      </c>
      <c r="D75" s="20">
        <f>'High Speed System'!B101</f>
        <v>0.72</v>
      </c>
      <c r="E75" s="23">
        <f>'High Speed System'!C101</f>
        <v>7.4130219253933411</v>
      </c>
      <c r="F75" s="23">
        <v>5.9638076372066653</v>
      </c>
    </row>
    <row r="76" spans="1:6" x14ac:dyDescent="0.25">
      <c r="A76" s="20">
        <f>'Low Speed System'!B102</f>
        <v>0.73</v>
      </c>
      <c r="B76" s="23">
        <f>'Low Speed System'!C102</f>
        <v>0.56688332590889856</v>
      </c>
      <c r="C76" s="23">
        <v>0.41310031905230088</v>
      </c>
      <c r="D76" s="20">
        <f>'High Speed System'!B102</f>
        <v>0.73</v>
      </c>
      <c r="E76" s="23">
        <f>'High Speed System'!C102</f>
        <v>7.4240263413404479</v>
      </c>
      <c r="F76" s="23">
        <v>6.060372568801359</v>
      </c>
    </row>
    <row r="77" spans="1:6" x14ac:dyDescent="0.25">
      <c r="A77" s="20">
        <f>'Low Speed System'!B103</f>
        <v>0.74</v>
      </c>
      <c r="B77" s="23">
        <f>'Low Speed System'!C103</f>
        <v>0.56688332590889856</v>
      </c>
      <c r="C77" s="23">
        <v>0.41876915231138989</v>
      </c>
      <c r="D77" s="20">
        <f>'High Speed System'!B103</f>
        <v>0.74</v>
      </c>
      <c r="E77" s="23">
        <f>'High Speed System'!C103</f>
        <v>7.4345095337853682</v>
      </c>
      <c r="F77" s="23">
        <v>6.1569453672598051</v>
      </c>
    </row>
    <row r="78" spans="1:6" x14ac:dyDescent="0.25">
      <c r="A78" s="20">
        <f>'Low Speed System'!B104</f>
        <v>0.75</v>
      </c>
      <c r="B78" s="23">
        <f>'Low Speed System'!C104</f>
        <v>0.56688332590889856</v>
      </c>
      <c r="C78" s="23">
        <v>0.4244379855704789</v>
      </c>
      <c r="D78" s="20">
        <f>'High Speed System'!B104</f>
        <v>0.75</v>
      </c>
      <c r="E78" s="23">
        <f>'High Speed System'!C104</f>
        <v>7.4444961904480618</v>
      </c>
      <c r="F78" s="23">
        <v>6.2535253050037625</v>
      </c>
    </row>
    <row r="79" spans="1:6" x14ac:dyDescent="0.25">
      <c r="A79" s="20">
        <f>'Low Speed System'!B105</f>
        <v>0.76</v>
      </c>
      <c r="B79" s="23">
        <f>'Low Speed System'!C105</f>
        <v>0.56688332590889856</v>
      </c>
      <c r="C79" s="23">
        <v>0.43010681882956792</v>
      </c>
      <c r="D79" s="20">
        <f>'High Speed System'!B105</f>
        <v>0.76</v>
      </c>
      <c r="E79" s="23">
        <f>'High Speed System'!C105</f>
        <v>7.4540098297161137</v>
      </c>
      <c r="F79" s="23">
        <v>6.3501117217461118</v>
      </c>
    </row>
    <row r="80" spans="1:6" x14ac:dyDescent="0.25">
      <c r="A80" s="20">
        <f>'Low Speed System'!B106</f>
        <v>0.77</v>
      </c>
      <c r="B80" s="23">
        <f>'Low Speed System'!C106</f>
        <v>0.56688332590889856</v>
      </c>
      <c r="C80" s="23">
        <v>0.43577565208865693</v>
      </c>
      <c r="D80" s="20">
        <f>'High Speed System'!B106</f>
        <v>0.77</v>
      </c>
      <c r="E80" s="23">
        <f>'High Speed System'!C106</f>
        <v>7.4630728560300872</v>
      </c>
      <c r="F80" s="23">
        <v>6.4467040182673401</v>
      </c>
    </row>
    <row r="81" spans="1:6" x14ac:dyDescent="0.25">
      <c r="A81" s="20">
        <f>'Low Speed System'!B107</f>
        <v>0.78</v>
      </c>
      <c r="B81" s="23">
        <f>'Low Speed System'!C107</f>
        <v>0.56688332590889856</v>
      </c>
      <c r="C81" s="23">
        <v>0.44144448534774583</v>
      </c>
      <c r="D81" s="20">
        <f>'High Speed System'!B107</f>
        <v>0.78</v>
      </c>
      <c r="E81" s="23">
        <f>'High Speed System'!C107</f>
        <v>7.4717066126455602</v>
      </c>
      <c r="F81" s="23">
        <v>6.5433016507676118</v>
      </c>
    </row>
    <row r="82" spans="1:6" x14ac:dyDescent="0.25">
      <c r="A82" s="20">
        <f>'Low Speed System'!B108</f>
        <v>0.79</v>
      </c>
      <c r="B82" s="23">
        <f>'Low Speed System'!C108</f>
        <v>0.56688332590889856</v>
      </c>
      <c r="C82" s="23">
        <v>0.44711331860683479</v>
      </c>
      <c r="D82" s="20">
        <f>'High Speed System'!B108</f>
        <v>0.79</v>
      </c>
      <c r="E82" s="23">
        <f>'High Speed System'!C108</f>
        <v>7.4799314318960919</v>
      </c>
      <c r="F82" s="23">
        <v>6.6399041257412108</v>
      </c>
    </row>
    <row r="83" spans="1:6" x14ac:dyDescent="0.25">
      <c r="A83" s="20">
        <f>'Low Speed System'!B109</f>
        <v>0.8</v>
      </c>
      <c r="B83" s="23">
        <f>'Low Speed System'!C109</f>
        <v>0.56688332590889856</v>
      </c>
      <c r="C83" s="23">
        <v>0.45278215186592385</v>
      </c>
      <c r="D83" s="20">
        <f>'High Speed System'!B109</f>
        <v>0.8</v>
      </c>
      <c r="E83" s="23">
        <f>'High Speed System'!C109</f>
        <v>7.4877666830754759</v>
      </c>
      <c r="F83" s="23">
        <v>6.7365109953250037</v>
      </c>
    </row>
    <row r="84" spans="1:6" x14ac:dyDescent="0.25">
      <c r="A84" s="20">
        <f>'Low Speed System'!B110</f>
        <v>0.81</v>
      </c>
      <c r="B84" s="23">
        <f>'Low Speed System'!C110</f>
        <v>0.56688332590889856</v>
      </c>
      <c r="C84" s="23">
        <v>0.45845098512501281</v>
      </c>
      <c r="D84" s="20">
        <f>'High Speed System'!B110</f>
        <v>0.81</v>
      </c>
      <c r="E84" s="23">
        <f>'High Speed System'!C110</f>
        <v>7.4952308180520681</v>
      </c>
      <c r="F84" s="23">
        <v>6.8331218530771274</v>
      </c>
    </row>
    <row r="85" spans="1:6" x14ac:dyDescent="0.25">
      <c r="A85" s="20">
        <f>'Low Speed System'!B111</f>
        <v>0.82</v>
      </c>
      <c r="B85" s="23">
        <f>'Low Speed System'!C111</f>
        <v>0.56688332590889856</v>
      </c>
      <c r="C85" s="23">
        <v>0.46411981838410177</v>
      </c>
      <c r="D85" s="20">
        <f>'High Speed System'!B111</f>
        <v>0.82</v>
      </c>
      <c r="E85" s="23">
        <f>'High Speed System'!C111</f>
        <v>7.5023414147225855</v>
      </c>
      <c r="F85" s="23">
        <v>6.9297363301460777</v>
      </c>
    </row>
    <row r="86" spans="1:6" x14ac:dyDescent="0.25">
      <c r="A86" s="20">
        <f>'Low Speed System'!B112</f>
        <v>0.83</v>
      </c>
      <c r="B86" s="23">
        <f>'Low Speed System'!C112</f>
        <v>0.56688332590889856</v>
      </c>
      <c r="C86" s="23">
        <v>0.46978865164319078</v>
      </c>
      <c r="D86" s="20">
        <f>'High Speed System'!B112</f>
        <v>0.83</v>
      </c>
      <c r="E86" s="23">
        <f>'High Speed System'!C112</f>
        <v>7.5091152184077181</v>
      </c>
      <c r="F86" s="23">
        <v>7.0263540917941221</v>
      </c>
    </row>
    <row r="87" spans="1:6" x14ac:dyDescent="0.25">
      <c r="A87" s="20">
        <f>'Low Speed System'!B113</f>
        <v>0.84</v>
      </c>
      <c r="B87" s="23">
        <f>'Low Speed System'!C113</f>
        <v>0.56688332590889856</v>
      </c>
      <c r="C87" s="23">
        <v>0.47545748490227974</v>
      </c>
      <c r="D87" s="20">
        <f>'High Speed System'!B113</f>
        <v>0.84</v>
      </c>
      <c r="E87" s="23">
        <f>'High Speed System'!C113</f>
        <v>7.5155681812870441</v>
      </c>
      <c r="F87" s="23">
        <v>7.1229748342422194</v>
      </c>
    </row>
    <row r="88" spans="1:6" x14ac:dyDescent="0.25">
      <c r="A88" s="20">
        <f>'Low Speed System'!B114</f>
        <v>0.85</v>
      </c>
      <c r="B88" s="23">
        <f>'Low Speed System'!C114</f>
        <v>0.56688332590889856</v>
      </c>
      <c r="C88" s="23">
        <v>0.48112631816136869</v>
      </c>
      <c r="D88" s="20">
        <f>'High Speed System'!B114</f>
        <v>0.85</v>
      </c>
      <c r="E88" s="23">
        <f>'High Speed System'!C114</f>
        <v>7.5217154999661151</v>
      </c>
      <c r="F88" s="23">
        <v>7.2195982818067801</v>
      </c>
    </row>
    <row r="89" spans="1:6" x14ac:dyDescent="0.25">
      <c r="A89" s="20">
        <f>'Low Speed System'!B115</f>
        <v>0.86</v>
      </c>
      <c r="B89" s="23">
        <f>'Low Speed System'!C115</f>
        <v>0.56688332590889856</v>
      </c>
      <c r="C89" s="23">
        <v>0.48679515142045776</v>
      </c>
      <c r="D89" s="20">
        <f>'High Speed System'!B115</f>
        <v>0.86</v>
      </c>
      <c r="E89" s="23">
        <f>'High Speed System'!C115</f>
        <v>7.5275716512641662</v>
      </c>
      <c r="F89" s="23">
        <v>7.3162241843012019</v>
      </c>
    </row>
    <row r="90" spans="1:6" x14ac:dyDescent="0.25">
      <c r="A90" s="20">
        <f>'Low Speed System'!B116</f>
        <v>0.87</v>
      </c>
      <c r="B90" s="23">
        <f>'Low Speed System'!C116</f>
        <v>0.56688332590889856</v>
      </c>
      <c r="C90" s="23">
        <v>0.49246398467954672</v>
      </c>
      <c r="D90" s="20">
        <f>'High Speed System'!B116</f>
        <v>0.87</v>
      </c>
      <c r="E90" s="23">
        <f>'High Speed System'!C116</f>
        <v>7.5331504263067606</v>
      </c>
      <c r="F90" s="23">
        <v>7.4128523146777585</v>
      </c>
    </row>
    <row r="91" spans="1:6" x14ac:dyDescent="0.25">
      <c r="A91" s="20">
        <f>'Low Speed System'!B117</f>
        <v>0.88</v>
      </c>
      <c r="B91" s="23">
        <f>'Low Speed System'!C117</f>
        <v>0.56688332590889856</v>
      </c>
      <c r="C91" s="23">
        <v>0.49813281793863579</v>
      </c>
      <c r="D91" s="20">
        <f>'High Speed System'!B117</f>
        <v>0.88</v>
      </c>
      <c r="E91" s="23">
        <f>'High Speed System'!C117</f>
        <v>7.538464963003622</v>
      </c>
      <c r="F91" s="23">
        <v>7.5094824668875546</v>
      </c>
    </row>
    <row r="92" spans="1:6" x14ac:dyDescent="0.25">
      <c r="A92" s="20">
        <f>'Low Speed System'!B118</f>
        <v>0.89</v>
      </c>
      <c r="B92" s="23">
        <f>'Low Speed System'!C118</f>
        <v>0.56688332590889856</v>
      </c>
      <c r="C92" s="23">
        <v>0.5038016511977248</v>
      </c>
      <c r="D92" s="20">
        <f>'High Speed System'!B118</f>
        <v>0.89</v>
      </c>
      <c r="E92" s="23">
        <f>'High Speed System'!C118</f>
        <v>7.5435277769881708</v>
      </c>
      <c r="F92" s="23">
        <v>7.6061144539384262</v>
      </c>
    </row>
    <row r="93" spans="1:6" x14ac:dyDescent="0.25">
      <c r="A93" s="20">
        <f>'Low Speed System'!B119</f>
        <v>0.9</v>
      </c>
      <c r="B93" s="23">
        <f>'Low Speed System'!C119</f>
        <v>0.56688332590889856</v>
      </c>
      <c r="C93" s="23">
        <v>0.50947048445681375</v>
      </c>
      <c r="D93" s="20">
        <f>'High Speed System'!B119</f>
        <v>0.9</v>
      </c>
      <c r="E93" s="23">
        <f>'High Speed System'!C119</f>
        <v>7.548350791091595</v>
      </c>
      <c r="F93" s="23">
        <v>7.7027481061324501</v>
      </c>
    </row>
    <row r="94" spans="1:6" x14ac:dyDescent="0.25">
      <c r="A94" s="20">
        <f>'Low Speed System'!B120</f>
        <v>0.91</v>
      </c>
      <c r="B94" s="23">
        <f>'Low Speed System'!C120</f>
        <v>0.56688332590889856</v>
      </c>
      <c r="C94" s="23">
        <v>0.51513931771590271</v>
      </c>
      <c r="D94" s="20">
        <f>'High Speed System'!B120</f>
        <v>0.91</v>
      </c>
      <c r="E94" s="23">
        <f>'High Speed System'!C120</f>
        <v>7.5529453634209034</v>
      </c>
      <c r="F94" s="23">
        <v>7.7993832694664587</v>
      </c>
    </row>
    <row r="95" spans="1:6" x14ac:dyDescent="0.25">
      <c r="A95" s="20">
        <f>'Low Speed System'!B121</f>
        <v>0.92</v>
      </c>
      <c r="B95" s="23">
        <f>'Low Speed System'!C121</f>
        <v>0.56688332590889856</v>
      </c>
      <c r="C95" s="23">
        <v>0.52080815097499167</v>
      </c>
      <c r="D95" s="20">
        <f>'High Speed System'!B121</f>
        <v>0.92</v>
      </c>
      <c r="E95" s="23">
        <f>'High Speed System'!C121</f>
        <v>7.5573223141070409</v>
      </c>
      <c r="F95" s="23">
        <v>7.8960198041804937</v>
      </c>
    </row>
    <row r="96" spans="1:6" x14ac:dyDescent="0.25">
      <c r="A96" s="20">
        <f>'Low Speed System'!B122</f>
        <v>0.93</v>
      </c>
      <c r="B96" s="23">
        <f>'Low Speed System'!C122</f>
        <v>0.56688332590889856</v>
      </c>
      <c r="C96" s="23">
        <v>0.52647698423408074</v>
      </c>
      <c r="D96" s="20">
        <f>'High Speed System'!B122</f>
        <v>0.93</v>
      </c>
      <c r="E96" s="23">
        <f>'High Speed System'!C122</f>
        <v>7.5614919507861034</v>
      </c>
      <c r="F96" s="23">
        <v>7.99265758344049</v>
      </c>
    </row>
    <row r="97" spans="1:6" x14ac:dyDescent="0.25">
      <c r="A97" s="20">
        <f>'Low Speed System'!B123</f>
        <v>0.94</v>
      </c>
      <c r="B97" s="23">
        <f>'Low Speed System'!C123</f>
        <v>0.56688332590889856</v>
      </c>
      <c r="C97" s="23">
        <v>0.53214581749316958</v>
      </c>
      <c r="D97" s="20">
        <f>'High Speed System'!B123</f>
        <v>0.94</v>
      </c>
      <c r="E97" s="23">
        <f>'High Speed System'!C123</f>
        <v>7.5654640928736168</v>
      </c>
      <c r="F97" s="23">
        <v>8.0892964921428216</v>
      </c>
    </row>
    <row r="98" spans="1:6" x14ac:dyDescent="0.25">
      <c r="A98" s="20">
        <f>'Low Speed System'!B124</f>
        <v>0.95</v>
      </c>
      <c r="B98" s="23">
        <f>'Low Speed System'!C124</f>
        <v>0.56688332590889856</v>
      </c>
      <c r="C98" s="23">
        <v>0.53781465075225865</v>
      </c>
      <c r="D98" s="20">
        <f>'High Speed System'!B124</f>
        <v>0.95</v>
      </c>
      <c r="E98" s="23">
        <f>'High Speed System'!C124</f>
        <v>7.5692480946890806</v>
      </c>
      <c r="F98" s="23">
        <v>8.1859364258293841</v>
      </c>
    </row>
    <row r="99" spans="1:6" x14ac:dyDescent="0.25">
      <c r="A99" s="20">
        <f>'Low Speed System'!B125</f>
        <v>0.96</v>
      </c>
      <c r="B99" s="23">
        <f>'Low Speed System'!C125</f>
        <v>0.56688332590889856</v>
      </c>
      <c r="C99" s="23">
        <v>0.54348348401134761</v>
      </c>
      <c r="D99" s="20">
        <f>'High Speed System'!B125</f>
        <v>0.96</v>
      </c>
      <c r="E99" s="23">
        <f>'High Speed System'!C125</f>
        <v>7.5728528674852109</v>
      </c>
      <c r="F99" s="23">
        <v>8.282577289703033</v>
      </c>
    </row>
    <row r="100" spans="1:6" x14ac:dyDescent="0.25">
      <c r="A100" s="20">
        <f>'Low Speed System'!B126</f>
        <v>0.97</v>
      </c>
      <c r="B100" s="23">
        <f>'Low Speed System'!C126</f>
        <v>0.56688332590889856</v>
      </c>
      <c r="C100" s="23">
        <v>0.54915231727043667</v>
      </c>
      <c r="D100" s="20">
        <f>'High Speed System'!B126</f>
        <v>0.97</v>
      </c>
      <c r="E100" s="23">
        <f>'High Speed System'!C126</f>
        <v>7.5762869004337725</v>
      </c>
      <c r="F100" s="23">
        <v>8.379218997734073</v>
      </c>
    </row>
    <row r="101" spans="1:6" x14ac:dyDescent="0.25">
      <c r="A101" s="20">
        <f>'Low Speed System'!B127</f>
        <v>0.98</v>
      </c>
      <c r="B101" s="23">
        <f>'Low Speed System'!C127</f>
        <v>0.56688332590889856</v>
      </c>
      <c r="C101" s="23">
        <v>0.55482115052952563</v>
      </c>
      <c r="D101" s="20">
        <f>'High Speed System'!B127</f>
        <v>0.98</v>
      </c>
      <c r="E101" s="23">
        <f>'High Speed System'!C127</f>
        <v>7.5795582806174195</v>
      </c>
      <c r="F101" s="23">
        <v>8.4758614718493916</v>
      </c>
    </row>
    <row r="102" spans="1:6" x14ac:dyDescent="0.25">
      <c r="A102" s="20">
        <f>'Low Speed System'!B128</f>
        <v>0.99</v>
      </c>
      <c r="B102" s="23">
        <f>'Low Speed System'!C128</f>
        <v>0.56688332590889856</v>
      </c>
      <c r="C102" s="23">
        <v>0.5604899837886147</v>
      </c>
      <c r="D102" s="20">
        <f>'High Speed System'!B128</f>
        <v>0.99</v>
      </c>
      <c r="E102" s="23">
        <f>'High Speed System'!C128</f>
        <v>7.5826747120746196</v>
      </c>
      <c r="F102" s="23">
        <v>8.5725046411965753</v>
      </c>
    </row>
    <row r="103" spans="1:6" x14ac:dyDescent="0.25">
      <c r="A103" s="20">
        <f>'Low Speed System'!B129</f>
        <v>1</v>
      </c>
      <c r="B103" s="23">
        <f>'Low Speed System'!C129</f>
        <v>0.56688332590889856</v>
      </c>
      <c r="C103" s="23">
        <v>0.56615881704770366</v>
      </c>
      <c r="D103" s="20">
        <f>'High Speed System'!B129</f>
        <v>1</v>
      </c>
      <c r="E103" s="23">
        <f>'High Speed System'!C129</f>
        <v>7.5856435339425179</v>
      </c>
      <c r="F103" s="23">
        <v>8.6691484414761053</v>
      </c>
    </row>
    <row r="104" spans="1:6" x14ac:dyDescent="0.25">
      <c r="A104" s="20">
        <f>'Low Speed System'!B130</f>
        <v>1.01</v>
      </c>
      <c r="B104" s="23">
        <f>'Low Speed System'!C130</f>
        <v>0.56688332590889856</v>
      </c>
      <c r="C104" s="23">
        <v>0.57182765030679261</v>
      </c>
      <c r="D104" s="20">
        <f>'High Speed System'!B130</f>
        <v>1.01</v>
      </c>
      <c r="E104" s="23">
        <f>'High Speed System'!C130</f>
        <v>7.5884717377404725</v>
      </c>
      <c r="F104" s="23">
        <v>8.7657928143352937</v>
      </c>
    </row>
    <row r="105" spans="1:6" x14ac:dyDescent="0.25">
      <c r="A105" s="20">
        <f>'Low Speed System'!B131</f>
        <v>1.02</v>
      </c>
      <c r="B105" s="23">
        <f>'Low Speed System'!C131</f>
        <v>0.56688332590889856</v>
      </c>
      <c r="C105" s="23">
        <v>0.57749648356588168</v>
      </c>
      <c r="D105" s="20">
        <f>'High Speed System'!B131</f>
        <v>1.02</v>
      </c>
      <c r="E105" s="23">
        <f>'High Speed System'!C131</f>
        <v>7.5911659838349408</v>
      </c>
      <c r="F105" s="23">
        <v>8.862437706818282</v>
      </c>
    </row>
    <row r="106" spans="1:6" x14ac:dyDescent="0.25">
      <c r="A106" s="20">
        <f>'Low Speed System'!B132</f>
        <v>1.03</v>
      </c>
      <c r="B106" s="23">
        <f>'Low Speed System'!C132</f>
        <v>0.56688332590889856</v>
      </c>
      <c r="C106" s="23">
        <v>0.58316531682497053</v>
      </c>
      <c r="D106" s="20">
        <f>'High Speed System'!B132</f>
        <v>1.03</v>
      </c>
      <c r="E106" s="23">
        <f>'High Speed System'!C132</f>
        <v>7.5937326171245267</v>
      </c>
      <c r="F106" s="23">
        <v>8.9590830708669156</v>
      </c>
    </row>
    <row r="107" spans="1:6" x14ac:dyDescent="0.25">
      <c r="A107" s="20">
        <f>'Low Speed System'!B133</f>
        <v>1.04</v>
      </c>
      <c r="B107" s="23">
        <f>'Low Speed System'!C133</f>
        <v>0.56688332590889856</v>
      </c>
      <c r="C107" s="23">
        <v>0.58883415008405959</v>
      </c>
      <c r="D107" s="20">
        <f>'High Speed System'!B133</f>
        <v>1.04</v>
      </c>
      <c r="E107" s="23">
        <f>'High Speed System'!C133</f>
        <v>7.5961776819820894</v>
      </c>
      <c r="F107" s="23">
        <v>9.0557288628677668</v>
      </c>
    </row>
    <row r="108" spans="1:6" x14ac:dyDescent="0.25">
      <c r="A108" s="20">
        <f>'Low Speed System'!B134</f>
        <v>1.05</v>
      </c>
      <c r="B108" s="23">
        <f>'Low Speed System'!C134</f>
        <v>0.56688332590889856</v>
      </c>
      <c r="C108" s="23">
        <v>0.59450298334314855</v>
      </c>
      <c r="D108" s="20">
        <f>'High Speed System'!B134</f>
        <v>1.05</v>
      </c>
      <c r="E108" s="23">
        <f>'High Speed System'!C134</f>
        <v>7.5985069364891284</v>
      </c>
      <c r="F108" s="23">
        <v>9.1523750432410527</v>
      </c>
    </row>
    <row r="109" spans="1:6" x14ac:dyDescent="0.25">
      <c r="A109" s="20">
        <f>'Low Speed System'!B135</f>
        <v>1.06</v>
      </c>
      <c r="B109" s="23">
        <f>'Low Speed System'!C135</f>
        <v>0.56688332590889856</v>
      </c>
      <c r="C109" s="23">
        <v>0.60017181660223762</v>
      </c>
      <c r="D109" s="20">
        <f>'High Speed System'!B135</f>
        <v>1.06</v>
      </c>
      <c r="E109" s="23">
        <f>'High Speed System'!C135</f>
        <v>7.6007258659959609</v>
      </c>
      <c r="F109" s="23">
        <v>9.2490215760675927</v>
      </c>
    </row>
    <row r="110" spans="1:6" x14ac:dyDescent="0.25">
      <c r="A110" s="20">
        <f>'Low Speed System'!B136</f>
        <v>1.07</v>
      </c>
      <c r="B110" s="23">
        <f>'Low Speed System'!C136</f>
        <v>0.56688332590889856</v>
      </c>
      <c r="C110" s="23">
        <v>0.60584064986132657</v>
      </c>
      <c r="D110" s="20">
        <f>'High Speed System'!B136</f>
        <v>1.07</v>
      </c>
      <c r="E110" s="23">
        <f>'High Speed System'!C136</f>
        <v>7.602839696039613</v>
      </c>
      <c r="F110" s="23">
        <v>9.345668428750237</v>
      </c>
    </row>
    <row r="111" spans="1:6" x14ac:dyDescent="0.25">
      <c r="A111" s="20">
        <f>'Low Speed System'!B137</f>
        <v>1.08</v>
      </c>
      <c r="B111" s="23">
        <f>'Low Speed System'!C137</f>
        <v>0.56688332590889856</v>
      </c>
      <c r="C111" s="23">
        <v>0.61150948312041553</v>
      </c>
      <c r="D111" s="20">
        <f>'High Speed System'!B137</f>
        <v>1.08</v>
      </c>
      <c r="E111" s="23">
        <f>'High Speed System'!C137</f>
        <v>7.6048534046498624</v>
      </c>
      <c r="F111" s="23">
        <v>9.4423155717066329</v>
      </c>
    </row>
    <row r="112" spans="1:6" x14ac:dyDescent="0.25">
      <c r="A112" s="20">
        <f>'Low Speed System'!B138</f>
        <v>1.0900000000000001</v>
      </c>
      <c r="B112" s="23">
        <f>'Low Speed System'!C138</f>
        <v>0.56688332590889856</v>
      </c>
      <c r="C112" s="23">
        <v>0.61717831637950449</v>
      </c>
      <c r="D112" s="20">
        <f>'High Speed System'!B138</f>
        <v>1.0900000000000001</v>
      </c>
      <c r="E112" s="23">
        <f>'High Speed System'!C138</f>
        <v>7.6067717340724057</v>
      </c>
      <c r="F112" s="23">
        <v>9.5389629780903942</v>
      </c>
    </row>
    <row r="113" spans="1:6" x14ac:dyDescent="0.25">
      <c r="A113" s="20">
        <f>'Low Speed System'!B139</f>
        <v>1.1000000000000001</v>
      </c>
      <c r="B113" s="23">
        <f>'Low Speed System'!C139</f>
        <v>0.56688332590889856</v>
      </c>
      <c r="C113" s="23">
        <v>0.62284714963859344</v>
      </c>
      <c r="D113" s="20">
        <f>'High Speed System'!B139</f>
        <v>1.1000000000000001</v>
      </c>
      <c r="E113" s="23">
        <f>'High Speed System'!C139</f>
        <v>7.6085992019367561</v>
      </c>
      <c r="F113" s="23">
        <v>9.6356106235380601</v>
      </c>
    </row>
    <row r="114" spans="1:6" x14ac:dyDescent="0.25">
      <c r="A114" s="20">
        <f>'Low Speed System'!B140</f>
        <v>1.1100000000000001</v>
      </c>
      <c r="B114" s="23">
        <f>'Low Speed System'!C140</f>
        <v>0.56688332590889856</v>
      </c>
      <c r="C114" s="23">
        <v>0.62851598289768251</v>
      </c>
      <c r="D114" s="20">
        <f>'High Speed System'!B140</f>
        <v>1.1100000000000001</v>
      </c>
      <c r="E114" s="23">
        <f>'High Speed System'!C140</f>
        <v>7.610340111895173</v>
      </c>
      <c r="F114" s="23">
        <v>9.732258485939461</v>
      </c>
    </row>
    <row r="115" spans="1:6" x14ac:dyDescent="0.25">
      <c r="A115" s="20">
        <f>'Low Speed System'!B141</f>
        <v>1.1200000000000001</v>
      </c>
      <c r="B115" s="23">
        <f>'Low Speed System'!C141</f>
        <v>0.56688332590889856</v>
      </c>
      <c r="C115" s="23">
        <v>0.63418481615677147</v>
      </c>
      <c r="D115" s="20">
        <f>'High Speed System'!B141</f>
        <v>1.1200000000000001</v>
      </c>
      <c r="E115" s="23">
        <f>'High Speed System'!C141</f>
        <v>7.6119985637576884</v>
      </c>
      <c r="F115" s="23">
        <v>9.8289065452293176</v>
      </c>
    </row>
    <row r="116" spans="1:6" x14ac:dyDescent="0.25">
      <c r="A116" s="20">
        <f>'Low Speed System'!B142</f>
        <v>1.1299999999999999</v>
      </c>
      <c r="B116" s="23">
        <f>'Low Speed System'!C142</f>
        <v>0.56688332590889856</v>
      </c>
      <c r="C116" s="23">
        <v>0.63985364941586043</v>
      </c>
      <c r="D116" s="20">
        <f>'High Speed System'!B142</f>
        <v>1.1299999999999999</v>
      </c>
      <c r="E116" s="23">
        <f>'High Speed System'!C142</f>
        <v>7.613578463147074</v>
      </c>
      <c r="F116" s="23">
        <v>9.9255547831981161</v>
      </c>
    </row>
    <row r="117" spans="1:6" x14ac:dyDescent="0.25">
      <c r="A117" s="20">
        <f>'Low Speed System'!B143</f>
        <v>1.1399999999999999</v>
      </c>
      <c r="B117" s="23">
        <f>'Low Speed System'!C143</f>
        <v>0.56688332590889856</v>
      </c>
      <c r="C117" s="23">
        <v>0.64552248267494938</v>
      </c>
      <c r="D117" s="20">
        <f>'High Speed System'!B143</f>
        <v>1.1399999999999999</v>
      </c>
      <c r="E117" s="23">
        <f>'High Speed System'!C143</f>
        <v>7.6150835306965146</v>
      </c>
      <c r="F117" s="23">
        <v>10.022203183320478</v>
      </c>
    </row>
    <row r="118" spans="1:6" x14ac:dyDescent="0.25">
      <c r="A118" s="20">
        <f>'Low Speed System'!B144</f>
        <v>1.1499999999999999</v>
      </c>
      <c r="B118" s="23">
        <f>'Low Speed System'!C144</f>
        <v>0.56688332590889856</v>
      </c>
      <c r="C118" s="23">
        <v>0.65119131593403845</v>
      </c>
      <c r="D118" s="20">
        <f>'High Speed System'!B144</f>
        <v>1.1499999999999999</v>
      </c>
      <c r="E118" s="23">
        <f>'High Speed System'!C144</f>
        <v>7.616517310811628</v>
      </c>
      <c r="F118" s="23">
        <v>10.118851730599397</v>
      </c>
    </row>
    <row r="119" spans="1:6" x14ac:dyDescent="0.25">
      <c r="A119" s="20">
        <f>'Low Speed System'!B145</f>
        <v>1.1599999999999999</v>
      </c>
      <c r="B119" s="23">
        <f>'Low Speed System'!C145</f>
        <v>0.56688332590889856</v>
      </c>
      <c r="C119" s="23">
        <v>0.6568601491931273</v>
      </c>
      <c r="D119" s="20">
        <f>'High Speed System'!B145</f>
        <v>1.1599999999999999</v>
      </c>
      <c r="E119" s="23">
        <f>'High Speed System'!C145</f>
        <v>7.6178831800174702</v>
      </c>
      <c r="F119" s="23">
        <v>10.215500411424886</v>
      </c>
    </row>
    <row r="120" spans="1:6" x14ac:dyDescent="0.25">
      <c r="A120" s="20">
        <f>'Low Speed System'!B146</f>
        <v>1.17</v>
      </c>
      <c r="B120" s="23">
        <f>'Low Speed System'!C146</f>
        <v>0.56688332590889856</v>
      </c>
      <c r="C120" s="23">
        <v>0.66252898245221636</v>
      </c>
      <c r="D120" s="20">
        <f>'High Speed System'!B146</f>
        <v>1.17</v>
      </c>
      <c r="E120" s="23">
        <f>'High Speed System'!C146</f>
        <v>7.6191843549101907</v>
      </c>
      <c r="F120" s="23">
        <v>10.3121492134457</v>
      </c>
    </row>
    <row r="121" spans="1:6" x14ac:dyDescent="0.25">
      <c r="A121" s="20">
        <f>'Low Speed System'!B147</f>
        <v>1.18</v>
      </c>
      <c r="B121" s="23">
        <f>'Low Speed System'!C147</f>
        <v>0.56688332590889856</v>
      </c>
      <c r="C121" s="23">
        <v>0.66819781571130532</v>
      </c>
      <c r="D121" s="20">
        <f>'High Speed System'!B147</f>
        <v>1.18</v>
      </c>
      <c r="E121" s="23">
        <f>'High Speed System'!C147</f>
        <v>7.6204238997320566</v>
      </c>
      <c r="F121" s="23">
        <v>10.408798125452911</v>
      </c>
    </row>
    <row r="122" spans="1:6" x14ac:dyDescent="0.25">
      <c r="A122" s="20">
        <f>'Low Speed System'!B148</f>
        <v>1.19</v>
      </c>
      <c r="B122" s="23">
        <f>'Low Speed System'!C148</f>
        <v>0.56688332590889856</v>
      </c>
      <c r="C122" s="23">
        <v>0.67386664897039439</v>
      </c>
      <c r="D122" s="20">
        <f>'High Speed System'!B148</f>
        <v>1.19</v>
      </c>
      <c r="E122" s="23">
        <f>'High Speed System'!C148</f>
        <v>7.6216047335876818</v>
      </c>
      <c r="F122" s="23">
        <v>10.505447137274272</v>
      </c>
    </row>
    <row r="123" spans="1:6" x14ac:dyDescent="0.25">
      <c r="A123" s="20">
        <f>'Low Speed System'!B149</f>
        <v>1.2</v>
      </c>
      <c r="B123" s="23">
        <f>'Low Speed System'!C149</f>
        <v>0.56688332590889856</v>
      </c>
      <c r="C123" s="23">
        <v>0.67953548222948335</v>
      </c>
      <c r="D123" s="20">
        <f>'High Speed System'!B149</f>
        <v>1.2</v>
      </c>
      <c r="E123" s="23">
        <f>'High Speed System'!C149</f>
        <v>7.6227296373184652</v>
      </c>
      <c r="F123" s="23">
        <v>10.602096239678323</v>
      </c>
    </row>
    <row r="124" spans="1:6" x14ac:dyDescent="0.25">
      <c r="A124" s="20">
        <f>'Low Speed System'!B150</f>
        <v>1.21</v>
      </c>
      <c r="B124" s="23">
        <f>'Low Speed System'!C150</f>
        <v>0.56688332590889856</v>
      </c>
      <c r="C124" s="23">
        <v>0.6852043154885723</v>
      </c>
      <c r="D124" s="20">
        <f>'High Speed System'!B150</f>
        <v>1.21</v>
      </c>
      <c r="E124" s="23">
        <f>'High Speed System'!C150</f>
        <v>7.6238012600514198</v>
      </c>
      <c r="F124" s="23">
        <v>10.698745424287399</v>
      </c>
    </row>
    <row r="125" spans="1:6" x14ac:dyDescent="0.25">
      <c r="A125" s="20">
        <f>'Low Speed System'!B151</f>
        <v>1.22</v>
      </c>
      <c r="B125" s="23">
        <f>'Low Speed System'!C151</f>
        <v>0.56688332590889856</v>
      </c>
      <c r="C125" s="23">
        <v>0.69087314874766115</v>
      </c>
      <c r="D125" s="20">
        <f>'High Speed System'!B151</f>
        <v>1.22</v>
      </c>
      <c r="E125" s="23">
        <f>'High Speed System'!C151</f>
        <v>7.6248221254378166</v>
      </c>
      <c r="F125" s="23">
        <v>10.795394683498644</v>
      </c>
    </row>
    <row r="126" spans="1:6" x14ac:dyDescent="0.25">
      <c r="A126" s="20">
        <f>'Low Speed System'!B152</f>
        <v>1.23</v>
      </c>
      <c r="B126" s="23">
        <f>'Low Speed System'!C152</f>
        <v>0.56688332590889856</v>
      </c>
      <c r="C126" s="23">
        <v>0.69654198200675033</v>
      </c>
      <c r="D126" s="20">
        <f>'High Speed System'!B152</f>
        <v>1.23</v>
      </c>
      <c r="E126" s="23">
        <f>'High Speed System'!C152</f>
        <v>7.6257946375963357</v>
      </c>
      <c r="F126" s="23">
        <v>10.892044010412373</v>
      </c>
    </row>
    <row r="127" spans="1:6" x14ac:dyDescent="0.25">
      <c r="A127" s="20">
        <f>'Low Speed System'!B153</f>
        <v>1.24</v>
      </c>
      <c r="B127" s="23">
        <f>'Low Speed System'!C153</f>
        <v>0.56688332590889856</v>
      </c>
      <c r="C127" s="23">
        <v>0.70221081526583928</v>
      </c>
      <c r="D127" s="20">
        <f>'High Speed System'!B153</f>
        <v>1.24</v>
      </c>
      <c r="E127" s="23">
        <f>'High Speed System'!C153</f>
        <v>7.6267210867747179</v>
      </c>
      <c r="F127" s="23">
        <v>10.988693398767019</v>
      </c>
    </row>
    <row r="128" spans="1:6" x14ac:dyDescent="0.25">
      <c r="A128" s="20">
        <f>'Low Speed System'!B154</f>
        <v>1.25</v>
      </c>
      <c r="B128" s="23">
        <f>'Low Speed System'!C154</f>
        <v>0.56688332590889856</v>
      </c>
      <c r="C128" s="23">
        <v>0.70787964852492824</v>
      </c>
      <c r="D128" s="20">
        <f>'High Speed System'!B154</f>
        <v>1.25</v>
      </c>
      <c r="E128" s="23">
        <f>'High Speed System'!C154</f>
        <v>7.6276036547432602</v>
      </c>
      <c r="F128" s="23">
        <v>11.085342842880138</v>
      </c>
    </row>
    <row r="129" spans="1:6" x14ac:dyDescent="0.25">
      <c r="A129" s="20">
        <f>'Low Speed System'!B155</f>
        <v>1.26</v>
      </c>
      <c r="B129" s="23">
        <f>'Low Speed System'!C155</f>
        <v>0.56688332590889856</v>
      </c>
      <c r="C129" s="23">
        <v>0.7135484817840172</v>
      </c>
      <c r="D129" s="20">
        <f>'High Speed System'!B155</f>
        <v>1.26</v>
      </c>
      <c r="E129" s="23">
        <f>'High Speed System'!C155</f>
        <v>7.6284444199328361</v>
      </c>
      <c r="F129" s="23">
        <v>11.181992337594821</v>
      </c>
    </row>
    <row r="130" spans="1:6" x14ac:dyDescent="0.25">
      <c r="A130" s="20">
        <f>'Low Speed System'!B156</f>
        <v>1.27</v>
      </c>
      <c r="B130" s="23">
        <f>'Low Speed System'!C156</f>
        <v>0.56688332590889856</v>
      </c>
      <c r="C130" s="23">
        <v>0.71921731504310638</v>
      </c>
      <c r="D130" s="20">
        <f>'High Speed System'!B156</f>
        <v>1.27</v>
      </c>
      <c r="E130" s="23">
        <f>'High Speed System'!C156</f>
        <v>7.6292453623295682</v>
      </c>
      <c r="F130" s="23">
        <v>11.27864187823111</v>
      </c>
    </row>
    <row r="131" spans="1:6" x14ac:dyDescent="0.25">
      <c r="A131" s="20">
        <f>'Low Speed System'!B157</f>
        <v>1.28</v>
      </c>
      <c r="B131" s="23">
        <f>'Low Speed System'!C157</f>
        <v>0.56688332590889856</v>
      </c>
      <c r="C131" s="23">
        <v>0.72488614830219533</v>
      </c>
      <c r="D131" s="20">
        <f>'High Speed System'!B157</f>
        <v>1.28</v>
      </c>
      <c r="E131" s="23">
        <f>'High Speed System'!C157</f>
        <v>7.6300083681376547</v>
      </c>
      <c r="F131" s="23">
        <v>11.375291460541881</v>
      </c>
    </row>
    <row r="132" spans="1:6" x14ac:dyDescent="0.25">
      <c r="A132" s="20">
        <f>'Low Speed System'!B158</f>
        <v>1.29</v>
      </c>
      <c r="B132" s="23">
        <f>'Low Speed System'!C158</f>
        <v>0.56688332590889856</v>
      </c>
      <c r="C132" s="23">
        <v>0.73055498156128429</v>
      </c>
      <c r="D132" s="20">
        <f>'High Speed System'!B158</f>
        <v>1.29</v>
      </c>
      <c r="E132" s="23">
        <f>'High Speed System'!C158</f>
        <v>7.6307352342213433</v>
      </c>
      <c r="F132" s="23">
        <v>11.471941080672808</v>
      </c>
    </row>
    <row r="133" spans="1:6" x14ac:dyDescent="0.25">
      <c r="A133" s="20">
        <f>'Low Speed System'!B159</f>
        <v>1.3</v>
      </c>
      <c r="B133" s="23">
        <f>'Low Speed System'!C159</f>
        <v>0.56688332590889856</v>
      </c>
      <c r="C133" s="23">
        <v>0.73622381482037325</v>
      </c>
      <c r="D133" s="20">
        <f>'High Speed System'!B159</f>
        <v>1.3</v>
      </c>
      <c r="E133" s="23">
        <f>'High Speed System'!C159</f>
        <v>7.6314276723365175</v>
      </c>
      <c r="F133" s="23">
        <v>11.568590735126039</v>
      </c>
    </row>
    <row r="134" spans="1:6" x14ac:dyDescent="0.25">
      <c r="A134" s="20">
        <f>'Low Speed System'!B160</f>
        <v>1.31</v>
      </c>
      <c r="B134" s="23">
        <f>'Low Speed System'!C160</f>
        <v>0.56688332590889856</v>
      </c>
      <c r="C134" s="23">
        <v>0.74189264807946209</v>
      </c>
      <c r="D134" s="20">
        <f>'High Speed System'!B160</f>
        <v>1.31</v>
      </c>
      <c r="E134" s="23">
        <f>'High Speed System'!C160</f>
        <v>7.6320873131618416</v>
      </c>
      <c r="F134" s="23">
        <v>11.665240420727226</v>
      </c>
    </row>
    <row r="135" spans="1:6" x14ac:dyDescent="0.25">
      <c r="A135" s="20">
        <f>'Low Speed System'!B161</f>
        <v>1.32</v>
      </c>
      <c r="B135" s="23">
        <f>'Low Speed System'!C161</f>
        <v>0.56688332590889856</v>
      </c>
      <c r="C135" s="23">
        <v>0.74756148133855116</v>
      </c>
      <c r="D135" s="20">
        <f>'High Speed System'!B161</f>
        <v>1.32</v>
      </c>
      <c r="E135" s="23">
        <f>'High Speed System'!C161</f>
        <v>7.632715710138986</v>
      </c>
      <c r="F135" s="23">
        <v>11.761890134595609</v>
      </c>
    </row>
    <row r="136" spans="1:6" x14ac:dyDescent="0.25">
      <c r="A136" s="20">
        <f>'Low Speed System'!B162</f>
        <v>1.33</v>
      </c>
      <c r="B136" s="23">
        <f>'Low Speed System'!C162</f>
        <v>0.56688332590889856</v>
      </c>
      <c r="C136" s="23">
        <v>0.75323031459764012</v>
      </c>
      <c r="D136" s="20">
        <f>'High Speed System'!B162</f>
        <v>1.33</v>
      </c>
      <c r="E136" s="23">
        <f>'High Speed System'!C162</f>
        <v>7.633314343130948</v>
      </c>
      <c r="F136" s="23">
        <v>11.858539874116852</v>
      </c>
    </row>
    <row r="137" spans="1:6" x14ac:dyDescent="0.25">
      <c r="A137" s="20">
        <f>'Low Speed System'!B163</f>
        <v>1.34</v>
      </c>
      <c r="B137" s="23">
        <f>'Low Speed System'!C163</f>
        <v>0.56688332590889856</v>
      </c>
      <c r="C137" s="23">
        <v>0.75889914785672918</v>
      </c>
      <c r="D137" s="20">
        <f>'High Speed System'!B163</f>
        <v>1.34</v>
      </c>
      <c r="E137" s="23">
        <f>'High Speed System'!C163</f>
        <v>7.6338846219071028</v>
      </c>
      <c r="F137" s="23">
        <v>11.95518963691841</v>
      </c>
    </row>
    <row r="138" spans="1:6" x14ac:dyDescent="0.25">
      <c r="A138" s="20">
        <f>'Low Speed System'!B164</f>
        <v>1.35</v>
      </c>
      <c r="B138" s="23">
        <f>'Low Speed System'!C164</f>
        <v>0.56688332590889856</v>
      </c>
      <c r="C138" s="23">
        <v>0.76456798111581814</v>
      </c>
      <c r="D138" s="20">
        <f>'High Speed System'!B164</f>
        <v>1.35</v>
      </c>
      <c r="E138" s="23">
        <f>'High Speed System'!C164</f>
        <v>7.6344278894631836</v>
      </c>
      <c r="F138" s="23">
        <v>12.051839420847179</v>
      </c>
    </row>
    <row r="139" spans="1:6" x14ac:dyDescent="0.25">
      <c r="A139" s="20">
        <f>'Low Speed System'!B165</f>
        <v>1.36</v>
      </c>
      <c r="B139" s="23">
        <f>'Low Speed System'!C165</f>
        <v>0.56688332590889856</v>
      </c>
      <c r="C139" s="23">
        <v>0.77023681437490721</v>
      </c>
      <c r="D139" s="20">
        <f>'High Speed System'!B165</f>
        <v>1.36</v>
      </c>
      <c r="E139" s="23">
        <f>'High Speed System'!C165</f>
        <v>7.6349454251840125</v>
      </c>
      <c r="F139" s="23">
        <v>12.148489223949172</v>
      </c>
    </row>
    <row r="140" spans="1:6" x14ac:dyDescent="0.25">
      <c r="A140" s="20">
        <f>'Low Speed System'!B166</f>
        <v>1.37</v>
      </c>
      <c r="B140" s="23">
        <f>'Low Speed System'!C166</f>
        <v>0.56688332590889856</v>
      </c>
      <c r="C140" s="23">
        <v>0.77590564763399616</v>
      </c>
      <c r="D140" s="20">
        <f>'High Speed System'!B166</f>
        <v>1.37</v>
      </c>
      <c r="E140" s="23">
        <f>'High Speed System'!C166</f>
        <v>7.6354384478564228</v>
      </c>
      <c r="F140" s="23">
        <v>12.245139044451125</v>
      </c>
    </row>
    <row r="141" spans="1:6" x14ac:dyDescent="0.25">
      <c r="A141" s="20">
        <f>'Low Speed System'!B167</f>
        <v>1.38</v>
      </c>
      <c r="B141" s="23">
        <f>'Low Speed System'!C167</f>
        <v>0.56688332590889856</v>
      </c>
      <c r="C141" s="23">
        <v>0.78157448089308501</v>
      </c>
      <c r="D141" s="20">
        <f>'High Speed System'!B167</f>
        <v>1.38</v>
      </c>
      <c r="E141" s="23">
        <f>'High Speed System'!C167</f>
        <v>7.6359081185394864</v>
      </c>
      <c r="F141" s="23">
        <v>12.341788880743781</v>
      </c>
    </row>
    <row r="142" spans="1:6" x14ac:dyDescent="0.25">
      <c r="A142" s="20">
        <f>'Low Speed System'!B168</f>
        <v>1.39</v>
      </c>
      <c r="B142" s="23">
        <f>'Low Speed System'!C168</f>
        <v>0.56688332590889856</v>
      </c>
      <c r="C142" s="23">
        <v>0.78724331415217397</v>
      </c>
      <c r="D142" s="20">
        <f>'High Speed System'!B168</f>
        <v>1.39</v>
      </c>
      <c r="E142" s="23">
        <f>'High Speed System'!C168</f>
        <v>7.6363555432987793</v>
      </c>
      <c r="F142" s="23">
        <v>12.438438731366711</v>
      </c>
    </row>
    <row r="143" spans="1:6" x14ac:dyDescent="0.25">
      <c r="A143" s="20">
        <f>'Low Speed System'!B169</f>
        <v>1.4</v>
      </c>
      <c r="B143" s="23">
        <f>'Low Speed System'!C169</f>
        <v>0.56688332590889856</v>
      </c>
      <c r="C143" s="23">
        <v>0.79291214741126315</v>
      </c>
      <c r="D143" s="20">
        <f>'High Speed System'!B169</f>
        <v>1.4</v>
      </c>
      <c r="E143" s="23">
        <f>'High Speed System'!C169</f>
        <v>7.6367817758111487</v>
      </c>
      <c r="F143" s="23">
        <v>12.535088594994559</v>
      </c>
    </row>
    <row r="144" spans="1:6" x14ac:dyDescent="0.25">
      <c r="A144" s="20">
        <f>'Low Speed System'!B170</f>
        <v>1.41</v>
      </c>
      <c r="B144" s="23">
        <f>'Low Speed System'!C170</f>
        <v>0.56688332590889856</v>
      </c>
      <c r="C144" s="23">
        <v>0.7985809806703521</v>
      </c>
      <c r="D144" s="20">
        <f>'High Speed System'!B170</f>
        <v>1.41</v>
      </c>
      <c r="E144" s="23">
        <f>'High Speed System'!C170</f>
        <v>7.6371878198460994</v>
      </c>
      <c r="F144" s="23">
        <v>12.631738470424551</v>
      </c>
    </row>
    <row r="145" spans="1:6" x14ac:dyDescent="0.25">
      <c r="A145" s="20">
        <f>'Low Speed System'!B171</f>
        <v>1.42</v>
      </c>
      <c r="B145" s="23">
        <f>'Low Speed System'!C171</f>
        <v>0.56688332590889856</v>
      </c>
      <c r="C145" s="23">
        <v>0.80424981392944106</v>
      </c>
      <c r="D145" s="20">
        <f>'High Speed System'!B171</f>
        <v>1.42</v>
      </c>
      <c r="E145" s="23">
        <f>'High Speed System'!C171</f>
        <v>7.6375746316296569</v>
      </c>
      <c r="F145" s="23">
        <v>12.728388356565146</v>
      </c>
    </row>
    <row r="146" spans="1:6" x14ac:dyDescent="0.25">
      <c r="A146" s="20">
        <f>'Low Speed System'!B172</f>
        <v>1.43</v>
      </c>
      <c r="B146" s="23">
        <f>'Low Speed System'!C172</f>
        <v>0.56688332590889856</v>
      </c>
      <c r="C146" s="23">
        <v>0.80991864718853002</v>
      </c>
      <c r="D146" s="20">
        <f>'High Speed System'!B172</f>
        <v>1.43</v>
      </c>
      <c r="E146" s="23">
        <f>'High Speed System'!C172</f>
        <v>7.6379431220962557</v>
      </c>
      <c r="F146" s="23">
        <v>12.825038252425754</v>
      </c>
    </row>
    <row r="147" spans="1:6" x14ac:dyDescent="0.25">
      <c r="A147" s="20">
        <f>'Low Speed System'!B173</f>
        <v>1.44</v>
      </c>
      <c r="B147" s="23">
        <f>'Low Speed System'!C173</f>
        <v>0.56688332590889856</v>
      </c>
      <c r="C147" s="23">
        <v>0.81558748044761886</v>
      </c>
      <c r="D147" s="20">
        <f>'High Speed System'!B173</f>
        <v>1.44</v>
      </c>
      <c r="E147" s="23">
        <f>'High Speed System'!C173</f>
        <v>7.6382941590339755</v>
      </c>
      <c r="F147" s="23">
        <v>12.921688157107413</v>
      </c>
    </row>
    <row r="148" spans="1:6" x14ac:dyDescent="0.25">
      <c r="A148" s="20">
        <f>'Low Speed System'!B174</f>
        <v>1.45</v>
      </c>
      <c r="B148" s="23">
        <f>'Low Speed System'!C174</f>
        <v>0.56688332590889856</v>
      </c>
      <c r="C148" s="23">
        <v>0.82125631370670793</v>
      </c>
      <c r="D148" s="20">
        <f>'High Speed System'!B174</f>
        <v>1.45</v>
      </c>
      <c r="E148" s="23">
        <f>'High Speed System'!C174</f>
        <v>7.6386285691281675</v>
      </c>
      <c r="F148" s="23">
        <v>13.018338069794289</v>
      </c>
    </row>
    <row r="149" spans="1:6" x14ac:dyDescent="0.25">
      <c r="A149" s="20">
        <f>'Low Speed System'!B175</f>
        <v>1.46</v>
      </c>
      <c r="B149" s="23">
        <f>'Low Speed System'!C175</f>
        <v>0.56688332590889856</v>
      </c>
      <c r="C149" s="23">
        <v>0.82692514696579689</v>
      </c>
      <c r="D149" s="20">
        <f>'High Speed System'!B175</f>
        <v>1.46</v>
      </c>
      <c r="E149" s="23">
        <f>'High Speed System'!C175</f>
        <v>7.6389471399082778</v>
      </c>
      <c r="F149" s="23">
        <v>13.114987989746012</v>
      </c>
    </row>
    <row r="150" spans="1:6" x14ac:dyDescent="0.25">
      <c r="A150" s="20">
        <f>'Low Speed System'!B176</f>
        <v>1.47</v>
      </c>
      <c r="B150" s="23">
        <f>'Low Speed System'!C176</f>
        <v>0.56688332590889856</v>
      </c>
      <c r="C150" s="23">
        <v>0.83259398022488595</v>
      </c>
      <c r="D150" s="20">
        <f>'High Speed System'!B176</f>
        <v>1.47</v>
      </c>
      <c r="E150" s="23">
        <f>'High Speed System'!C176</f>
        <v>7.6392506216024714</v>
      </c>
      <c r="F150" s="23">
        <v>13.211637916290679</v>
      </c>
    </row>
    <row r="151" spans="1:6" x14ac:dyDescent="0.25">
      <c r="A151" s="20">
        <f>'Low Speed System'!B177</f>
        <v>1.48</v>
      </c>
      <c r="B151" s="23">
        <f>'Low Speed System'!C177</f>
        <v>0.56688332590889856</v>
      </c>
      <c r="C151" s="23">
        <v>0.83826281348397491</v>
      </c>
      <c r="D151" s="20">
        <f>'High Speed System'!B177</f>
        <v>1.48</v>
      </c>
      <c r="E151" s="23">
        <f>'High Speed System'!C177</f>
        <v>7.6395397289043965</v>
      </c>
      <c r="F151" s="23">
        <v>13.308287848818535</v>
      </c>
    </row>
    <row r="152" spans="1:6" x14ac:dyDescent="0.25">
      <c r="A152" s="20">
        <f>'Low Speed System'!B178</f>
        <v>1.49</v>
      </c>
      <c r="B152" s="23">
        <f>'Low Speed System'!C178</f>
        <v>0.56688332590889856</v>
      </c>
      <c r="C152" s="23">
        <v>0.84393164674306398</v>
      </c>
      <c r="D152" s="20">
        <f>'High Speed System'!B178</f>
        <v>1.49</v>
      </c>
      <c r="E152" s="23">
        <f>'High Speed System'!C178</f>
        <v>7.6398151426562837</v>
      </c>
      <c r="F152" s="23">
        <v>13.404937786776218</v>
      </c>
    </row>
    <row r="153" spans="1:6" x14ac:dyDescent="0.25">
      <c r="A153" s="20">
        <f>'Low Speed System'!B179</f>
        <v>1.5</v>
      </c>
      <c r="B153" s="23">
        <f>'Low Speed System'!C179</f>
        <v>0.56688332590889856</v>
      </c>
      <c r="C153" s="23">
        <v>0.84960048000215294</v>
      </c>
      <c r="D153" s="20">
        <f>'High Speed System'!B179</f>
        <v>1.5</v>
      </c>
      <c r="E153" s="23">
        <f>'High Speed System'!C179</f>
        <v>7.6400775114523087</v>
      </c>
      <c r="F153" s="23">
        <v>13.501587729661535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F20" sqref="F20"/>
    </sheetView>
  </sheetViews>
  <sheetFormatPr defaultRowHeight="15" x14ac:dyDescent="0.25"/>
  <cols>
    <col min="1" max="1" width="17" bestFit="1" customWidth="1"/>
    <col min="6" max="6" width="14.42578125" customWidth="1"/>
  </cols>
  <sheetData>
    <row r="1" spans="1:20" x14ac:dyDescent="0.25">
      <c r="A1" s="2" t="s">
        <v>42</v>
      </c>
    </row>
    <row r="2" spans="1:20" x14ac:dyDescent="0.25">
      <c r="A2" t="s">
        <v>44</v>
      </c>
      <c r="B2">
        <v>90</v>
      </c>
    </row>
    <row r="3" spans="1:20" x14ac:dyDescent="0.25">
      <c r="F3" t="s">
        <v>50</v>
      </c>
      <c r="G3">
        <v>5</v>
      </c>
    </row>
    <row r="4" spans="1:20" x14ac:dyDescent="0.25">
      <c r="F4" t="s">
        <v>51</v>
      </c>
      <c r="G4">
        <v>5</v>
      </c>
    </row>
    <row r="5" spans="1:20" x14ac:dyDescent="0.25">
      <c r="A5" s="2" t="s">
        <v>43</v>
      </c>
    </row>
    <row r="6" spans="1:20" x14ac:dyDescent="0.25">
      <c r="A6" t="s">
        <v>49</v>
      </c>
      <c r="B6">
        <v>50</v>
      </c>
      <c r="O6" t="s">
        <v>53</v>
      </c>
    </row>
    <row r="7" spans="1:20" x14ac:dyDescent="0.25">
      <c r="A7" t="s">
        <v>48</v>
      </c>
      <c r="B7">
        <v>15</v>
      </c>
      <c r="O7" t="s">
        <v>55</v>
      </c>
      <c r="P7">
        <v>0.5</v>
      </c>
      <c r="R7" t="s">
        <v>57</v>
      </c>
      <c r="S7">
        <f>PI()*(P7/2)^2</f>
        <v>0.19634954084936207</v>
      </c>
    </row>
    <row r="8" spans="1:20" x14ac:dyDescent="0.25">
      <c r="A8" t="s">
        <v>45</v>
      </c>
      <c r="B8">
        <v>195</v>
      </c>
      <c r="O8" t="s">
        <v>56</v>
      </c>
      <c r="P8">
        <v>6.5000000000000002E-2</v>
      </c>
    </row>
    <row r="9" spans="1:20" x14ac:dyDescent="0.25">
      <c r="A9" t="s">
        <v>46</v>
      </c>
      <c r="B9">
        <v>75</v>
      </c>
      <c r="O9" t="s">
        <v>54</v>
      </c>
      <c r="P9">
        <f>P7-P8</f>
        <v>0.435</v>
      </c>
      <c r="R9" t="s">
        <v>58</v>
      </c>
      <c r="S9">
        <f t="shared" ref="S9" si="0">PI()*(P9/2)^2</f>
        <v>0.14861696746888214</v>
      </c>
    </row>
    <row r="10" spans="1:20" x14ac:dyDescent="0.25">
      <c r="R10" t="s">
        <v>59</v>
      </c>
      <c r="S10">
        <f>S7-S9</f>
        <v>4.7732573380479926E-2</v>
      </c>
    </row>
    <row r="11" spans="1:20" x14ac:dyDescent="0.25">
      <c r="A11" t="s">
        <v>47</v>
      </c>
      <c r="B11">
        <f>SUM(B2:B10)</f>
        <v>425</v>
      </c>
    </row>
    <row r="12" spans="1:20" x14ac:dyDescent="0.25">
      <c r="R12" t="s">
        <v>60</v>
      </c>
      <c r="S12">
        <v>38</v>
      </c>
    </row>
    <row r="13" spans="1:20" x14ac:dyDescent="0.25">
      <c r="R13" t="s">
        <v>61</v>
      </c>
      <c r="S13">
        <f>S10*S12</f>
        <v>1.8138377884582373</v>
      </c>
      <c r="T13" t="s">
        <v>62</v>
      </c>
    </row>
    <row r="15" spans="1:20" x14ac:dyDescent="0.25">
      <c r="R15" t="s">
        <v>63</v>
      </c>
      <c r="S15">
        <v>9.7500000000000003E-2</v>
      </c>
      <c r="T15" t="s">
        <v>64</v>
      </c>
    </row>
    <row r="16" spans="1:20" x14ac:dyDescent="0.25">
      <c r="R16" t="s">
        <v>41</v>
      </c>
      <c r="S16">
        <f>S13*S15</f>
        <v>0.17684918437467814</v>
      </c>
      <c r="T16" t="s">
        <v>65</v>
      </c>
    </row>
    <row r="17" spans="19:20" x14ac:dyDescent="0.25">
      <c r="S17">
        <f>S16*453.592</f>
        <v>80.217375238879001</v>
      </c>
      <c r="T17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opLeftCell="A7" zoomScaleNormal="100" workbookViewId="0">
      <selection activeCell="H15" sqref="H15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700</v>
      </c>
      <c r="K7">
        <f>J7*B7*PI()/60</f>
        <v>0.69999999999999984</v>
      </c>
    </row>
    <row r="8" spans="1:22" x14ac:dyDescent="0.25">
      <c r="A8" s="11" t="s">
        <v>14</v>
      </c>
      <c r="B8" s="12">
        <f>B7*10000</f>
        <v>190.9859317102744</v>
      </c>
      <c r="C8" s="12"/>
      <c r="D8" s="12"/>
      <c r="E8" s="12"/>
      <c r="F8" s="13"/>
      <c r="I8" t="s">
        <v>9</v>
      </c>
      <c r="J8">
        <f>($I$7-$I$6)/(J7-J6)</f>
        <v>-1.68114E-3</v>
      </c>
      <c r="K8">
        <f>($I$7-$I$6)/(K7-K6)</f>
        <v>-1.6811400000000003</v>
      </c>
    </row>
    <row r="10" spans="1:22" x14ac:dyDescent="0.25">
      <c r="A10" s="18" t="s">
        <v>52</v>
      </c>
      <c r="B10" s="19">
        <v>1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0.1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0.45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1.4410000000000001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1.9098593171027439E-2</v>
      </c>
    </row>
    <row r="22" spans="1:24" x14ac:dyDescent="0.25">
      <c r="A22" s="3" t="s">
        <v>20</v>
      </c>
      <c r="B22">
        <f>B14</f>
        <v>1.4410000000000001</v>
      </c>
    </row>
    <row r="23" spans="1:24" x14ac:dyDescent="0.25">
      <c r="A23" s="3" t="s">
        <v>23</v>
      </c>
      <c r="B23">
        <f>-K8</f>
        <v>1.6811400000000003</v>
      </c>
    </row>
    <row r="24" spans="1:24" x14ac:dyDescent="0.25">
      <c r="A24" s="3" t="s">
        <v>21</v>
      </c>
      <c r="B24" s="3">
        <f>I6</f>
        <v>1.176798</v>
      </c>
      <c r="C24" s="3"/>
      <c r="D24" s="3"/>
      <c r="E24" s="3"/>
    </row>
    <row r="25" spans="1:24" x14ac:dyDescent="0.25">
      <c r="A25" s="3" t="s">
        <v>22</v>
      </c>
      <c r="B25">
        <f>B13</f>
        <v>0.45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3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-8.8417827823272105E-4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4">
        <v>1E-3</v>
      </c>
      <c r="C30" s="3">
        <f t="shared" ref="C30:C54" si="0">(($B$21*$B$22/2/$B$23)-($B$24/$B$23))*EXP(-4*$B$23*B30/$B$21/$B$25) - ($B$21*$B$22/2/$B$23) + ($B$24/$B$23)</f>
        <v>0.37545496774359943</v>
      </c>
      <c r="D30" s="3">
        <f t="shared" ref="D30:D54" si="1">($B$21*$B$22 - 2*$B$24) * ($B$21*$B$25*EXP(-4*$B$23*B30/$B$21/$B$25) + (4*$B$23*B30)) / (8*$B$23*$B$23)</f>
        <v>-1.0961404136202843E-3</v>
      </c>
      <c r="E30" s="3">
        <f t="shared" ref="E30:E54" si="2">-(D30-$D$29)</f>
        <v>2.1196213538756325E-4</v>
      </c>
      <c r="T30" s="20"/>
      <c r="U30" s="3"/>
      <c r="V30" s="3"/>
      <c r="W30" s="3"/>
    </row>
    <row r="31" spans="1:24" x14ac:dyDescent="0.25">
      <c r="A31" s="3"/>
      <c r="B31" s="23">
        <v>2E-3</v>
      </c>
      <c r="C31" s="3">
        <f t="shared" si="0"/>
        <v>0.54714667225976998</v>
      </c>
      <c r="D31" s="3">
        <f t="shared" si="1"/>
        <v>-1.5685234911084068E-3</v>
      </c>
      <c r="E31" s="3">
        <f t="shared" si="2"/>
        <v>6.8434521287568577E-4</v>
      </c>
      <c r="T31" s="21"/>
      <c r="U31" s="3"/>
      <c r="V31" s="3"/>
      <c r="W31" s="3"/>
    </row>
    <row r="32" spans="1:24" x14ac:dyDescent="0.25">
      <c r="A32" s="3"/>
      <c r="B32" s="23">
        <v>3.0000000000000001E-3</v>
      </c>
      <c r="C32" s="3">
        <f t="shared" si="0"/>
        <v>0.62565952714839868</v>
      </c>
      <c r="D32" s="3">
        <f t="shared" si="1"/>
        <v>-2.1599943934551588E-3</v>
      </c>
      <c r="E32" s="3">
        <f t="shared" si="2"/>
        <v>1.2758161152224379E-3</v>
      </c>
      <c r="T32" s="21"/>
      <c r="U32" s="3"/>
      <c r="V32" s="3"/>
      <c r="W32" s="3"/>
    </row>
    <row r="33" spans="1:23" x14ac:dyDescent="0.25">
      <c r="A33" s="3"/>
      <c r="B33" s="24">
        <v>4.0000000000000001E-3</v>
      </c>
      <c r="C33" s="3">
        <f t="shared" si="0"/>
        <v>0.66156265013348325</v>
      </c>
      <c r="D33" s="3">
        <f t="shared" si="1"/>
        <v>-2.8059229362480593E-3</v>
      </c>
      <c r="E33" s="3">
        <f t="shared" si="2"/>
        <v>1.9217446580153384E-3</v>
      </c>
      <c r="T33" s="20"/>
      <c r="U33" s="3"/>
      <c r="V33" s="3"/>
      <c r="W33" s="3"/>
    </row>
    <row r="34" spans="1:23" x14ac:dyDescent="0.25">
      <c r="B34" s="23">
        <v>5.0000000000000001E-3</v>
      </c>
      <c r="C34" s="3">
        <f t="shared" si="0"/>
        <v>0.67798077990230421</v>
      </c>
      <c r="D34" s="3">
        <f t="shared" si="1"/>
        <v>-3.4767543992721629E-3</v>
      </c>
      <c r="E34" s="3">
        <f t="shared" si="2"/>
        <v>2.592576121039442E-3</v>
      </c>
      <c r="T34" s="21"/>
      <c r="U34" s="3"/>
      <c r="V34" s="3"/>
      <c r="W34" s="3"/>
    </row>
    <row r="35" spans="1:23" x14ac:dyDescent="0.25">
      <c r="B35" s="23">
        <v>6.0000000000000001E-3</v>
      </c>
      <c r="C35" s="3">
        <f t="shared" si="0"/>
        <v>0.68548862219273177</v>
      </c>
      <c r="D35" s="3">
        <f t="shared" si="1"/>
        <v>-4.1589737122097233E-3</v>
      </c>
      <c r="E35" s="3">
        <f t="shared" si="2"/>
        <v>3.2747954339770024E-3</v>
      </c>
      <c r="T35" s="21"/>
      <c r="U35" s="3"/>
      <c r="V35" s="3"/>
      <c r="W35" s="3"/>
    </row>
    <row r="36" spans="1:23" x14ac:dyDescent="0.25">
      <c r="B36" s="24">
        <v>7.0000000000000001E-3</v>
      </c>
      <c r="C36" s="3">
        <f t="shared" si="0"/>
        <v>0.68892188144038247</v>
      </c>
      <c r="D36" s="3">
        <f t="shared" si="1"/>
        <v>-4.8464005720713944E-3</v>
      </c>
      <c r="E36" s="3">
        <f t="shared" si="2"/>
        <v>3.9622222938386735E-3</v>
      </c>
      <c r="T36" s="20"/>
      <c r="U36" s="3"/>
      <c r="V36" s="3"/>
      <c r="W36" s="3"/>
    </row>
    <row r="37" spans="1:23" x14ac:dyDescent="0.25">
      <c r="B37" s="23">
        <v>8.0000000000000002E-3</v>
      </c>
      <c r="C37" s="3">
        <f t="shared" si="0"/>
        <v>0.6904918756684989</v>
      </c>
      <c r="D37" s="3">
        <f t="shared" si="1"/>
        <v>-5.5362087897111289E-3</v>
      </c>
      <c r="E37" s="3">
        <f t="shared" si="2"/>
        <v>4.6520305114784079E-3</v>
      </c>
      <c r="T37" s="21"/>
      <c r="U37" s="3"/>
      <c r="V37" s="3"/>
      <c r="W37" s="3"/>
    </row>
    <row r="38" spans="1:23" x14ac:dyDescent="0.25">
      <c r="B38" s="23">
        <v>8.9999999999999993E-3</v>
      </c>
      <c r="C38" s="3">
        <f t="shared" si="0"/>
        <v>0.69120981792060388</v>
      </c>
      <c r="D38" s="3">
        <f t="shared" si="1"/>
        <v>-6.2271059778296282E-3</v>
      </c>
      <c r="E38" s="3">
        <f t="shared" si="2"/>
        <v>5.3429276995969072E-3</v>
      </c>
      <c r="T38" s="21"/>
      <c r="U38" s="3"/>
      <c r="V38" s="3"/>
      <c r="W38" s="3"/>
    </row>
    <row r="39" spans="1:23" x14ac:dyDescent="0.25">
      <c r="B39" s="24">
        <v>0.01</v>
      </c>
      <c r="C39" s="3">
        <f t="shared" si="0"/>
        <v>0.69153812554627958</v>
      </c>
      <c r="D39" s="3">
        <f t="shared" si="1"/>
        <v>-6.9185011409750429E-3</v>
      </c>
      <c r="E39" s="3">
        <f t="shared" si="2"/>
        <v>6.034322862742322E-3</v>
      </c>
      <c r="T39" s="20"/>
      <c r="U39" s="3"/>
      <c r="V39" s="3"/>
      <c r="W39" s="3"/>
    </row>
    <row r="40" spans="1:23" x14ac:dyDescent="0.25">
      <c r="B40" s="23">
        <v>1.0999999999999999E-2</v>
      </c>
      <c r="C40" s="3">
        <f t="shared" si="0"/>
        <v>0.69168825725500804</v>
      </c>
      <c r="D40" s="3">
        <f t="shared" si="1"/>
        <v>-7.6101240229909523E-3</v>
      </c>
      <c r="E40" s="3">
        <f t="shared" si="2"/>
        <v>6.7259457447582313E-3</v>
      </c>
      <c r="T40" s="21"/>
      <c r="U40" s="3"/>
      <c r="V40" s="3"/>
      <c r="W40" s="3"/>
    </row>
    <row r="41" spans="1:23" x14ac:dyDescent="0.25">
      <c r="B41" s="23">
        <v>1.2E-2</v>
      </c>
      <c r="C41" s="3">
        <f t="shared" si="0"/>
        <v>0.69175691094503222</v>
      </c>
      <c r="D41" s="3">
        <f t="shared" si="1"/>
        <v>-8.3018510385099061E-3</v>
      </c>
      <c r="E41" s="3">
        <f t="shared" si="2"/>
        <v>7.4176727602771851E-3</v>
      </c>
      <c r="T41" s="21"/>
      <c r="U41" s="3"/>
      <c r="V41" s="3"/>
      <c r="W41" s="3"/>
    </row>
    <row r="42" spans="1:23" x14ac:dyDescent="0.25">
      <c r="B42" s="24">
        <v>1.2999999999999999E-2</v>
      </c>
      <c r="C42" s="3">
        <f t="shared" si="0"/>
        <v>0.69178830557308157</v>
      </c>
      <c r="D42" s="3">
        <f t="shared" si="1"/>
        <v>-8.9936256732113754E-3</v>
      </c>
      <c r="E42" s="3">
        <f t="shared" si="2"/>
        <v>8.1094473949786545E-3</v>
      </c>
      <c r="T42" s="20"/>
      <c r="U42" s="3"/>
      <c r="V42" s="3"/>
      <c r="W42" s="3"/>
    </row>
    <row r="43" spans="1:23" x14ac:dyDescent="0.25">
      <c r="B43" s="23">
        <v>1.4E-2</v>
      </c>
      <c r="C43" s="3">
        <f t="shared" si="0"/>
        <v>0.69180266201437424</v>
      </c>
      <c r="D43" s="3">
        <f t="shared" si="1"/>
        <v>-9.6854220836764277E-3</v>
      </c>
      <c r="E43" s="3">
        <f t="shared" si="2"/>
        <v>8.8012438054437068E-3</v>
      </c>
      <c r="T43" s="21"/>
      <c r="U43" s="3"/>
      <c r="V43" s="3"/>
      <c r="W43" s="3"/>
    </row>
    <row r="44" spans="1:23" x14ac:dyDescent="0.25">
      <c r="B44" s="23">
        <v>1.4999999999999999E-2</v>
      </c>
      <c r="C44" s="3">
        <f t="shared" si="0"/>
        <v>0.69180922706767778</v>
      </c>
      <c r="D44" s="3">
        <f t="shared" si="1"/>
        <v>-1.0377228451974739E-2</v>
      </c>
      <c r="E44" s="3">
        <f t="shared" si="2"/>
        <v>9.4930501737420184E-3</v>
      </c>
      <c r="T44" s="21"/>
      <c r="U44" s="3"/>
      <c r="V44" s="3"/>
      <c r="W44" s="3"/>
    </row>
    <row r="45" spans="1:23" x14ac:dyDescent="0.25">
      <c r="B45" s="24">
        <v>1.6E-2</v>
      </c>
      <c r="C45" s="3">
        <f t="shared" si="0"/>
        <v>0.69181222919919494</v>
      </c>
      <c r="D45" s="3">
        <f t="shared" si="1"/>
        <v>-1.1069039373888036E-2</v>
      </c>
      <c r="E45" s="3">
        <f t="shared" si="2"/>
        <v>1.0184861095655315E-2</v>
      </c>
      <c r="T45" s="20"/>
      <c r="U45" s="3"/>
      <c r="V45" s="3"/>
      <c r="W45" s="3"/>
    </row>
    <row r="46" spans="1:23" x14ac:dyDescent="0.25">
      <c r="B46" s="23">
        <v>1.7000000000000001E-2</v>
      </c>
      <c r="C46" s="3">
        <f t="shared" si="0"/>
        <v>0.69181360204313525</v>
      </c>
      <c r="D46" s="3">
        <f t="shared" si="1"/>
        <v>-1.1760852378122747E-2</v>
      </c>
      <c r="E46" s="3">
        <f t="shared" si="2"/>
        <v>1.0876674099890026E-2</v>
      </c>
      <c r="T46" s="21"/>
      <c r="U46" s="3"/>
      <c r="V46" s="3"/>
      <c r="W46" s="3"/>
    </row>
    <row r="47" spans="1:23" x14ac:dyDescent="0.25">
      <c r="B47" s="23">
        <v>1.7999999999999999E-2</v>
      </c>
      <c r="C47" s="3">
        <f t="shared" si="0"/>
        <v>0.6918142298305836</v>
      </c>
      <c r="D47" s="3">
        <f t="shared" si="1"/>
        <v>-1.2452666334581666E-2</v>
      </c>
      <c r="E47" s="3">
        <f t="shared" si="2"/>
        <v>1.1568488056348945E-2</v>
      </c>
      <c r="T47" s="21"/>
      <c r="U47" s="3"/>
      <c r="V47" s="3"/>
      <c r="W47" s="3"/>
    </row>
    <row r="48" spans="1:23" x14ac:dyDescent="0.25">
      <c r="B48" s="24">
        <v>1.9E-2</v>
      </c>
      <c r="C48" s="3">
        <f t="shared" si="0"/>
        <v>0.69181451691134255</v>
      </c>
      <c r="D48" s="3">
        <f t="shared" si="1"/>
        <v>-1.3144480726482954E-2</v>
      </c>
      <c r="E48" s="3">
        <f t="shared" si="2"/>
        <v>1.2260302448250233E-2</v>
      </c>
      <c r="T48" s="20"/>
      <c r="U48" s="3"/>
      <c r="V48" s="3"/>
      <c r="W48" s="3"/>
    </row>
    <row r="49" spans="2:23" x14ac:dyDescent="0.25">
      <c r="B49" s="23">
        <v>0.02</v>
      </c>
      <c r="C49" s="3">
        <f t="shared" si="0"/>
        <v>0.69181464819042804</v>
      </c>
      <c r="D49" s="3">
        <f t="shared" si="1"/>
        <v>-1.3836295317507566E-2</v>
      </c>
      <c r="E49" s="3">
        <f t="shared" si="2"/>
        <v>1.2952117039274845E-2</v>
      </c>
      <c r="T49" s="21"/>
      <c r="U49" s="3"/>
      <c r="V49" s="3"/>
      <c r="W49" s="3"/>
    </row>
    <row r="50" spans="2:23" x14ac:dyDescent="0.25">
      <c r="B50" s="23">
        <v>2.1000000000000001E-2</v>
      </c>
      <c r="C50" s="3">
        <f t="shared" si="0"/>
        <v>0.69181470822300695</v>
      </c>
      <c r="D50" s="3">
        <f t="shared" si="1"/>
        <v>-1.4528109999589232E-2</v>
      </c>
      <c r="E50" s="3">
        <f t="shared" si="2"/>
        <v>1.3643931721356511E-2</v>
      </c>
      <c r="T50" s="21"/>
      <c r="U50" s="3"/>
      <c r="V50" s="3"/>
      <c r="W50" s="3"/>
    </row>
    <row r="51" spans="2:23" x14ac:dyDescent="0.25">
      <c r="B51" s="24">
        <v>2.1999999999999999E-2</v>
      </c>
      <c r="C51" s="3">
        <f t="shared" si="0"/>
        <v>0.69181473567528928</v>
      </c>
      <c r="D51" s="3">
        <f t="shared" si="1"/>
        <v>-1.5219924723310354E-2</v>
      </c>
      <c r="E51" s="3">
        <f t="shared" si="2"/>
        <v>1.4335746445077633E-2</v>
      </c>
      <c r="T51" s="20"/>
      <c r="U51" s="3"/>
      <c r="V51" s="3"/>
      <c r="W51" s="3"/>
    </row>
    <row r="52" spans="2:23" x14ac:dyDescent="0.25">
      <c r="B52" s="23">
        <v>2.3E-2</v>
      </c>
      <c r="C52" s="3">
        <f t="shared" si="0"/>
        <v>0.6918147482289364</v>
      </c>
      <c r="D52" s="3">
        <f t="shared" si="1"/>
        <v>-1.5911739466072772E-2</v>
      </c>
      <c r="E52" s="3">
        <f t="shared" si="2"/>
        <v>1.5027561187840051E-2</v>
      </c>
      <c r="T52" s="21"/>
      <c r="U52" s="3"/>
      <c r="V52" s="3"/>
      <c r="W52" s="3"/>
    </row>
    <row r="53" spans="2:23" x14ac:dyDescent="0.25">
      <c r="B53" s="23">
        <v>2.4E-2</v>
      </c>
      <c r="C53" s="3">
        <f t="shared" si="0"/>
        <v>0.69181475396959036</v>
      </c>
      <c r="D53" s="3">
        <f t="shared" si="1"/>
        <v>-1.6603554217542581E-2</v>
      </c>
      <c r="E53" s="3">
        <f t="shared" si="2"/>
        <v>1.571937593930986E-2</v>
      </c>
      <c r="T53" s="21"/>
      <c r="U53" s="3"/>
      <c r="V53" s="3"/>
      <c r="W53" s="3"/>
    </row>
    <row r="54" spans="2:23" x14ac:dyDescent="0.25">
      <c r="B54" s="24">
        <v>2.5000000000000001E-2</v>
      </c>
      <c r="C54" s="3">
        <f t="shared" si="0"/>
        <v>0.69181475659473257</v>
      </c>
      <c r="D54" s="3">
        <f t="shared" si="1"/>
        <v>-1.7295368972994191E-2</v>
      </c>
      <c r="E54" s="3">
        <f t="shared" si="2"/>
        <v>1.641119069476147E-2</v>
      </c>
      <c r="T54" s="20"/>
      <c r="U54" s="3"/>
      <c r="V54" s="3"/>
      <c r="W54" s="3"/>
    </row>
    <row r="55" spans="2:23" x14ac:dyDescent="0.25">
      <c r="B55" s="23"/>
      <c r="C55" s="3"/>
      <c r="D55" s="3"/>
      <c r="E55" s="3"/>
      <c r="T55" s="21"/>
      <c r="U55" s="3"/>
      <c r="V55" s="3"/>
      <c r="W55" s="3"/>
    </row>
    <row r="56" spans="2:23" x14ac:dyDescent="0.25">
      <c r="B56" s="23"/>
      <c r="C56" s="3"/>
      <c r="D56" s="3"/>
      <c r="E56" s="3"/>
      <c r="T56" s="20"/>
      <c r="U56" s="3"/>
      <c r="V56" s="3"/>
      <c r="W56" s="3"/>
    </row>
    <row r="57" spans="2:23" x14ac:dyDescent="0.25">
      <c r="B57" s="24"/>
      <c r="C57" s="3"/>
      <c r="D57" s="3"/>
      <c r="E57" s="3"/>
      <c r="T57" s="21"/>
      <c r="U57" s="3"/>
      <c r="V57" s="3"/>
      <c r="W57" s="3"/>
    </row>
    <row r="58" spans="2:23" x14ac:dyDescent="0.25">
      <c r="B58" s="23"/>
      <c r="C58" s="3"/>
      <c r="D58" s="3"/>
      <c r="E58" s="3"/>
      <c r="T58" s="21"/>
      <c r="U58" s="3"/>
      <c r="V58" s="3"/>
      <c r="W58" s="3"/>
    </row>
    <row r="59" spans="2:23" x14ac:dyDescent="0.25">
      <c r="B59" s="23"/>
      <c r="C59" s="3"/>
      <c r="D59" s="3"/>
      <c r="E59" s="3"/>
      <c r="T59" s="20"/>
      <c r="U59" s="3"/>
      <c r="V59" s="3"/>
      <c r="W59" s="3"/>
    </row>
    <row r="60" spans="2:23" x14ac:dyDescent="0.25">
      <c r="B60" s="24"/>
      <c r="C60" s="3"/>
      <c r="D60" s="3"/>
      <c r="E60" s="3"/>
      <c r="T60" s="21"/>
      <c r="U60" s="3"/>
      <c r="V60" s="3"/>
      <c r="W60" s="3"/>
    </row>
    <row r="61" spans="2:23" x14ac:dyDescent="0.25">
      <c r="B61" s="23"/>
      <c r="C61" s="3"/>
      <c r="D61" s="3"/>
      <c r="E61" s="3"/>
      <c r="T61" s="21"/>
      <c r="U61" s="3"/>
      <c r="V61" s="3"/>
      <c r="W61" s="3"/>
    </row>
    <row r="62" spans="2:23" x14ac:dyDescent="0.25">
      <c r="B62" s="23"/>
      <c r="C62" s="3"/>
      <c r="D62" s="3"/>
      <c r="E62" s="3"/>
      <c r="T62" s="20"/>
      <c r="U62" s="3"/>
      <c r="V62" s="3"/>
      <c r="W62" s="3"/>
    </row>
    <row r="63" spans="2:23" x14ac:dyDescent="0.25">
      <c r="B63" s="24"/>
      <c r="C63" s="3"/>
      <c r="D63" s="3"/>
      <c r="E63" s="3"/>
      <c r="T63" s="21"/>
      <c r="U63" s="3"/>
      <c r="V63" s="3"/>
      <c r="W63" s="3"/>
    </row>
    <row r="64" spans="2:23" x14ac:dyDescent="0.25">
      <c r="B64" s="23"/>
      <c r="C64" s="3"/>
      <c r="D64" s="3"/>
      <c r="E64" s="3"/>
      <c r="T64" s="21"/>
      <c r="U64" s="3"/>
      <c r="V64" s="3"/>
      <c r="W64" s="3"/>
    </row>
    <row r="65" spans="2:23" x14ac:dyDescent="0.25">
      <c r="B65" s="23"/>
      <c r="C65" s="3"/>
      <c r="D65" s="3"/>
      <c r="E65" s="3"/>
      <c r="T65" s="20"/>
      <c r="U65" s="3"/>
      <c r="V65" s="3"/>
      <c r="W65" s="3"/>
    </row>
    <row r="66" spans="2:23" x14ac:dyDescent="0.25">
      <c r="B66" s="24"/>
      <c r="C66" s="3"/>
      <c r="D66" s="3"/>
      <c r="E66" s="3"/>
      <c r="T66" s="21"/>
      <c r="U66" s="3"/>
      <c r="V66" s="3"/>
      <c r="W66" s="3"/>
    </row>
    <row r="67" spans="2:23" x14ac:dyDescent="0.25">
      <c r="B67" s="23"/>
      <c r="C67" s="3"/>
      <c r="D67" s="3"/>
      <c r="E67" s="3"/>
      <c r="T67" s="21"/>
      <c r="U67" s="3"/>
      <c r="V67" s="3"/>
      <c r="W67" s="3"/>
    </row>
    <row r="68" spans="2:23" x14ac:dyDescent="0.25">
      <c r="B68" s="23"/>
      <c r="C68" s="3"/>
      <c r="D68" s="3"/>
      <c r="E68" s="3"/>
      <c r="T68" s="20"/>
      <c r="U68" s="3"/>
      <c r="V68" s="3"/>
      <c r="W68" s="3"/>
    </row>
    <row r="69" spans="2:23" x14ac:dyDescent="0.25">
      <c r="B69" s="24"/>
      <c r="C69" s="3"/>
      <c r="D69" s="3"/>
      <c r="E69" s="3"/>
      <c r="T69" s="21"/>
      <c r="U69" s="3"/>
      <c r="V69" s="3"/>
      <c r="W69" s="3"/>
    </row>
    <row r="70" spans="2:23" x14ac:dyDescent="0.25">
      <c r="B70" s="23"/>
      <c r="C70" s="3"/>
      <c r="D70" s="3"/>
      <c r="E70" s="3"/>
      <c r="T70" s="21"/>
      <c r="U70" s="3"/>
      <c r="V70" s="3"/>
      <c r="W70" s="3"/>
    </row>
    <row r="71" spans="2:23" x14ac:dyDescent="0.25">
      <c r="B71" s="23"/>
      <c r="C71" s="3"/>
      <c r="D71" s="3"/>
      <c r="E71" s="3"/>
      <c r="T71" s="20"/>
      <c r="U71" s="3"/>
      <c r="V71" s="3"/>
      <c r="W71" s="3"/>
    </row>
    <row r="72" spans="2:23" x14ac:dyDescent="0.25">
      <c r="B72" s="24"/>
      <c r="C72" s="3"/>
      <c r="D72" s="3"/>
      <c r="E72" s="3"/>
      <c r="T72" s="21"/>
      <c r="U72" s="3"/>
      <c r="V72" s="3"/>
      <c r="W72" s="3"/>
    </row>
    <row r="73" spans="2:23" x14ac:dyDescent="0.25">
      <c r="B73" s="23"/>
      <c r="C73" s="3"/>
      <c r="D73" s="3"/>
      <c r="E73" s="3"/>
      <c r="T73" s="21"/>
      <c r="U73" s="3"/>
      <c r="V73" s="3"/>
      <c r="W73" s="3"/>
    </row>
    <row r="74" spans="2:23" x14ac:dyDescent="0.25">
      <c r="B74" s="23"/>
      <c r="C74" s="3"/>
      <c r="D74" s="3"/>
      <c r="E74" s="3"/>
      <c r="T74" s="20"/>
      <c r="U74" s="3"/>
      <c r="V74" s="3"/>
      <c r="W74" s="3"/>
    </row>
    <row r="75" spans="2:23" x14ac:dyDescent="0.25">
      <c r="B75" s="24"/>
      <c r="C75" s="3"/>
      <c r="D75" s="3"/>
      <c r="E75" s="3"/>
      <c r="T75" s="21"/>
      <c r="U75" s="3"/>
      <c r="V75" s="3"/>
      <c r="W75" s="3"/>
    </row>
    <row r="76" spans="2:23" x14ac:dyDescent="0.25">
      <c r="B76" s="23"/>
      <c r="C76" s="3"/>
      <c r="D76" s="3"/>
      <c r="E76" s="3"/>
      <c r="T76" s="21"/>
      <c r="U76" s="3"/>
      <c r="V76" s="3"/>
      <c r="W76" s="3"/>
    </row>
    <row r="77" spans="2:23" x14ac:dyDescent="0.25">
      <c r="B77" s="23"/>
      <c r="C77" s="3"/>
      <c r="D77" s="3"/>
      <c r="E77" s="3"/>
      <c r="T77" s="20"/>
      <c r="U77" s="3"/>
      <c r="V77" s="3"/>
      <c r="W77" s="3"/>
    </row>
    <row r="78" spans="2:23" x14ac:dyDescent="0.25">
      <c r="B78" s="24"/>
      <c r="C78" s="3"/>
      <c r="D78" s="3"/>
      <c r="E78" s="3"/>
      <c r="T78" s="21"/>
      <c r="U78" s="3"/>
      <c r="V78" s="3"/>
      <c r="W78" s="3"/>
    </row>
    <row r="79" spans="2:23" x14ac:dyDescent="0.25">
      <c r="B79" s="23"/>
      <c r="C79" s="3"/>
      <c r="D79" s="3"/>
      <c r="E79" s="3"/>
      <c r="T79" s="21"/>
      <c r="U79" s="3"/>
      <c r="V79" s="3"/>
      <c r="W79" s="3"/>
    </row>
    <row r="80" spans="2:23" x14ac:dyDescent="0.25">
      <c r="B80" s="23"/>
      <c r="C80" s="3"/>
      <c r="D80" s="3"/>
      <c r="E80" s="3"/>
      <c r="T80" s="20"/>
      <c r="U80" s="3"/>
      <c r="V80" s="3"/>
      <c r="W80" s="3"/>
    </row>
    <row r="81" spans="2:23" x14ac:dyDescent="0.25">
      <c r="B81" s="24"/>
      <c r="C81" s="3"/>
      <c r="D81" s="3"/>
      <c r="E81" s="3"/>
      <c r="T81" s="21"/>
      <c r="U81" s="3"/>
      <c r="V81" s="3"/>
      <c r="W81" s="3"/>
    </row>
    <row r="82" spans="2:23" x14ac:dyDescent="0.25">
      <c r="B82" s="23"/>
      <c r="C82" s="3"/>
      <c r="D82" s="3"/>
      <c r="E82" s="3"/>
      <c r="T82" s="20"/>
      <c r="U82" s="3"/>
      <c r="V82" s="3"/>
      <c r="W82" s="3"/>
    </row>
    <row r="83" spans="2:23" x14ac:dyDescent="0.25">
      <c r="B83" s="23"/>
      <c r="C83" s="3"/>
      <c r="D83" s="3"/>
      <c r="E83" s="3"/>
      <c r="T83" s="21"/>
      <c r="U83" s="3"/>
      <c r="V83" s="3"/>
      <c r="W83" s="3"/>
    </row>
    <row r="84" spans="2:23" x14ac:dyDescent="0.25">
      <c r="B84" s="24"/>
      <c r="C84" s="3"/>
      <c r="D84" s="3"/>
      <c r="E84" s="3"/>
      <c r="T84" s="21"/>
      <c r="U84" s="3"/>
      <c r="V84" s="3"/>
      <c r="W84" s="3"/>
    </row>
    <row r="85" spans="2:23" x14ac:dyDescent="0.25">
      <c r="B85" s="23"/>
      <c r="C85" s="3"/>
      <c r="D85" s="3"/>
      <c r="E85" s="3"/>
      <c r="T85" s="20"/>
      <c r="U85" s="3"/>
      <c r="V85" s="3"/>
      <c r="W85" s="3"/>
    </row>
    <row r="86" spans="2:23" x14ac:dyDescent="0.25">
      <c r="B86" s="23"/>
      <c r="C86" s="3"/>
      <c r="D86" s="3"/>
      <c r="E86" s="3"/>
      <c r="T86" s="21"/>
      <c r="U86" s="3"/>
      <c r="V86" s="3"/>
      <c r="W86" s="3"/>
    </row>
    <row r="87" spans="2:23" x14ac:dyDescent="0.25">
      <c r="B87" s="24"/>
      <c r="C87" s="3"/>
      <c r="D87" s="3"/>
      <c r="E87" s="3"/>
      <c r="T87" s="21"/>
      <c r="U87" s="3"/>
      <c r="V87" s="3"/>
      <c r="W87" s="3"/>
    </row>
    <row r="88" spans="2:23" x14ac:dyDescent="0.25">
      <c r="B88" s="23"/>
      <c r="C88" s="3"/>
      <c r="D88" s="3"/>
      <c r="E88" s="3"/>
      <c r="T88" s="20"/>
      <c r="U88" s="3"/>
      <c r="V88" s="3"/>
      <c r="W88" s="3"/>
    </row>
    <row r="89" spans="2:23" x14ac:dyDescent="0.25">
      <c r="B89" s="23"/>
      <c r="C89" s="3"/>
      <c r="D89" s="3"/>
      <c r="E89" s="3"/>
      <c r="T89" s="21"/>
      <c r="U89" s="3"/>
      <c r="V89" s="3"/>
      <c r="W89" s="3"/>
    </row>
    <row r="90" spans="2:23" x14ac:dyDescent="0.25">
      <c r="B90" s="24"/>
      <c r="C90" s="3"/>
      <c r="D90" s="3"/>
      <c r="E90" s="3"/>
      <c r="T90" s="21"/>
      <c r="U90" s="3"/>
      <c r="V90" s="3"/>
      <c r="W90" s="3"/>
    </row>
    <row r="91" spans="2:23" x14ac:dyDescent="0.25">
      <c r="B91" s="23"/>
      <c r="C91" s="3"/>
      <c r="D91" s="3"/>
      <c r="E91" s="3"/>
      <c r="T91" s="20"/>
      <c r="U91" s="3"/>
      <c r="V91" s="3"/>
      <c r="W91" s="3"/>
    </row>
    <row r="92" spans="2:23" x14ac:dyDescent="0.25">
      <c r="B92" s="23"/>
      <c r="C92" s="3"/>
      <c r="D92" s="3"/>
      <c r="E92" s="3"/>
      <c r="T92" s="21"/>
      <c r="U92" s="3"/>
      <c r="V92" s="3"/>
      <c r="W92" s="3"/>
    </row>
    <row r="93" spans="2:23" x14ac:dyDescent="0.25">
      <c r="B93" s="24"/>
      <c r="C93" s="3"/>
      <c r="D93" s="3"/>
      <c r="E93" s="3"/>
      <c r="T93" s="21"/>
      <c r="U93" s="3"/>
      <c r="V93" s="3"/>
      <c r="W93" s="3"/>
    </row>
    <row r="94" spans="2:23" x14ac:dyDescent="0.25">
      <c r="B94" s="23"/>
      <c r="C94" s="3"/>
      <c r="D94" s="3"/>
      <c r="E94" s="3"/>
      <c r="T94" s="20"/>
      <c r="U94" s="3"/>
      <c r="V94" s="3"/>
      <c r="W94" s="3"/>
    </row>
    <row r="95" spans="2:23" x14ac:dyDescent="0.25">
      <c r="B95" s="23"/>
      <c r="C95" s="3"/>
      <c r="D95" s="3"/>
      <c r="E95" s="3"/>
      <c r="T95" s="21"/>
      <c r="U95" s="3"/>
      <c r="V95" s="3"/>
      <c r="W95" s="3"/>
    </row>
    <row r="96" spans="2:23" x14ac:dyDescent="0.25">
      <c r="B96" s="24"/>
      <c r="C96" s="3"/>
      <c r="D96" s="3"/>
      <c r="E96" s="3"/>
      <c r="T96" s="21"/>
      <c r="U96" s="3"/>
      <c r="V96" s="3"/>
      <c r="W96" s="3"/>
    </row>
    <row r="97" spans="2:23" x14ac:dyDescent="0.25">
      <c r="B97" s="23"/>
      <c r="C97" s="3"/>
      <c r="D97" s="3"/>
      <c r="E97" s="3"/>
      <c r="T97" s="20"/>
      <c r="U97" s="3"/>
      <c r="V97" s="3"/>
      <c r="W97" s="3"/>
    </row>
    <row r="98" spans="2:23" x14ac:dyDescent="0.25">
      <c r="B98" s="23"/>
      <c r="C98" s="3"/>
      <c r="D98" s="3"/>
      <c r="E98" s="3"/>
      <c r="T98" s="21"/>
      <c r="U98" s="3"/>
      <c r="V98" s="3"/>
      <c r="W98" s="3"/>
    </row>
    <row r="99" spans="2:23" x14ac:dyDescent="0.25">
      <c r="B99" s="24"/>
      <c r="C99" s="3"/>
      <c r="D99" s="3"/>
      <c r="E99" s="3"/>
      <c r="T99" s="21"/>
      <c r="U99" s="3"/>
      <c r="V99" s="3"/>
      <c r="W99" s="3"/>
    </row>
    <row r="100" spans="2:23" x14ac:dyDescent="0.25">
      <c r="B100" s="23"/>
      <c r="C100" s="3"/>
      <c r="D100" s="3"/>
      <c r="E100" s="3"/>
      <c r="T100" s="20"/>
      <c r="U100" s="3"/>
      <c r="V100" s="3"/>
      <c r="W100" s="3"/>
    </row>
    <row r="101" spans="2:23" x14ac:dyDescent="0.25">
      <c r="B101" s="23"/>
      <c r="C101" s="3"/>
      <c r="D101" s="3"/>
      <c r="E101" s="3"/>
      <c r="T101" s="21"/>
      <c r="U101" s="3"/>
      <c r="V101" s="3"/>
      <c r="W101" s="3"/>
    </row>
    <row r="102" spans="2:23" x14ac:dyDescent="0.25">
      <c r="B102" s="24"/>
      <c r="C102" s="3"/>
      <c r="D102" s="3"/>
      <c r="E102" s="3"/>
      <c r="T102" s="21"/>
      <c r="U102" s="3"/>
      <c r="V102" s="3"/>
      <c r="W102" s="3"/>
    </row>
    <row r="103" spans="2:23" x14ac:dyDescent="0.25">
      <c r="B103" s="23"/>
      <c r="C103" s="3"/>
      <c r="D103" s="3"/>
      <c r="E103" s="3"/>
      <c r="T103" s="20"/>
      <c r="U103" s="3"/>
      <c r="V103" s="3"/>
      <c r="W103" s="3"/>
    </row>
    <row r="104" spans="2:23" x14ac:dyDescent="0.25">
      <c r="B104" s="23"/>
      <c r="C104" s="3"/>
      <c r="D104" s="3"/>
      <c r="E104" s="3"/>
      <c r="T104" s="21"/>
      <c r="U104" s="3"/>
      <c r="V104" s="3"/>
      <c r="W104" s="3"/>
    </row>
    <row r="105" spans="2:23" x14ac:dyDescent="0.25">
      <c r="B105" s="24"/>
      <c r="C105" s="3"/>
      <c r="D105" s="3"/>
      <c r="E105" s="3"/>
      <c r="T105" s="21"/>
      <c r="U105" s="3"/>
      <c r="V105" s="3"/>
      <c r="W105" s="3"/>
    </row>
    <row r="106" spans="2:23" x14ac:dyDescent="0.25">
      <c r="B106" s="23"/>
      <c r="C106" s="3"/>
      <c r="D106" s="3"/>
      <c r="E106" s="3"/>
      <c r="T106" s="20"/>
      <c r="U106" s="3"/>
      <c r="V106" s="3"/>
      <c r="W106" s="3"/>
    </row>
    <row r="107" spans="2:23" x14ac:dyDescent="0.25">
      <c r="B107" s="23"/>
      <c r="C107" s="3"/>
      <c r="D107" s="3"/>
      <c r="E107" s="3"/>
      <c r="T107" s="21"/>
      <c r="U107" s="3"/>
      <c r="V107" s="3"/>
      <c r="W107" s="3"/>
    </row>
    <row r="108" spans="2:23" x14ac:dyDescent="0.25">
      <c r="B108" s="24"/>
      <c r="C108" s="3"/>
      <c r="D108" s="3"/>
      <c r="E108" s="3"/>
      <c r="T108" s="20"/>
      <c r="U108" s="3"/>
      <c r="V108" s="3"/>
      <c r="W108" s="3"/>
    </row>
    <row r="109" spans="2:23" x14ac:dyDescent="0.25">
      <c r="B109" s="23"/>
      <c r="C109" s="3"/>
      <c r="D109" s="3"/>
      <c r="E109" s="3"/>
      <c r="T109" s="21"/>
      <c r="U109" s="3"/>
      <c r="V109" s="3"/>
      <c r="W109" s="3"/>
    </row>
    <row r="110" spans="2:23" x14ac:dyDescent="0.25">
      <c r="B110" s="23"/>
      <c r="C110" s="3"/>
      <c r="D110" s="3"/>
      <c r="E110" s="3"/>
      <c r="T110" s="21"/>
      <c r="U110" s="3"/>
      <c r="V110" s="3"/>
      <c r="W110" s="3"/>
    </row>
    <row r="111" spans="2:23" x14ac:dyDescent="0.25">
      <c r="B111" s="24"/>
      <c r="C111" s="3"/>
      <c r="D111" s="3"/>
      <c r="E111" s="3"/>
      <c r="T111" s="20"/>
      <c r="U111" s="3"/>
      <c r="V111" s="3"/>
      <c r="W111" s="3"/>
    </row>
    <row r="112" spans="2:23" x14ac:dyDescent="0.25">
      <c r="B112" s="23"/>
      <c r="C112" s="3"/>
      <c r="D112" s="3"/>
      <c r="E112" s="3"/>
      <c r="T112" s="21"/>
      <c r="U112" s="3"/>
      <c r="V112" s="3"/>
      <c r="W112" s="3"/>
    </row>
    <row r="113" spans="2:23" x14ac:dyDescent="0.25">
      <c r="B113" s="23"/>
      <c r="C113" s="3"/>
      <c r="D113" s="3"/>
      <c r="E113" s="3"/>
      <c r="T113" s="21"/>
      <c r="U113" s="3"/>
      <c r="V113" s="3"/>
      <c r="W113" s="3"/>
    </row>
    <row r="114" spans="2:23" x14ac:dyDescent="0.25">
      <c r="B114" s="24"/>
      <c r="C114" s="3"/>
      <c r="D114" s="3"/>
      <c r="E114" s="3"/>
      <c r="T114" s="20"/>
      <c r="U114" s="3"/>
      <c r="V114" s="3"/>
      <c r="W114" s="3"/>
    </row>
    <row r="115" spans="2:23" x14ac:dyDescent="0.25">
      <c r="B115" s="23"/>
      <c r="C115" s="3"/>
      <c r="D115" s="3"/>
      <c r="E115" s="3"/>
      <c r="T115" s="21"/>
      <c r="U115" s="3"/>
      <c r="V115" s="3"/>
      <c r="W115" s="3"/>
    </row>
    <row r="116" spans="2:23" x14ac:dyDescent="0.25">
      <c r="B116" s="23"/>
      <c r="C116" s="3"/>
      <c r="D116" s="3"/>
      <c r="E116" s="3"/>
      <c r="T116" s="21"/>
      <c r="U116" s="3"/>
      <c r="V116" s="3"/>
      <c r="W116" s="3"/>
    </row>
    <row r="117" spans="2:23" x14ac:dyDescent="0.25">
      <c r="B117" s="24"/>
      <c r="C117" s="3"/>
      <c r="D117" s="3"/>
      <c r="E117" s="3"/>
      <c r="T117" s="20"/>
      <c r="U117" s="3"/>
      <c r="V117" s="3"/>
      <c r="W117" s="3"/>
    </row>
    <row r="118" spans="2:23" x14ac:dyDescent="0.25">
      <c r="B118" s="23"/>
      <c r="C118" s="3"/>
      <c r="D118" s="3"/>
      <c r="E118" s="3"/>
      <c r="T118" s="21"/>
      <c r="U118" s="3"/>
      <c r="V118" s="3"/>
      <c r="W118" s="3"/>
    </row>
    <row r="119" spans="2:23" x14ac:dyDescent="0.25">
      <c r="B119" s="23"/>
      <c r="C119" s="3"/>
      <c r="D119" s="3"/>
      <c r="E119" s="3"/>
      <c r="T119" s="21"/>
      <c r="U119" s="3"/>
      <c r="V119" s="3"/>
      <c r="W119" s="3"/>
    </row>
    <row r="120" spans="2:23" x14ac:dyDescent="0.25">
      <c r="B120" s="24"/>
      <c r="C120" s="3"/>
      <c r="D120" s="3"/>
      <c r="E120" s="3"/>
      <c r="T120" s="20"/>
      <c r="U120" s="3"/>
      <c r="V120" s="3"/>
      <c r="W120" s="3"/>
    </row>
    <row r="121" spans="2:23" x14ac:dyDescent="0.25">
      <c r="B121" s="23"/>
      <c r="C121" s="3"/>
      <c r="D121" s="3"/>
      <c r="E121" s="3"/>
      <c r="T121" s="21"/>
      <c r="U121" s="3"/>
      <c r="V121" s="3"/>
      <c r="W121" s="3"/>
    </row>
    <row r="122" spans="2:23" x14ac:dyDescent="0.25">
      <c r="B122" s="23"/>
      <c r="C122" s="3"/>
      <c r="D122" s="3"/>
      <c r="E122" s="3"/>
      <c r="T122" s="21"/>
      <c r="U122" s="3"/>
      <c r="V122" s="3"/>
      <c r="W122" s="3"/>
    </row>
    <row r="123" spans="2:23" x14ac:dyDescent="0.25">
      <c r="B123" s="24"/>
      <c r="C123" s="3"/>
      <c r="D123" s="3"/>
      <c r="E123" s="3"/>
      <c r="T123" s="20"/>
      <c r="U123" s="3"/>
      <c r="V123" s="3"/>
      <c r="W123" s="3"/>
    </row>
    <row r="124" spans="2:23" x14ac:dyDescent="0.25">
      <c r="B124" s="23"/>
      <c r="C124" s="3"/>
      <c r="D124" s="3"/>
      <c r="E124" s="3"/>
      <c r="T124" s="21"/>
      <c r="U124" s="3"/>
      <c r="V124" s="3"/>
      <c r="W124" s="3"/>
    </row>
    <row r="125" spans="2:23" x14ac:dyDescent="0.25">
      <c r="B125" s="23"/>
      <c r="C125" s="3"/>
      <c r="D125" s="3"/>
      <c r="E125" s="3"/>
      <c r="T125" s="21"/>
      <c r="U125" s="3"/>
      <c r="V125" s="3"/>
      <c r="W125" s="3"/>
    </row>
    <row r="126" spans="2:23" x14ac:dyDescent="0.25">
      <c r="B126" s="24"/>
      <c r="C126" s="3"/>
      <c r="D126" s="3"/>
      <c r="E126" s="3"/>
      <c r="T126" s="20"/>
      <c r="U126" s="3"/>
      <c r="V126" s="3"/>
      <c r="W126" s="3"/>
    </row>
    <row r="127" spans="2:23" x14ac:dyDescent="0.25">
      <c r="B127" s="23"/>
      <c r="C127" s="3"/>
      <c r="D127" s="3"/>
      <c r="E127" s="3"/>
      <c r="T127" s="21"/>
      <c r="U127" s="3"/>
      <c r="V127" s="3"/>
      <c r="W127" s="3"/>
    </row>
    <row r="128" spans="2:23" x14ac:dyDescent="0.25">
      <c r="B128" s="23"/>
      <c r="C128" s="3"/>
      <c r="D128" s="3"/>
      <c r="E128" s="3"/>
      <c r="T128" s="21"/>
      <c r="U128" s="3"/>
      <c r="V128" s="3"/>
      <c r="W128" s="3"/>
    </row>
    <row r="129" spans="2:23" x14ac:dyDescent="0.25">
      <c r="B129" s="24"/>
      <c r="C129" s="3"/>
      <c r="D129" s="3"/>
      <c r="E129" s="3"/>
      <c r="T129" s="20"/>
      <c r="U129" s="3"/>
      <c r="V129" s="3"/>
      <c r="W129" s="3"/>
    </row>
    <row r="130" spans="2:23" x14ac:dyDescent="0.25">
      <c r="B130" s="23"/>
      <c r="C130" s="3"/>
      <c r="D130" s="3"/>
      <c r="E130" s="3"/>
      <c r="T130" s="21"/>
      <c r="U130" s="3"/>
      <c r="V130" s="3"/>
      <c r="W130" s="3"/>
    </row>
    <row r="131" spans="2:23" x14ac:dyDescent="0.25">
      <c r="B131" s="23"/>
      <c r="C131" s="3"/>
      <c r="D131" s="3"/>
      <c r="E131" s="3"/>
      <c r="T131" s="21"/>
      <c r="U131" s="3"/>
      <c r="V131" s="3"/>
      <c r="W131" s="3"/>
    </row>
    <row r="132" spans="2:23" x14ac:dyDescent="0.25">
      <c r="B132" s="24"/>
      <c r="C132" s="3"/>
      <c r="D132" s="3"/>
      <c r="E132" s="3"/>
      <c r="T132" s="20"/>
      <c r="U132" s="3"/>
      <c r="V132" s="3"/>
      <c r="W132" s="3"/>
    </row>
    <row r="133" spans="2:23" x14ac:dyDescent="0.25">
      <c r="B133" s="23"/>
      <c r="C133" s="3"/>
      <c r="D133" s="3"/>
      <c r="E133" s="3"/>
      <c r="T133" s="21"/>
      <c r="U133" s="3"/>
      <c r="V133" s="3"/>
      <c r="W133" s="3"/>
    </row>
    <row r="134" spans="2:23" x14ac:dyDescent="0.25">
      <c r="B134" s="23"/>
      <c r="C134" s="3"/>
      <c r="D134" s="3"/>
      <c r="E134" s="3"/>
      <c r="T134" s="20"/>
      <c r="U134" s="3"/>
      <c r="V134" s="3"/>
      <c r="W134" s="3"/>
    </row>
    <row r="135" spans="2:23" x14ac:dyDescent="0.25">
      <c r="B135" s="24"/>
      <c r="C135" s="3"/>
      <c r="D135" s="3"/>
      <c r="E135" s="3"/>
      <c r="T135" s="21"/>
      <c r="U135" s="3"/>
      <c r="V135" s="3"/>
      <c r="W135" s="3"/>
    </row>
    <row r="136" spans="2:23" x14ac:dyDescent="0.25">
      <c r="B136" s="23"/>
      <c r="C136" s="3"/>
      <c r="D136" s="3"/>
      <c r="E136" s="3"/>
      <c r="T136" s="21"/>
      <c r="U136" s="3"/>
      <c r="V136" s="3"/>
      <c r="W136" s="3"/>
    </row>
    <row r="137" spans="2:23" x14ac:dyDescent="0.25">
      <c r="B137" s="23"/>
      <c r="C137" s="3"/>
      <c r="D137" s="3"/>
      <c r="E137" s="3"/>
      <c r="T137" s="20"/>
      <c r="U137" s="3"/>
      <c r="V137" s="3"/>
      <c r="W137" s="3"/>
    </row>
    <row r="138" spans="2:23" x14ac:dyDescent="0.25">
      <c r="B138" s="24"/>
      <c r="C138" s="3"/>
      <c r="D138" s="3"/>
      <c r="E138" s="3"/>
      <c r="T138" s="21"/>
      <c r="U138" s="3"/>
      <c r="V138" s="3"/>
      <c r="W138" s="3"/>
    </row>
    <row r="139" spans="2:23" x14ac:dyDescent="0.25">
      <c r="B139" s="23"/>
      <c r="C139" s="3"/>
      <c r="D139" s="3"/>
      <c r="E139" s="3"/>
      <c r="T139" s="21"/>
      <c r="U139" s="3"/>
      <c r="V139" s="3"/>
      <c r="W139" s="3"/>
    </row>
    <row r="140" spans="2:23" x14ac:dyDescent="0.25">
      <c r="B140" s="23"/>
      <c r="C140" s="3"/>
      <c r="D140" s="3"/>
      <c r="E140" s="3"/>
      <c r="T140" s="20"/>
      <c r="U140" s="3"/>
      <c r="V140" s="3"/>
      <c r="W140" s="3"/>
    </row>
    <row r="141" spans="2:23" x14ac:dyDescent="0.25">
      <c r="B141" s="24"/>
      <c r="C141" s="3"/>
      <c r="D141" s="3"/>
      <c r="E141" s="3"/>
      <c r="T141" s="21"/>
      <c r="U141" s="3"/>
      <c r="V141" s="3"/>
      <c r="W141" s="3"/>
    </row>
    <row r="142" spans="2:23" x14ac:dyDescent="0.25">
      <c r="B142" s="23"/>
      <c r="C142" s="3"/>
      <c r="D142" s="3"/>
      <c r="E142" s="3"/>
      <c r="T142" s="21"/>
      <c r="U142" s="3"/>
      <c r="V142" s="3"/>
      <c r="W142" s="3"/>
    </row>
    <row r="143" spans="2:23" x14ac:dyDescent="0.25">
      <c r="B143" s="23"/>
      <c r="C143" s="3"/>
      <c r="D143" s="3"/>
      <c r="E143" s="3"/>
      <c r="T143" s="20"/>
      <c r="U143" s="3"/>
      <c r="V143" s="3"/>
      <c r="W143" s="3"/>
    </row>
    <row r="144" spans="2:23" x14ac:dyDescent="0.25">
      <c r="B144" s="24"/>
      <c r="C144" s="3"/>
      <c r="D144" s="3"/>
      <c r="E144" s="3"/>
      <c r="T144" s="21"/>
      <c r="U144" s="3"/>
      <c r="V144" s="3"/>
      <c r="W144" s="3"/>
    </row>
    <row r="145" spans="2:23" x14ac:dyDescent="0.25">
      <c r="B145" s="23"/>
      <c r="C145" s="3"/>
      <c r="D145" s="3"/>
      <c r="E145" s="3"/>
      <c r="T145" s="21"/>
      <c r="U145" s="3"/>
      <c r="V145" s="3"/>
      <c r="W145" s="3"/>
    </row>
    <row r="146" spans="2:23" x14ac:dyDescent="0.25">
      <c r="B146" s="23"/>
      <c r="C146" s="3"/>
      <c r="D146" s="3"/>
      <c r="E146" s="3"/>
      <c r="T146" s="20"/>
      <c r="U146" s="3"/>
      <c r="V146" s="3"/>
      <c r="W146" s="3"/>
    </row>
    <row r="147" spans="2:23" x14ac:dyDescent="0.25">
      <c r="B147" s="24"/>
      <c r="C147" s="3"/>
      <c r="D147" s="3"/>
      <c r="E147" s="3"/>
      <c r="T147" s="21"/>
      <c r="U147" s="3"/>
      <c r="V147" s="3"/>
      <c r="W147" s="3"/>
    </row>
    <row r="148" spans="2:23" x14ac:dyDescent="0.25">
      <c r="B148" s="23"/>
      <c r="C148" s="3"/>
      <c r="D148" s="3"/>
      <c r="E148" s="3"/>
      <c r="T148" s="21"/>
      <c r="U148" s="3"/>
      <c r="V148" s="3"/>
      <c r="W148" s="3"/>
    </row>
    <row r="149" spans="2:23" x14ac:dyDescent="0.25">
      <c r="B149" s="23"/>
      <c r="C149" s="3"/>
      <c r="D149" s="3"/>
      <c r="E149" s="3"/>
      <c r="T149" s="20"/>
      <c r="U149" s="3"/>
      <c r="V149" s="3"/>
      <c r="W149" s="3"/>
    </row>
    <row r="150" spans="2:23" x14ac:dyDescent="0.25">
      <c r="B150" s="24"/>
      <c r="C150" s="3"/>
      <c r="D150" s="3"/>
      <c r="E150" s="3"/>
      <c r="T150" s="21"/>
      <c r="U150" s="3"/>
      <c r="V150" s="3"/>
      <c r="W150" s="3"/>
    </row>
    <row r="151" spans="2:23" x14ac:dyDescent="0.25">
      <c r="B151" s="23"/>
      <c r="C151" s="3"/>
      <c r="D151" s="3"/>
      <c r="E151" s="3"/>
      <c r="T151" s="21"/>
      <c r="U151" s="3"/>
      <c r="V151" s="3"/>
      <c r="W151" s="3"/>
    </row>
    <row r="152" spans="2:23" x14ac:dyDescent="0.25">
      <c r="B152" s="23"/>
      <c r="C152" s="3"/>
      <c r="D152" s="3"/>
      <c r="E152" s="3"/>
      <c r="T152" s="20"/>
      <c r="U152" s="3"/>
      <c r="V152" s="3"/>
      <c r="W152" s="3"/>
    </row>
    <row r="153" spans="2:23" x14ac:dyDescent="0.25">
      <c r="B153" s="24"/>
      <c r="C153" s="3"/>
      <c r="D153" s="3"/>
      <c r="E153" s="3"/>
      <c r="T153" s="21"/>
      <c r="U153" s="3"/>
      <c r="V153" s="3"/>
      <c r="W153" s="3"/>
    </row>
    <row r="154" spans="2:23" x14ac:dyDescent="0.25">
      <c r="B154" s="23"/>
      <c r="C154" s="3"/>
      <c r="D154" s="3"/>
      <c r="E154" s="3"/>
      <c r="T154" s="21"/>
      <c r="U154" s="3"/>
      <c r="V154" s="3"/>
      <c r="W154" s="3"/>
    </row>
    <row r="155" spans="2:23" x14ac:dyDescent="0.25">
      <c r="B155" s="23"/>
      <c r="C155" s="3"/>
      <c r="D155" s="3"/>
      <c r="E155" s="3"/>
      <c r="T155" s="20"/>
      <c r="U155" s="3"/>
      <c r="V155" s="3"/>
      <c r="W155" s="3"/>
    </row>
    <row r="156" spans="2:23" x14ac:dyDescent="0.25">
      <c r="B156" s="24"/>
      <c r="C156" s="3"/>
      <c r="D156" s="3"/>
      <c r="E156" s="3"/>
      <c r="T156" s="21"/>
      <c r="U156" s="3"/>
      <c r="V156" s="3"/>
      <c r="W156" s="3"/>
    </row>
    <row r="157" spans="2:23" x14ac:dyDescent="0.25">
      <c r="B157" s="23"/>
      <c r="C157" s="3"/>
      <c r="D157" s="3"/>
      <c r="E157" s="3"/>
      <c r="T157" s="21"/>
      <c r="U157" s="3"/>
      <c r="V157" s="3"/>
      <c r="W157" s="3"/>
    </row>
    <row r="158" spans="2:23" x14ac:dyDescent="0.25">
      <c r="B158" s="23"/>
      <c r="C158" s="3"/>
      <c r="D158" s="3"/>
      <c r="E158" s="3"/>
      <c r="T158" s="20"/>
      <c r="U158" s="3"/>
      <c r="V158" s="3"/>
      <c r="W158" s="3"/>
    </row>
    <row r="159" spans="2:23" x14ac:dyDescent="0.25">
      <c r="B159" s="24"/>
      <c r="C159" s="3"/>
      <c r="D159" s="3"/>
      <c r="E159" s="3"/>
      <c r="T159" s="21"/>
      <c r="U159" s="3"/>
      <c r="V159" s="3"/>
      <c r="W159" s="3"/>
    </row>
    <row r="160" spans="2:23" x14ac:dyDescent="0.25">
      <c r="B160" s="23"/>
      <c r="C160" s="3"/>
      <c r="D160" s="3"/>
      <c r="E160" s="3"/>
      <c r="T160" s="20"/>
      <c r="U160" s="3"/>
      <c r="V160" s="3"/>
      <c r="W160" s="3"/>
    </row>
    <row r="161" spans="2:23" x14ac:dyDescent="0.25">
      <c r="B161" s="23"/>
      <c r="C161" s="3"/>
      <c r="D161" s="3"/>
      <c r="E161" s="3"/>
      <c r="T161" s="21"/>
      <c r="U161" s="3"/>
      <c r="V161" s="3"/>
      <c r="W161" s="3"/>
    </row>
    <row r="162" spans="2:23" x14ac:dyDescent="0.25">
      <c r="B162" s="24"/>
      <c r="C162" s="3"/>
      <c r="D162" s="3"/>
      <c r="E162" s="3"/>
      <c r="T162" s="21"/>
      <c r="U162" s="3"/>
      <c r="V162" s="3"/>
      <c r="W162" s="3"/>
    </row>
    <row r="163" spans="2:23" x14ac:dyDescent="0.25">
      <c r="B163" s="23"/>
      <c r="C163" s="3"/>
      <c r="D163" s="3"/>
      <c r="E163" s="3"/>
      <c r="T163" s="20"/>
      <c r="U163" s="3"/>
      <c r="V163" s="3"/>
      <c r="W163" s="3"/>
    </row>
    <row r="164" spans="2:23" x14ac:dyDescent="0.25">
      <c r="B164" s="23"/>
      <c r="C164" s="3"/>
      <c r="D164" s="3"/>
      <c r="E164" s="3"/>
      <c r="T164" s="21"/>
      <c r="U164" s="3"/>
      <c r="V164" s="3"/>
      <c r="W164" s="3"/>
    </row>
    <row r="165" spans="2:23" x14ac:dyDescent="0.25">
      <c r="B165" s="24"/>
      <c r="C165" s="3"/>
      <c r="D165" s="3"/>
      <c r="E165" s="3"/>
      <c r="T165" s="21"/>
      <c r="U165" s="3"/>
      <c r="V165" s="3"/>
      <c r="W165" s="3"/>
    </row>
    <row r="166" spans="2:23" x14ac:dyDescent="0.25">
      <c r="B166" s="23"/>
      <c r="C166" s="3"/>
      <c r="D166" s="3"/>
      <c r="E166" s="3"/>
      <c r="T166" s="20"/>
      <c r="U166" s="3"/>
      <c r="V166" s="3"/>
      <c r="W166" s="3"/>
    </row>
    <row r="167" spans="2:23" x14ac:dyDescent="0.25">
      <c r="B167" s="23"/>
      <c r="C167" s="3"/>
      <c r="D167" s="3"/>
      <c r="E167" s="3"/>
      <c r="T167" s="21"/>
      <c r="U167" s="3"/>
      <c r="V167" s="3"/>
      <c r="W167" s="3"/>
    </row>
    <row r="168" spans="2:23" x14ac:dyDescent="0.25">
      <c r="B168" s="24"/>
      <c r="C168" s="3"/>
      <c r="D168" s="3"/>
      <c r="E168" s="3"/>
      <c r="T168" s="21"/>
      <c r="U168" s="3"/>
      <c r="V168" s="3"/>
      <c r="W168" s="3"/>
    </row>
    <row r="169" spans="2:23" x14ac:dyDescent="0.25">
      <c r="B169" s="23"/>
      <c r="C169" s="3"/>
      <c r="D169" s="3"/>
      <c r="E169" s="3"/>
      <c r="T169" s="20"/>
      <c r="U169" s="3"/>
      <c r="V169" s="3"/>
      <c r="W169" s="3"/>
    </row>
    <row r="170" spans="2:23" x14ac:dyDescent="0.25">
      <c r="B170" s="23"/>
      <c r="C170" s="3"/>
      <c r="D170" s="3"/>
      <c r="E170" s="3"/>
      <c r="T170" s="21"/>
      <c r="U170" s="3"/>
      <c r="V170" s="3"/>
      <c r="W170" s="3"/>
    </row>
    <row r="171" spans="2:23" x14ac:dyDescent="0.25">
      <c r="B171" s="24"/>
      <c r="C171" s="3"/>
      <c r="D171" s="3"/>
      <c r="E171" s="3"/>
      <c r="T171" s="21"/>
      <c r="U171" s="3"/>
      <c r="V171" s="3"/>
      <c r="W171" s="3"/>
    </row>
    <row r="172" spans="2:23" x14ac:dyDescent="0.25">
      <c r="B172" s="23"/>
      <c r="C172" s="3"/>
      <c r="D172" s="3"/>
      <c r="E172" s="3"/>
      <c r="T172" s="20"/>
      <c r="U172" s="3"/>
      <c r="V172" s="3"/>
      <c r="W172" s="3"/>
    </row>
    <row r="173" spans="2:23" x14ac:dyDescent="0.25">
      <c r="B173" s="23"/>
      <c r="C173" s="3"/>
      <c r="D173" s="3"/>
      <c r="E173" s="3"/>
      <c r="T173" s="21"/>
      <c r="U173" s="3"/>
      <c r="V173" s="3"/>
      <c r="W173" s="3"/>
    </row>
    <row r="174" spans="2:23" x14ac:dyDescent="0.25">
      <c r="B174" s="24"/>
      <c r="C174" s="3"/>
      <c r="D174" s="3"/>
      <c r="E174" s="3"/>
      <c r="T174" s="21"/>
      <c r="U174" s="3"/>
      <c r="V174" s="3"/>
      <c r="W174" s="3"/>
    </row>
    <row r="175" spans="2:23" x14ac:dyDescent="0.25">
      <c r="B175" s="23"/>
      <c r="C175" s="3"/>
      <c r="D175" s="3"/>
      <c r="E175" s="3"/>
      <c r="T175" s="20"/>
      <c r="U175" s="3"/>
      <c r="V175" s="3"/>
      <c r="W175" s="3"/>
    </row>
    <row r="176" spans="2:23" x14ac:dyDescent="0.25">
      <c r="B176" s="23"/>
      <c r="C176" s="3"/>
      <c r="D176" s="3"/>
      <c r="E176" s="3"/>
      <c r="T176" s="21"/>
      <c r="U176" s="3"/>
      <c r="V176" s="3"/>
      <c r="W176" s="3"/>
    </row>
    <row r="177" spans="2:23" x14ac:dyDescent="0.25">
      <c r="B177" s="24"/>
      <c r="C177" s="3"/>
      <c r="D177" s="3"/>
      <c r="E177" s="3"/>
      <c r="T177" s="21"/>
      <c r="U177" s="3"/>
      <c r="V177" s="3"/>
      <c r="W177" s="3"/>
    </row>
    <row r="178" spans="2:23" x14ac:dyDescent="0.25">
      <c r="B178" s="23"/>
      <c r="C178" s="3"/>
      <c r="D178" s="3"/>
      <c r="E178" s="3"/>
      <c r="T178" s="20"/>
      <c r="U178" s="3"/>
      <c r="V178" s="3"/>
      <c r="W178" s="3"/>
    </row>
    <row r="179" spans="2:23" x14ac:dyDescent="0.25">
      <c r="B179" s="23"/>
      <c r="C179" s="3"/>
      <c r="D179" s="3"/>
      <c r="E179" s="3"/>
      <c r="T179" s="21"/>
      <c r="U179" s="3"/>
      <c r="V179" s="3"/>
      <c r="W179" s="3"/>
    </row>
    <row r="180" spans="2:23" x14ac:dyDescent="0.25">
      <c r="B180" s="24"/>
      <c r="C180" s="3"/>
      <c r="D180" s="3"/>
      <c r="E180" s="3"/>
      <c r="T180" s="21"/>
      <c r="U180" s="3"/>
      <c r="V180" s="3"/>
      <c r="W180" s="3"/>
    </row>
    <row r="181" spans="2:23" x14ac:dyDescent="0.25">
      <c r="B181" s="23"/>
      <c r="C181" s="3"/>
      <c r="D181" s="3"/>
      <c r="E181" s="3"/>
      <c r="T181" s="20"/>
      <c r="U181" s="3"/>
      <c r="V181" s="3"/>
      <c r="W181" s="3"/>
    </row>
    <row r="182" spans="2:23" x14ac:dyDescent="0.25">
      <c r="B182" s="23"/>
      <c r="C182" s="3"/>
      <c r="D182" s="3"/>
      <c r="E182" s="3"/>
      <c r="T182" s="21"/>
      <c r="U182" s="3"/>
      <c r="V182" s="3"/>
      <c r="W182" s="3"/>
    </row>
    <row r="183" spans="2:23" x14ac:dyDescent="0.25">
      <c r="B183" s="24"/>
      <c r="C183" s="3"/>
      <c r="D183" s="3"/>
      <c r="E183" s="3"/>
      <c r="T183" s="21"/>
      <c r="U183" s="3"/>
      <c r="V183" s="3"/>
      <c r="W183" s="3"/>
    </row>
    <row r="184" spans="2:23" x14ac:dyDescent="0.25">
      <c r="B184" s="23"/>
      <c r="C184" s="3"/>
      <c r="D184" s="3"/>
      <c r="E184" s="3"/>
      <c r="T184" s="20"/>
      <c r="U184" s="3"/>
      <c r="V184" s="3"/>
      <c r="W184" s="3"/>
    </row>
    <row r="185" spans="2:23" x14ac:dyDescent="0.25">
      <c r="B185" s="23"/>
      <c r="C185" s="3"/>
      <c r="D185" s="3"/>
      <c r="E185" s="3"/>
      <c r="T185" s="21"/>
      <c r="U185" s="3"/>
      <c r="V185" s="3"/>
      <c r="W185" s="3"/>
    </row>
    <row r="186" spans="2:23" x14ac:dyDescent="0.25">
      <c r="B186" s="24"/>
      <c r="C186" s="3"/>
      <c r="D186" s="3"/>
      <c r="E186" s="3"/>
      <c r="T186" s="20"/>
      <c r="U186" s="3"/>
      <c r="V186" s="3"/>
      <c r="W186" s="3"/>
    </row>
    <row r="187" spans="2:23" x14ac:dyDescent="0.25">
      <c r="B187" s="23"/>
      <c r="C187" s="3"/>
      <c r="D187" s="3"/>
      <c r="E187" s="3"/>
      <c r="T187" s="21"/>
      <c r="U187" s="3"/>
      <c r="V187" s="3"/>
      <c r="W187" s="3"/>
    </row>
    <row r="188" spans="2:23" x14ac:dyDescent="0.25">
      <c r="B188" s="23"/>
      <c r="C188" s="3"/>
      <c r="D188" s="3"/>
      <c r="E188" s="3"/>
      <c r="T188" s="21"/>
      <c r="U188" s="3"/>
      <c r="V188" s="3"/>
      <c r="W188" s="3"/>
    </row>
    <row r="189" spans="2:23" x14ac:dyDescent="0.25">
      <c r="B189" s="24"/>
      <c r="C189" s="3"/>
      <c r="D189" s="3"/>
      <c r="E189" s="3"/>
      <c r="T189" s="20"/>
      <c r="U189" s="3"/>
      <c r="V189" s="3"/>
      <c r="W189" s="3"/>
    </row>
    <row r="190" spans="2:23" x14ac:dyDescent="0.25">
      <c r="B190" s="23"/>
      <c r="C190" s="3"/>
      <c r="D190" s="3"/>
      <c r="E190" s="3"/>
      <c r="T190" s="21"/>
      <c r="U190" s="3"/>
      <c r="V190" s="3"/>
      <c r="W190" s="3"/>
    </row>
    <row r="191" spans="2:23" x14ac:dyDescent="0.25">
      <c r="B191" s="23"/>
      <c r="C191" s="3"/>
      <c r="D191" s="3"/>
      <c r="E191" s="3"/>
      <c r="T191" s="21"/>
      <c r="U191" s="3"/>
      <c r="V191" s="3"/>
      <c r="W191" s="3"/>
    </row>
    <row r="192" spans="2:23" x14ac:dyDescent="0.25">
      <c r="B192" s="24"/>
      <c r="C192" s="3"/>
      <c r="D192" s="3"/>
      <c r="E192" s="3"/>
      <c r="T192" s="20"/>
      <c r="U192" s="3"/>
      <c r="V192" s="3"/>
      <c r="W192" s="3"/>
    </row>
    <row r="193" spans="2:23" x14ac:dyDescent="0.25">
      <c r="B193" s="23"/>
      <c r="C193" s="3"/>
      <c r="D193" s="3"/>
      <c r="E193" s="3"/>
      <c r="T193" s="21"/>
      <c r="U193" s="3"/>
      <c r="V193" s="3"/>
      <c r="W193" s="3"/>
    </row>
    <row r="194" spans="2:23" x14ac:dyDescent="0.25">
      <c r="B194" s="23"/>
      <c r="C194" s="3"/>
      <c r="D194" s="3"/>
      <c r="E194" s="3"/>
      <c r="T194" s="21"/>
      <c r="U194" s="3"/>
      <c r="V194" s="3"/>
      <c r="W194" s="3"/>
    </row>
    <row r="195" spans="2:23" x14ac:dyDescent="0.25">
      <c r="B195" s="24"/>
      <c r="C195" s="3"/>
      <c r="D195" s="3"/>
      <c r="E195" s="3"/>
      <c r="T195" s="20"/>
      <c r="U195" s="3"/>
      <c r="V195" s="3"/>
      <c r="W195" s="3"/>
    </row>
    <row r="196" spans="2:23" x14ac:dyDescent="0.25">
      <c r="B196" s="23"/>
      <c r="C196" s="3"/>
      <c r="D196" s="3"/>
      <c r="E196" s="3"/>
      <c r="T196" s="21"/>
      <c r="U196" s="3"/>
      <c r="V196" s="3"/>
      <c r="W196" s="3"/>
    </row>
    <row r="197" spans="2:23" x14ac:dyDescent="0.25">
      <c r="B197" s="23"/>
      <c r="C197" s="3"/>
      <c r="D197" s="3"/>
      <c r="E197" s="3"/>
      <c r="T197" s="21"/>
      <c r="U197" s="3"/>
      <c r="V197" s="3"/>
      <c r="W197" s="3"/>
    </row>
    <row r="198" spans="2:23" x14ac:dyDescent="0.25">
      <c r="B198" s="24"/>
      <c r="C198" s="3"/>
      <c r="D198" s="3"/>
      <c r="E198" s="3"/>
      <c r="T198" s="20"/>
      <c r="U198" s="3"/>
      <c r="V198" s="3"/>
      <c r="W198" s="3"/>
    </row>
    <row r="199" spans="2:23" x14ac:dyDescent="0.25">
      <c r="B199" s="23"/>
      <c r="C199" s="3"/>
      <c r="D199" s="3"/>
      <c r="E199" s="3"/>
      <c r="T199" s="21"/>
      <c r="U199" s="3"/>
      <c r="V199" s="3"/>
      <c r="W199" s="3"/>
    </row>
    <row r="200" spans="2:23" x14ac:dyDescent="0.25">
      <c r="B200" s="23"/>
      <c r="C200" s="3"/>
      <c r="D200" s="3"/>
      <c r="E200" s="3"/>
      <c r="T200" s="21"/>
      <c r="U200" s="3"/>
      <c r="V200" s="3"/>
      <c r="W200" s="3"/>
    </row>
    <row r="201" spans="2:23" x14ac:dyDescent="0.25">
      <c r="B201" s="24"/>
      <c r="C201" s="3"/>
      <c r="D201" s="3"/>
      <c r="E201" s="3"/>
      <c r="T201" s="20"/>
      <c r="U201" s="3"/>
      <c r="V201" s="3"/>
      <c r="W201" s="3"/>
    </row>
    <row r="202" spans="2:23" x14ac:dyDescent="0.25">
      <c r="B202" s="23"/>
      <c r="C202" s="3"/>
      <c r="D202" s="3"/>
      <c r="E202" s="3"/>
      <c r="T202" s="21"/>
      <c r="U202" s="3"/>
      <c r="V202" s="3"/>
      <c r="W202" s="3"/>
    </row>
    <row r="203" spans="2:23" x14ac:dyDescent="0.25">
      <c r="B203" s="23"/>
      <c r="C203" s="3"/>
      <c r="D203" s="3"/>
      <c r="E203" s="3"/>
      <c r="T203" s="21"/>
      <c r="U203" s="3"/>
      <c r="V203" s="3"/>
      <c r="W203" s="3"/>
    </row>
    <row r="204" spans="2:23" x14ac:dyDescent="0.25">
      <c r="B204" s="24"/>
      <c r="C204" s="3"/>
      <c r="D204" s="3"/>
      <c r="E204" s="3"/>
      <c r="T204" s="20"/>
      <c r="U204" s="3"/>
      <c r="V204" s="3"/>
      <c r="W204" s="3"/>
    </row>
    <row r="205" spans="2:23" x14ac:dyDescent="0.25">
      <c r="B205" s="23"/>
      <c r="C205" s="3"/>
      <c r="D205" s="3"/>
      <c r="E205" s="3"/>
      <c r="T205" s="21"/>
      <c r="U205" s="3"/>
      <c r="V205" s="3"/>
      <c r="W205" s="3"/>
    </row>
    <row r="206" spans="2:23" x14ac:dyDescent="0.25">
      <c r="B206" s="23"/>
      <c r="C206" s="3"/>
      <c r="D206" s="3"/>
      <c r="E206" s="3"/>
      <c r="T206" s="21"/>
      <c r="U206" s="3"/>
      <c r="V206" s="3"/>
      <c r="W206" s="3"/>
    </row>
    <row r="207" spans="2:23" x14ac:dyDescent="0.25">
      <c r="B207" s="24"/>
      <c r="C207" s="3"/>
      <c r="D207" s="3"/>
      <c r="E207" s="3"/>
      <c r="T207" s="20"/>
      <c r="U207" s="3"/>
      <c r="V207" s="3"/>
      <c r="W207" s="3"/>
    </row>
    <row r="208" spans="2:23" x14ac:dyDescent="0.25">
      <c r="B208" s="23"/>
      <c r="C208" s="3"/>
      <c r="D208" s="3"/>
      <c r="E208" s="3"/>
      <c r="T208" s="21"/>
      <c r="U208" s="3"/>
      <c r="V208" s="3"/>
      <c r="W208" s="3"/>
    </row>
    <row r="209" spans="2:23" x14ac:dyDescent="0.25">
      <c r="B209" s="23"/>
      <c r="C209" s="3"/>
      <c r="D209" s="3"/>
      <c r="E209" s="3"/>
      <c r="T209" s="21"/>
      <c r="U209" s="3"/>
      <c r="V209" s="3"/>
      <c r="W209" s="3"/>
    </row>
    <row r="210" spans="2:23" x14ac:dyDescent="0.25">
      <c r="B210" s="24"/>
      <c r="C210" s="3"/>
      <c r="D210" s="3"/>
      <c r="E210" s="3"/>
      <c r="T210" s="20"/>
      <c r="U210" s="3"/>
      <c r="V210" s="3"/>
      <c r="W210" s="3"/>
    </row>
    <row r="211" spans="2:23" x14ac:dyDescent="0.25">
      <c r="B211" s="23"/>
      <c r="C211" s="3"/>
      <c r="D211" s="3"/>
      <c r="E211" s="3"/>
      <c r="T211" s="21"/>
      <c r="U211" s="3"/>
      <c r="V211" s="3"/>
      <c r="W211" s="3"/>
    </row>
    <row r="212" spans="2:23" x14ac:dyDescent="0.25">
      <c r="B212" s="23"/>
      <c r="C212" s="3"/>
      <c r="D212" s="3"/>
      <c r="E212" s="3"/>
      <c r="T212" s="20"/>
      <c r="U212" s="3"/>
      <c r="V212" s="3"/>
      <c r="W212" s="3"/>
    </row>
    <row r="213" spans="2:23" x14ac:dyDescent="0.25">
      <c r="B213" s="24"/>
      <c r="C213" s="3"/>
      <c r="D213" s="3"/>
      <c r="E213" s="3"/>
      <c r="T213" s="21"/>
      <c r="U213" s="3"/>
      <c r="V213" s="3"/>
      <c r="W213" s="3"/>
    </row>
    <row r="214" spans="2:23" x14ac:dyDescent="0.25">
      <c r="B214" s="24"/>
      <c r="C214" s="3"/>
      <c r="D214" s="3"/>
      <c r="E214" s="3"/>
      <c r="T214" s="21"/>
      <c r="U214" s="3"/>
      <c r="V214" s="3"/>
      <c r="W214" s="3"/>
    </row>
    <row r="215" spans="2:23" x14ac:dyDescent="0.25">
      <c r="B215" s="23"/>
      <c r="C215" s="3"/>
      <c r="D215" s="3"/>
      <c r="E215" s="3"/>
      <c r="T215" s="20"/>
      <c r="U215" s="3"/>
      <c r="V215" s="3"/>
      <c r="W215" s="3"/>
    </row>
    <row r="216" spans="2:23" x14ac:dyDescent="0.25">
      <c r="B216" s="24"/>
      <c r="C216" s="3"/>
      <c r="D216" s="3"/>
      <c r="E216" s="3"/>
      <c r="T216" s="21"/>
      <c r="U216" s="3"/>
      <c r="V216" s="3"/>
      <c r="W216" s="3"/>
    </row>
    <row r="217" spans="2:23" x14ac:dyDescent="0.25">
      <c r="B217" s="23"/>
      <c r="C217" s="3"/>
      <c r="D217" s="3"/>
      <c r="E217" s="3"/>
      <c r="T217" s="21"/>
      <c r="U217" s="3"/>
      <c r="V217" s="3"/>
      <c r="W217" s="3"/>
    </row>
    <row r="218" spans="2:23" x14ac:dyDescent="0.25">
      <c r="B218" s="24"/>
      <c r="C218" s="3"/>
      <c r="D218" s="3"/>
      <c r="E218" s="3"/>
      <c r="T218" s="20"/>
      <c r="U218" s="3"/>
      <c r="V218" s="3"/>
      <c r="W218" s="3"/>
    </row>
    <row r="219" spans="2:23" x14ac:dyDescent="0.25">
      <c r="B219" s="23"/>
      <c r="C219" s="3"/>
      <c r="D219" s="3"/>
      <c r="E219" s="3"/>
      <c r="T219" s="21"/>
      <c r="U219" s="3"/>
      <c r="V219" s="3"/>
      <c r="W219" s="3"/>
    </row>
    <row r="220" spans="2:23" x14ac:dyDescent="0.25">
      <c r="B220" s="24"/>
      <c r="C220" s="3"/>
      <c r="D220" s="3"/>
      <c r="E220" s="3"/>
      <c r="T220" s="21"/>
      <c r="U220" s="3"/>
      <c r="V220" s="3"/>
      <c r="W220" s="3"/>
    </row>
    <row r="221" spans="2:23" x14ac:dyDescent="0.25">
      <c r="B221" s="23"/>
      <c r="C221" s="3"/>
      <c r="D221" s="3"/>
      <c r="E221" s="3"/>
      <c r="T221" s="20"/>
      <c r="U221" s="3"/>
      <c r="V221" s="3"/>
      <c r="W221" s="3"/>
    </row>
    <row r="222" spans="2:23" x14ac:dyDescent="0.25">
      <c r="B222" s="24"/>
      <c r="C222" s="3"/>
      <c r="D222" s="3"/>
      <c r="E222" s="3"/>
      <c r="T222" s="21"/>
      <c r="U222" s="3"/>
      <c r="V222" s="3"/>
      <c r="W222" s="3"/>
    </row>
    <row r="223" spans="2:23" x14ac:dyDescent="0.25">
      <c r="B223" s="23"/>
      <c r="C223" s="3"/>
      <c r="D223" s="3"/>
      <c r="E223" s="3"/>
      <c r="T223" s="21"/>
      <c r="U223" s="3"/>
      <c r="V223" s="3"/>
      <c r="W223" s="3"/>
    </row>
    <row r="224" spans="2:23" x14ac:dyDescent="0.25">
      <c r="B224" s="24"/>
      <c r="C224" s="3"/>
      <c r="D224" s="3"/>
      <c r="E224" s="3"/>
      <c r="T224" s="20"/>
      <c r="U224" s="3"/>
      <c r="V224" s="3"/>
      <c r="W224" s="3"/>
    </row>
    <row r="225" spans="2:23" x14ac:dyDescent="0.25">
      <c r="B225" s="23"/>
      <c r="C225" s="3"/>
      <c r="D225" s="3"/>
      <c r="E225" s="3"/>
      <c r="T225" s="21"/>
      <c r="U225" s="3"/>
      <c r="V225" s="3"/>
      <c r="W225" s="3"/>
    </row>
    <row r="226" spans="2:23" x14ac:dyDescent="0.25">
      <c r="B226" s="24"/>
      <c r="C226" s="3"/>
      <c r="D226" s="3"/>
      <c r="E226" s="3"/>
      <c r="T226" s="21"/>
      <c r="U226" s="3"/>
      <c r="V226" s="3"/>
      <c r="W226" s="3"/>
    </row>
    <row r="227" spans="2:23" x14ac:dyDescent="0.25">
      <c r="B227" s="23"/>
      <c r="C227" s="3"/>
      <c r="D227" s="3"/>
      <c r="E227" s="3"/>
      <c r="T227" s="20"/>
      <c r="U227" s="3"/>
      <c r="V227" s="3"/>
      <c r="W227" s="3"/>
    </row>
    <row r="228" spans="2:23" x14ac:dyDescent="0.25">
      <c r="B228" s="24"/>
      <c r="C228" s="3"/>
      <c r="D228" s="3"/>
      <c r="E228" s="3"/>
      <c r="T228" s="21"/>
      <c r="U228" s="3"/>
      <c r="V228" s="3"/>
      <c r="W228" s="3"/>
    </row>
    <row r="229" spans="2:23" x14ac:dyDescent="0.25">
      <c r="B229" s="23"/>
      <c r="C229" s="3"/>
      <c r="D229" s="3"/>
      <c r="E229" s="3"/>
      <c r="T229" s="21"/>
      <c r="U229" s="3"/>
      <c r="V229" s="3"/>
      <c r="W229" s="3"/>
    </row>
    <row r="230" spans="2:23" x14ac:dyDescent="0.25">
      <c r="B230" s="24"/>
      <c r="C230" s="3"/>
      <c r="D230" s="3"/>
      <c r="E230" s="3"/>
      <c r="T230" s="20"/>
      <c r="U230" s="3"/>
      <c r="V230" s="3"/>
      <c r="W230" s="3"/>
    </row>
    <row r="231" spans="2:23" x14ac:dyDescent="0.25">
      <c r="B231" s="23"/>
      <c r="C231" s="3"/>
      <c r="D231" s="3"/>
      <c r="E231" s="3"/>
      <c r="T231" s="21"/>
      <c r="U231" s="3"/>
      <c r="V231" s="3"/>
      <c r="W231" s="3"/>
    </row>
    <row r="232" spans="2:23" x14ac:dyDescent="0.25">
      <c r="B232" s="24"/>
      <c r="C232" s="3"/>
      <c r="D232" s="3"/>
      <c r="E232" s="3"/>
      <c r="T232" s="21"/>
      <c r="U232" s="3"/>
      <c r="V232" s="3"/>
      <c r="W232" s="3"/>
    </row>
    <row r="233" spans="2:23" x14ac:dyDescent="0.25">
      <c r="B233" s="23"/>
      <c r="C233" s="3"/>
      <c r="D233" s="3"/>
      <c r="E233" s="3"/>
      <c r="T233" s="20"/>
      <c r="U233" s="3"/>
      <c r="V233" s="3"/>
      <c r="W233" s="3"/>
    </row>
    <row r="234" spans="2:23" x14ac:dyDescent="0.25">
      <c r="B234" s="24"/>
      <c r="C234" s="3"/>
      <c r="D234" s="3"/>
      <c r="E234" s="3"/>
      <c r="T234" s="21"/>
      <c r="U234" s="3"/>
      <c r="V234" s="3"/>
      <c r="W234" s="3"/>
    </row>
    <row r="235" spans="2:23" x14ac:dyDescent="0.25">
      <c r="B235" s="23"/>
      <c r="C235" s="3"/>
      <c r="D235" s="3"/>
      <c r="E235" s="3"/>
      <c r="T235" s="21"/>
      <c r="U235" s="3"/>
      <c r="V235" s="3"/>
      <c r="W235" s="3"/>
    </row>
    <row r="236" spans="2:23" x14ac:dyDescent="0.25">
      <c r="B236" s="24"/>
      <c r="C236" s="3"/>
      <c r="D236" s="3"/>
      <c r="E236" s="3"/>
      <c r="T236" s="20"/>
      <c r="U236" s="3"/>
      <c r="V236" s="3"/>
      <c r="W236" s="3"/>
    </row>
    <row r="237" spans="2:23" x14ac:dyDescent="0.25">
      <c r="B237" s="23"/>
      <c r="C237" s="3"/>
      <c r="D237" s="3"/>
      <c r="E237" s="3"/>
      <c r="T237" s="21"/>
      <c r="U237" s="3"/>
      <c r="V237" s="3"/>
      <c r="W237" s="3"/>
    </row>
    <row r="238" spans="2:23" x14ac:dyDescent="0.25">
      <c r="B238" s="24"/>
      <c r="C238" s="3"/>
      <c r="D238" s="3"/>
      <c r="E238" s="3"/>
      <c r="T238" s="20"/>
      <c r="U238" s="3"/>
      <c r="V238" s="3"/>
      <c r="W238" s="3"/>
    </row>
    <row r="239" spans="2:23" x14ac:dyDescent="0.25">
      <c r="B239" s="23"/>
      <c r="C239" s="3"/>
      <c r="D239" s="3"/>
      <c r="E239" s="3"/>
      <c r="T239" s="21"/>
      <c r="U239" s="3"/>
      <c r="V239" s="3"/>
      <c r="W239" s="3"/>
    </row>
    <row r="240" spans="2:23" x14ac:dyDescent="0.25">
      <c r="B240" s="24"/>
      <c r="C240" s="3"/>
      <c r="D240" s="3"/>
      <c r="E240" s="3"/>
      <c r="T240" s="21"/>
      <c r="U240" s="3"/>
      <c r="V240" s="3"/>
      <c r="W240" s="3"/>
    </row>
    <row r="241" spans="2:23" x14ac:dyDescent="0.25">
      <c r="B241" s="23"/>
      <c r="C241" s="3"/>
      <c r="D241" s="3"/>
      <c r="E241" s="3"/>
      <c r="T241" s="20"/>
      <c r="U241" s="3"/>
      <c r="V241" s="3"/>
      <c r="W241" s="3"/>
    </row>
    <row r="242" spans="2:23" x14ac:dyDescent="0.25">
      <c r="B242" s="24"/>
      <c r="C242" s="3"/>
      <c r="D242" s="3"/>
      <c r="E242" s="3"/>
      <c r="T242" s="21"/>
      <c r="U242" s="3"/>
      <c r="V242" s="3"/>
      <c r="W242" s="3"/>
    </row>
    <row r="243" spans="2:23" x14ac:dyDescent="0.25">
      <c r="B243" s="23"/>
      <c r="C243" s="3"/>
      <c r="D243" s="3"/>
      <c r="E243" s="3"/>
      <c r="T243" s="21"/>
      <c r="U243" s="3"/>
      <c r="V243" s="3"/>
      <c r="W243" s="3"/>
    </row>
    <row r="244" spans="2:23" x14ac:dyDescent="0.25">
      <c r="B244" s="24"/>
      <c r="C244" s="3"/>
      <c r="D244" s="3"/>
      <c r="E244" s="3"/>
      <c r="T244" s="20"/>
      <c r="U244" s="3"/>
      <c r="V244" s="3"/>
      <c r="W244" s="3"/>
    </row>
    <row r="245" spans="2:23" x14ac:dyDescent="0.25">
      <c r="B245" s="23"/>
      <c r="C245" s="3"/>
      <c r="D245" s="3"/>
      <c r="E245" s="3"/>
      <c r="T245" s="21"/>
      <c r="U245" s="3"/>
      <c r="V245" s="3"/>
      <c r="W245" s="3"/>
    </row>
    <row r="246" spans="2:23" x14ac:dyDescent="0.25">
      <c r="B246" s="24"/>
      <c r="C246" s="3"/>
      <c r="D246" s="3"/>
      <c r="E246" s="3"/>
      <c r="T246" s="21"/>
      <c r="U246" s="3"/>
      <c r="V246" s="3"/>
      <c r="W246" s="3"/>
    </row>
    <row r="247" spans="2:23" x14ac:dyDescent="0.25">
      <c r="B247" s="23"/>
      <c r="C247" s="3"/>
      <c r="D247" s="3"/>
      <c r="E247" s="3"/>
      <c r="T247" s="20"/>
      <c r="U247" s="3"/>
      <c r="V247" s="3"/>
      <c r="W247" s="3"/>
    </row>
    <row r="248" spans="2:23" x14ac:dyDescent="0.25">
      <c r="B248" s="24"/>
      <c r="C248" s="3"/>
      <c r="D248" s="3"/>
      <c r="E248" s="3"/>
      <c r="T248" s="21"/>
      <c r="U248" s="3"/>
      <c r="V248" s="3"/>
      <c r="W248" s="3"/>
    </row>
    <row r="249" spans="2:23" x14ac:dyDescent="0.25">
      <c r="B249" s="23"/>
      <c r="C249" s="3"/>
      <c r="D249" s="3"/>
      <c r="E249" s="3"/>
      <c r="T249" s="21"/>
      <c r="U249" s="3"/>
      <c r="V249" s="3"/>
      <c r="W249" s="3"/>
    </row>
    <row r="250" spans="2:23" x14ac:dyDescent="0.25">
      <c r="B250" s="24"/>
      <c r="C250" s="3"/>
      <c r="D250" s="3"/>
      <c r="E250" s="3"/>
      <c r="T250" s="20"/>
      <c r="U250" s="3"/>
      <c r="V250" s="3"/>
      <c r="W250" s="3"/>
    </row>
    <row r="251" spans="2:23" x14ac:dyDescent="0.25">
      <c r="B251" s="23"/>
      <c r="C251" s="3"/>
      <c r="D251" s="3"/>
      <c r="E251" s="3"/>
      <c r="T251" s="21"/>
      <c r="U251" s="3"/>
      <c r="V251" s="3"/>
      <c r="W251" s="3"/>
    </row>
    <row r="252" spans="2:23" x14ac:dyDescent="0.25">
      <c r="B252" s="24"/>
      <c r="C252" s="3"/>
      <c r="D252" s="3"/>
      <c r="E252" s="3"/>
      <c r="T252" s="21"/>
      <c r="U252" s="3"/>
      <c r="V252" s="3"/>
      <c r="W252" s="3"/>
    </row>
    <row r="253" spans="2:23" x14ac:dyDescent="0.25">
      <c r="B253" s="23"/>
      <c r="C253" s="3"/>
      <c r="D253" s="3"/>
      <c r="E253" s="3"/>
      <c r="T253" s="20"/>
      <c r="U253" s="3"/>
      <c r="V253" s="3"/>
      <c r="W253" s="3"/>
    </row>
    <row r="254" spans="2:23" x14ac:dyDescent="0.25">
      <c r="B254" s="24"/>
      <c r="C254" s="3"/>
      <c r="D254" s="3"/>
      <c r="E254" s="3"/>
      <c r="T254" s="21"/>
      <c r="U254" s="3"/>
      <c r="V254" s="3"/>
      <c r="W254" s="3"/>
    </row>
    <row r="255" spans="2:23" x14ac:dyDescent="0.25">
      <c r="B255" s="23"/>
      <c r="C255" s="3"/>
      <c r="D255" s="3"/>
      <c r="E255" s="3"/>
      <c r="T255" s="21"/>
      <c r="U255" s="3"/>
      <c r="V255" s="3"/>
      <c r="W255" s="3"/>
    </row>
    <row r="256" spans="2:23" x14ac:dyDescent="0.25">
      <c r="B256" s="24"/>
      <c r="C256" s="3"/>
      <c r="D256" s="3"/>
      <c r="E256" s="3"/>
      <c r="T256" s="20"/>
      <c r="U256" s="3"/>
      <c r="V256" s="3"/>
      <c r="W256" s="3"/>
    </row>
    <row r="257" spans="2:23" x14ac:dyDescent="0.25">
      <c r="B257" s="23"/>
      <c r="C257" s="3"/>
      <c r="D257" s="3"/>
      <c r="E257" s="3"/>
      <c r="T257" s="21"/>
      <c r="U257" s="3"/>
      <c r="V257" s="3"/>
      <c r="W257" s="3"/>
    </row>
    <row r="258" spans="2:23" x14ac:dyDescent="0.25">
      <c r="B258" s="24"/>
      <c r="C258" s="3"/>
      <c r="D258" s="3"/>
      <c r="E258" s="3"/>
      <c r="T258" s="21"/>
      <c r="U258" s="3"/>
      <c r="V258" s="3"/>
      <c r="W258" s="3"/>
    </row>
    <row r="259" spans="2:23" x14ac:dyDescent="0.25">
      <c r="B259" s="23"/>
      <c r="C259" s="3"/>
      <c r="D259" s="3"/>
      <c r="E259" s="3"/>
      <c r="T259" s="20"/>
      <c r="U259" s="3"/>
      <c r="V259" s="3"/>
      <c r="W259" s="3"/>
    </row>
    <row r="260" spans="2:23" x14ac:dyDescent="0.25">
      <c r="B260" s="24"/>
      <c r="C260" s="3"/>
      <c r="D260" s="3"/>
      <c r="E260" s="3"/>
      <c r="T260" s="21"/>
      <c r="U260" s="3"/>
      <c r="V260" s="3"/>
      <c r="W260" s="3"/>
    </row>
    <row r="261" spans="2:23" x14ac:dyDescent="0.25">
      <c r="B261" s="23"/>
      <c r="C261" s="3"/>
      <c r="D261" s="3"/>
      <c r="E261" s="3"/>
      <c r="T261" s="21"/>
      <c r="U261" s="3"/>
      <c r="V261" s="3"/>
      <c r="W261" s="3"/>
    </row>
    <row r="262" spans="2:23" x14ac:dyDescent="0.25">
      <c r="B262" s="24"/>
      <c r="C262" s="3"/>
      <c r="D262" s="3"/>
      <c r="E262" s="3"/>
      <c r="T262" s="20"/>
      <c r="U262" s="3"/>
      <c r="V262" s="3"/>
      <c r="W262" s="3"/>
    </row>
    <row r="263" spans="2:23" x14ac:dyDescent="0.25">
      <c r="B263" s="23"/>
      <c r="C263" s="3"/>
      <c r="D263" s="3"/>
      <c r="E263" s="3"/>
      <c r="T263" s="21"/>
      <c r="U263" s="3"/>
      <c r="V263" s="3"/>
      <c r="W263" s="3"/>
    </row>
    <row r="264" spans="2:23" x14ac:dyDescent="0.25">
      <c r="B264" s="24"/>
      <c r="C264" s="3"/>
      <c r="D264" s="3"/>
      <c r="E264" s="3"/>
      <c r="T264" s="20"/>
      <c r="U264" s="3"/>
      <c r="V264" s="3"/>
      <c r="W264" s="3"/>
    </row>
    <row r="265" spans="2:23" x14ac:dyDescent="0.25">
      <c r="B265" s="23"/>
      <c r="C265" s="3"/>
      <c r="D265" s="3"/>
      <c r="E265" s="3"/>
      <c r="T265" s="21"/>
      <c r="U265" s="3"/>
      <c r="V265" s="3"/>
      <c r="W265" s="3"/>
    </row>
    <row r="266" spans="2:23" x14ac:dyDescent="0.25">
      <c r="B266" s="24"/>
      <c r="C266" s="3"/>
      <c r="D266" s="3"/>
      <c r="E266" s="3"/>
      <c r="T266" s="21"/>
      <c r="U266" s="3"/>
      <c r="V266" s="3"/>
      <c r="W266" s="3"/>
    </row>
    <row r="267" spans="2:23" x14ac:dyDescent="0.25">
      <c r="B267" s="23"/>
      <c r="C267" s="3"/>
      <c r="D267" s="3"/>
      <c r="E267" s="3"/>
      <c r="T267" s="20"/>
      <c r="U267" s="3"/>
      <c r="V267" s="3"/>
      <c r="W267" s="3"/>
    </row>
    <row r="268" spans="2:23" x14ac:dyDescent="0.25">
      <c r="B268" s="24"/>
      <c r="C268" s="3"/>
      <c r="D268" s="3"/>
      <c r="E268" s="3"/>
      <c r="T268" s="21"/>
      <c r="U268" s="3"/>
      <c r="V268" s="3"/>
      <c r="W268" s="3"/>
    </row>
    <row r="269" spans="2:23" x14ac:dyDescent="0.25">
      <c r="B269" s="23"/>
      <c r="C269" s="3"/>
      <c r="D269" s="3"/>
      <c r="E269" s="3"/>
      <c r="T269" s="21"/>
      <c r="U269" s="3"/>
      <c r="V269" s="3"/>
      <c r="W269" s="3"/>
    </row>
    <row r="270" spans="2:23" x14ac:dyDescent="0.25">
      <c r="B270" s="24"/>
      <c r="C270" s="3"/>
      <c r="D270" s="3"/>
      <c r="E270" s="3"/>
      <c r="T270" s="20"/>
      <c r="U270" s="3"/>
      <c r="V270" s="3"/>
      <c r="W270" s="3"/>
    </row>
    <row r="271" spans="2:23" x14ac:dyDescent="0.25">
      <c r="B271" s="23"/>
      <c r="C271" s="3"/>
      <c r="D271" s="3"/>
      <c r="E271" s="3"/>
      <c r="T271" s="21"/>
      <c r="U271" s="3"/>
      <c r="V271" s="3"/>
      <c r="W271" s="3"/>
    </row>
    <row r="272" spans="2:23" x14ac:dyDescent="0.25">
      <c r="B272" s="24"/>
      <c r="C272" s="3"/>
      <c r="D272" s="3"/>
      <c r="E272" s="3"/>
      <c r="T272" s="21"/>
      <c r="U272" s="3"/>
      <c r="V272" s="3"/>
      <c r="W272" s="3"/>
    </row>
    <row r="273" spans="2:23" x14ac:dyDescent="0.25">
      <c r="B273" s="23"/>
      <c r="C273" s="3"/>
      <c r="D273" s="3"/>
      <c r="E273" s="3"/>
      <c r="T273" s="20"/>
      <c r="U273" s="3"/>
      <c r="V273" s="3"/>
      <c r="W273" s="3"/>
    </row>
    <row r="274" spans="2:23" x14ac:dyDescent="0.25">
      <c r="B274" s="24"/>
      <c r="C274" s="3"/>
      <c r="D274" s="3"/>
      <c r="E274" s="3"/>
      <c r="T274" s="21"/>
      <c r="U274" s="3"/>
      <c r="V274" s="3"/>
      <c r="W274" s="3"/>
    </row>
    <row r="275" spans="2:23" x14ac:dyDescent="0.25">
      <c r="B275" s="23"/>
      <c r="C275" s="3"/>
      <c r="D275" s="3"/>
      <c r="E275" s="3"/>
      <c r="T275" s="21"/>
      <c r="U275" s="3"/>
      <c r="V275" s="3"/>
      <c r="W275" s="3"/>
    </row>
    <row r="276" spans="2:23" x14ac:dyDescent="0.25">
      <c r="B276" s="24"/>
      <c r="C276" s="3"/>
      <c r="D276" s="3"/>
      <c r="E276" s="3"/>
      <c r="T276" s="20"/>
      <c r="U276" s="3"/>
      <c r="V276" s="3"/>
      <c r="W276" s="3"/>
    </row>
    <row r="277" spans="2:23" x14ac:dyDescent="0.25">
      <c r="B277" s="23"/>
      <c r="C277" s="3"/>
      <c r="D277" s="3"/>
      <c r="E277" s="3"/>
      <c r="T277" s="21"/>
      <c r="U277" s="3"/>
      <c r="V277" s="3"/>
      <c r="W277" s="3"/>
    </row>
    <row r="278" spans="2:23" x14ac:dyDescent="0.25">
      <c r="B278" s="24"/>
      <c r="C278" s="3"/>
      <c r="D278" s="3"/>
      <c r="E278" s="3"/>
      <c r="T278" s="21"/>
      <c r="U278" s="3"/>
      <c r="V278" s="3"/>
      <c r="W278" s="3"/>
    </row>
    <row r="279" spans="2:23" x14ac:dyDescent="0.25">
      <c r="B279" s="23"/>
      <c r="C279" s="3"/>
      <c r="D279" s="3"/>
      <c r="E279" s="3"/>
      <c r="T279" s="20"/>
      <c r="U279" s="3"/>
      <c r="V279" s="3"/>
      <c r="W279" s="3"/>
    </row>
    <row r="280" spans="2:23" x14ac:dyDescent="0.25">
      <c r="B280" s="24"/>
      <c r="C280" s="3"/>
      <c r="D280" s="3"/>
      <c r="E280" s="3"/>
      <c r="T280" s="21"/>
      <c r="U280" s="3"/>
      <c r="V280" s="3"/>
      <c r="W280" s="3"/>
    </row>
    <row r="281" spans="2:23" x14ac:dyDescent="0.25">
      <c r="B281" s="23"/>
      <c r="C281" s="3"/>
      <c r="D281" s="3"/>
      <c r="E281" s="3"/>
      <c r="T281" s="21"/>
      <c r="U281" s="3"/>
      <c r="V281" s="3"/>
      <c r="W281" s="3"/>
    </row>
    <row r="282" spans="2:23" x14ac:dyDescent="0.25">
      <c r="B282" s="24"/>
      <c r="C282" s="3"/>
      <c r="D282" s="3"/>
      <c r="E282" s="3"/>
      <c r="T282" s="20"/>
      <c r="U282" s="3"/>
      <c r="V282" s="3"/>
      <c r="W282" s="3"/>
    </row>
    <row r="283" spans="2:23" x14ac:dyDescent="0.25">
      <c r="B283" s="23"/>
      <c r="C283" s="3"/>
      <c r="D283" s="3"/>
      <c r="E283" s="3"/>
      <c r="T283" s="21"/>
      <c r="U283" s="3"/>
      <c r="V283" s="3"/>
      <c r="W283" s="3"/>
    </row>
    <row r="284" spans="2:23" x14ac:dyDescent="0.25">
      <c r="B284" s="24"/>
      <c r="C284" s="3"/>
      <c r="D284" s="3"/>
      <c r="E284" s="3"/>
      <c r="T284" s="21"/>
      <c r="U284" s="3"/>
      <c r="V284" s="3"/>
      <c r="W284" s="3"/>
    </row>
    <row r="285" spans="2:23" x14ac:dyDescent="0.25">
      <c r="B285" s="23"/>
      <c r="C285" s="3"/>
      <c r="D285" s="3"/>
      <c r="E285" s="3"/>
      <c r="T285" s="20"/>
      <c r="U285" s="3"/>
      <c r="V285" s="3"/>
      <c r="W285" s="3"/>
    </row>
    <row r="286" spans="2:23" x14ac:dyDescent="0.25">
      <c r="B286" s="24"/>
      <c r="C286" s="3"/>
      <c r="D286" s="3"/>
      <c r="E286" s="3"/>
      <c r="T286" s="21"/>
      <c r="U286" s="3"/>
      <c r="V286" s="3"/>
      <c r="W286" s="3"/>
    </row>
    <row r="287" spans="2:23" x14ac:dyDescent="0.25">
      <c r="B287" s="23"/>
      <c r="C287" s="3"/>
      <c r="D287" s="3"/>
      <c r="E287" s="3"/>
      <c r="T287" s="21"/>
      <c r="U287" s="3"/>
      <c r="V287" s="3"/>
      <c r="W287" s="3"/>
    </row>
    <row r="288" spans="2:23" x14ac:dyDescent="0.25">
      <c r="B288" s="24"/>
      <c r="C288" s="3"/>
      <c r="D288" s="3"/>
      <c r="E288" s="3"/>
      <c r="T288" s="20"/>
      <c r="U288" s="3"/>
      <c r="V288" s="3"/>
      <c r="W288" s="3"/>
    </row>
    <row r="289" spans="2:23" x14ac:dyDescent="0.25">
      <c r="B289" s="23"/>
      <c r="C289" s="3"/>
      <c r="D289" s="3"/>
      <c r="E289" s="3"/>
      <c r="T289" s="21"/>
      <c r="U289" s="3"/>
      <c r="V289" s="3"/>
      <c r="W289" s="3"/>
    </row>
    <row r="290" spans="2:23" x14ac:dyDescent="0.25">
      <c r="B290" s="24"/>
      <c r="C290" s="3"/>
      <c r="D290" s="3"/>
      <c r="E290" s="3"/>
      <c r="T290" s="20"/>
      <c r="U290" s="3"/>
      <c r="V290" s="3"/>
      <c r="W290" s="3"/>
    </row>
    <row r="291" spans="2:23" x14ac:dyDescent="0.25">
      <c r="B291" s="23"/>
      <c r="C291" s="3"/>
      <c r="D291" s="3"/>
      <c r="E291" s="3"/>
      <c r="T291" s="21"/>
      <c r="U291" s="3"/>
      <c r="V291" s="3"/>
      <c r="W291" s="3"/>
    </row>
    <row r="292" spans="2:23" x14ac:dyDescent="0.25">
      <c r="B292" s="24"/>
      <c r="C292" s="3"/>
      <c r="D292" s="3"/>
      <c r="E292" s="3"/>
      <c r="T292" s="21"/>
      <c r="U292" s="3"/>
      <c r="V292" s="3"/>
      <c r="W292" s="3"/>
    </row>
    <row r="293" spans="2:23" x14ac:dyDescent="0.25">
      <c r="B293" s="23"/>
      <c r="C293" s="3"/>
      <c r="D293" s="3"/>
      <c r="E293" s="3"/>
      <c r="T293" s="20"/>
      <c r="U293" s="3"/>
      <c r="V293" s="3"/>
      <c r="W293" s="3"/>
    </row>
    <row r="294" spans="2:23" x14ac:dyDescent="0.25">
      <c r="B294" s="24"/>
      <c r="C294" s="3"/>
      <c r="D294" s="3"/>
      <c r="E294" s="3"/>
      <c r="T294" s="21"/>
      <c r="U294" s="3"/>
      <c r="V294" s="3"/>
      <c r="W294" s="3"/>
    </row>
    <row r="295" spans="2:23" x14ac:dyDescent="0.25">
      <c r="B295" s="23"/>
      <c r="C295" s="3"/>
      <c r="D295" s="3"/>
      <c r="E295" s="3"/>
      <c r="T295" s="21"/>
      <c r="U295" s="3"/>
      <c r="V295" s="3"/>
      <c r="W295" s="3"/>
    </row>
    <row r="296" spans="2:23" x14ac:dyDescent="0.25">
      <c r="B296" s="24"/>
      <c r="C296" s="3"/>
      <c r="D296" s="3"/>
      <c r="E296" s="3"/>
      <c r="T296" s="20"/>
      <c r="U296" s="3"/>
      <c r="V296" s="3"/>
      <c r="W296" s="3"/>
    </row>
    <row r="297" spans="2:23" x14ac:dyDescent="0.25">
      <c r="B297" s="23"/>
      <c r="C297" s="3"/>
      <c r="D297" s="3"/>
      <c r="E297" s="3"/>
      <c r="T297" s="21"/>
      <c r="U297" s="3"/>
      <c r="V297" s="3"/>
      <c r="W297" s="3"/>
    </row>
    <row r="298" spans="2:23" x14ac:dyDescent="0.25">
      <c r="B298" s="24"/>
      <c r="C298" s="3"/>
      <c r="D298" s="3"/>
      <c r="E298" s="3"/>
      <c r="T298" s="21"/>
      <c r="U298" s="3"/>
      <c r="V298" s="3"/>
      <c r="W298" s="3"/>
    </row>
    <row r="299" spans="2:23" x14ac:dyDescent="0.25">
      <c r="B299" s="23"/>
      <c r="C299" s="3"/>
      <c r="D299" s="3"/>
      <c r="E299" s="3"/>
      <c r="T299" s="20"/>
      <c r="U299" s="3"/>
      <c r="V299" s="3"/>
      <c r="W299" s="3"/>
    </row>
    <row r="300" spans="2:23" x14ac:dyDescent="0.25">
      <c r="B300" s="24"/>
      <c r="C300" s="3"/>
      <c r="D300" s="3"/>
      <c r="E300" s="3"/>
      <c r="T300" s="21"/>
      <c r="U300" s="3"/>
      <c r="V300" s="3"/>
      <c r="W300" s="3"/>
    </row>
    <row r="301" spans="2:23" x14ac:dyDescent="0.25">
      <c r="B301" s="23"/>
      <c r="C301" s="3"/>
      <c r="D301" s="3"/>
      <c r="E301" s="3"/>
      <c r="T301" s="21"/>
      <c r="U301" s="3"/>
      <c r="V301" s="3"/>
      <c r="W301" s="3"/>
    </row>
    <row r="302" spans="2:23" x14ac:dyDescent="0.25">
      <c r="B302" s="24"/>
      <c r="C302" s="3"/>
      <c r="D302" s="3"/>
      <c r="E302" s="3"/>
      <c r="T302" s="20"/>
      <c r="U302" s="3"/>
      <c r="V302" s="3"/>
      <c r="W302" s="3"/>
    </row>
    <row r="303" spans="2:23" x14ac:dyDescent="0.25">
      <c r="B303" s="23"/>
      <c r="C303" s="3"/>
      <c r="D303" s="3"/>
      <c r="E303" s="3"/>
      <c r="T303" s="21"/>
      <c r="U303" s="3"/>
      <c r="V303" s="3"/>
      <c r="W303" s="3"/>
    </row>
    <row r="304" spans="2:23" x14ac:dyDescent="0.25">
      <c r="B304" s="24"/>
      <c r="C304" s="3"/>
      <c r="D304" s="3"/>
      <c r="E304" s="3"/>
      <c r="T304" s="21"/>
      <c r="U304" s="3"/>
      <c r="V304" s="3"/>
      <c r="W304" s="3"/>
    </row>
    <row r="305" spans="2:23" x14ac:dyDescent="0.25">
      <c r="B305" s="23"/>
      <c r="C305" s="3"/>
      <c r="D305" s="3"/>
      <c r="E305" s="3"/>
      <c r="T305" s="20"/>
      <c r="U305" s="3"/>
      <c r="V305" s="3"/>
      <c r="W305" s="3"/>
    </row>
    <row r="306" spans="2:23" x14ac:dyDescent="0.25">
      <c r="B306" s="24"/>
      <c r="C306" s="3"/>
      <c r="D306" s="3"/>
      <c r="E306" s="3"/>
      <c r="T306" s="21"/>
      <c r="U306" s="3"/>
      <c r="V306" s="3"/>
      <c r="W306" s="3"/>
    </row>
    <row r="307" spans="2:23" x14ac:dyDescent="0.25">
      <c r="B307" s="23"/>
      <c r="C307" s="3"/>
      <c r="D307" s="3"/>
      <c r="E307" s="3"/>
      <c r="T307" s="21"/>
      <c r="U307" s="3"/>
      <c r="V307" s="3"/>
      <c r="W307" s="3"/>
    </row>
    <row r="308" spans="2:23" x14ac:dyDescent="0.25">
      <c r="B308" s="24"/>
      <c r="C308" s="3"/>
      <c r="D308" s="3"/>
      <c r="E308" s="3"/>
      <c r="T308" s="20"/>
      <c r="U308" s="3"/>
      <c r="V308" s="3"/>
      <c r="W308" s="3"/>
    </row>
    <row r="309" spans="2:23" x14ac:dyDescent="0.25">
      <c r="B309" s="23"/>
      <c r="C309" s="3"/>
      <c r="D309" s="3"/>
      <c r="E309" s="3"/>
      <c r="T309" s="21"/>
      <c r="U309" s="3"/>
      <c r="V309" s="3"/>
      <c r="W309" s="3"/>
    </row>
    <row r="310" spans="2:23" x14ac:dyDescent="0.25">
      <c r="B310" s="24"/>
      <c r="C310" s="3"/>
      <c r="D310" s="3"/>
      <c r="E310" s="3"/>
      <c r="T310" s="21"/>
      <c r="U310" s="3"/>
      <c r="V310" s="3"/>
      <c r="W310" s="3"/>
    </row>
    <row r="311" spans="2:23" x14ac:dyDescent="0.25">
      <c r="B311" s="23"/>
      <c r="C311" s="3"/>
      <c r="D311" s="3"/>
      <c r="E311" s="3"/>
      <c r="T311" s="20"/>
      <c r="U311" s="3"/>
      <c r="V311" s="3"/>
      <c r="W311" s="3"/>
    </row>
    <row r="312" spans="2:23" x14ac:dyDescent="0.25">
      <c r="B312" s="24"/>
      <c r="C312" s="3"/>
      <c r="D312" s="3"/>
      <c r="E312" s="3"/>
      <c r="T312" s="21"/>
      <c r="U312" s="3"/>
      <c r="V312" s="3"/>
      <c r="W312" s="3"/>
    </row>
    <row r="313" spans="2:23" x14ac:dyDescent="0.25">
      <c r="B313" s="23"/>
      <c r="C313" s="3"/>
      <c r="D313" s="3"/>
      <c r="E313" s="3"/>
      <c r="T313" s="21"/>
      <c r="U313" s="3"/>
      <c r="V313" s="3"/>
      <c r="W313" s="3"/>
    </row>
    <row r="314" spans="2:23" x14ac:dyDescent="0.25">
      <c r="B314" s="24"/>
      <c r="C314" s="3"/>
      <c r="D314" s="3"/>
      <c r="E314" s="3"/>
      <c r="T314" s="20"/>
      <c r="U314" s="3"/>
      <c r="V314" s="3"/>
      <c r="W314" s="3"/>
    </row>
    <row r="315" spans="2:23" x14ac:dyDescent="0.25">
      <c r="B315" s="23"/>
      <c r="C315" s="3"/>
      <c r="D315" s="3"/>
      <c r="E315" s="3"/>
      <c r="T315" s="21"/>
      <c r="U315" s="3"/>
      <c r="V315" s="3"/>
      <c r="W315" s="3"/>
    </row>
    <row r="316" spans="2:23" x14ac:dyDescent="0.25">
      <c r="B316" s="24"/>
      <c r="C316" s="3"/>
      <c r="D316" s="3"/>
      <c r="E316" s="3"/>
      <c r="T316" s="20"/>
      <c r="U316" s="3"/>
      <c r="V316" s="3"/>
      <c r="W316" s="3"/>
    </row>
    <row r="317" spans="2:23" x14ac:dyDescent="0.25">
      <c r="B317" s="23"/>
      <c r="C317" s="3"/>
      <c r="D317" s="3"/>
      <c r="E317" s="3"/>
      <c r="T317" s="21"/>
      <c r="U317" s="3"/>
      <c r="V317" s="3"/>
      <c r="W317" s="3"/>
    </row>
    <row r="318" spans="2:23" x14ac:dyDescent="0.25">
      <c r="B318" s="24"/>
      <c r="C318" s="3"/>
      <c r="D318" s="3"/>
      <c r="E318" s="3"/>
      <c r="T318" s="21"/>
      <c r="U318" s="3"/>
      <c r="V318" s="3"/>
      <c r="W318" s="3"/>
    </row>
    <row r="319" spans="2:23" x14ac:dyDescent="0.25">
      <c r="B319" s="23"/>
      <c r="C319" s="3"/>
      <c r="D319" s="3"/>
      <c r="E319" s="3"/>
      <c r="T319" s="20"/>
      <c r="U319" s="3"/>
      <c r="V319" s="3"/>
      <c r="W319" s="3"/>
    </row>
    <row r="320" spans="2:23" x14ac:dyDescent="0.25">
      <c r="B320" s="24"/>
      <c r="C320" s="3"/>
      <c r="D320" s="3"/>
      <c r="E320" s="3"/>
      <c r="T320" s="21"/>
      <c r="U320" s="3"/>
      <c r="V320" s="3"/>
      <c r="W320" s="3"/>
    </row>
    <row r="321" spans="2:23" x14ac:dyDescent="0.25">
      <c r="B321" s="23"/>
      <c r="C321" s="3"/>
      <c r="D321" s="3"/>
      <c r="E321" s="3"/>
      <c r="T321" s="21"/>
      <c r="U321" s="3"/>
      <c r="V321" s="3"/>
      <c r="W321" s="3"/>
    </row>
    <row r="322" spans="2:23" x14ac:dyDescent="0.25">
      <c r="B322" s="24"/>
      <c r="C322" s="3"/>
      <c r="D322" s="3"/>
      <c r="E322" s="3"/>
      <c r="T322" s="20"/>
      <c r="U322" s="3"/>
      <c r="V322" s="3"/>
      <c r="W322" s="3"/>
    </row>
    <row r="323" spans="2:23" x14ac:dyDescent="0.25">
      <c r="B323" s="23"/>
      <c r="C323" s="3"/>
      <c r="D323" s="3"/>
      <c r="E323" s="3"/>
      <c r="T323" s="21"/>
      <c r="U323" s="3"/>
      <c r="V323" s="3"/>
      <c r="W323" s="3"/>
    </row>
    <row r="324" spans="2:23" x14ac:dyDescent="0.25">
      <c r="B324" s="24"/>
      <c r="C324" s="3"/>
      <c r="D324" s="3"/>
      <c r="E324" s="3"/>
      <c r="T324" s="21"/>
      <c r="U324" s="3"/>
      <c r="V324" s="3"/>
      <c r="W324" s="3"/>
    </row>
    <row r="325" spans="2:23" x14ac:dyDescent="0.25">
      <c r="B325" s="23"/>
      <c r="C325" s="3"/>
      <c r="D325" s="3"/>
      <c r="E325" s="3"/>
      <c r="T325" s="20"/>
      <c r="U325" s="3"/>
      <c r="V325" s="3"/>
      <c r="W325" s="3"/>
    </row>
    <row r="326" spans="2:23" x14ac:dyDescent="0.25">
      <c r="B326" s="24"/>
      <c r="C326" s="3"/>
      <c r="D326" s="3"/>
      <c r="E326" s="3"/>
      <c r="T326" s="21"/>
      <c r="U326" s="3"/>
      <c r="V326" s="3"/>
      <c r="W326" s="3"/>
    </row>
    <row r="327" spans="2:23" x14ac:dyDescent="0.25">
      <c r="B327" s="23"/>
      <c r="C327" s="3"/>
      <c r="D327" s="3"/>
      <c r="E327" s="3"/>
      <c r="T327" s="21"/>
      <c r="U327" s="3"/>
      <c r="V327" s="3"/>
      <c r="W327" s="3"/>
    </row>
    <row r="328" spans="2:23" x14ac:dyDescent="0.25">
      <c r="B328" s="24"/>
      <c r="C328" s="3"/>
      <c r="D328" s="3"/>
      <c r="E328" s="3"/>
      <c r="T328" s="20"/>
      <c r="U328" s="3"/>
      <c r="V328" s="3"/>
      <c r="W328" s="3"/>
    </row>
    <row r="329" spans="2:23" x14ac:dyDescent="0.25">
      <c r="B329" s="23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opLeftCell="A16" zoomScaleNormal="100" workbookViewId="0">
      <selection activeCell="E39" sqref="E39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2" ht="26.25" x14ac:dyDescent="0.4">
      <c r="A1" s="1" t="s">
        <v>0</v>
      </c>
    </row>
    <row r="2" spans="1:22" x14ac:dyDescent="0.25">
      <c r="A2" t="s">
        <v>1</v>
      </c>
    </row>
    <row r="3" spans="1:22" x14ac:dyDescent="0.25">
      <c r="V3" s="2"/>
    </row>
    <row r="4" spans="1:22" x14ac:dyDescent="0.25">
      <c r="A4" s="2" t="s">
        <v>13</v>
      </c>
      <c r="I4" s="2" t="s">
        <v>12</v>
      </c>
    </row>
    <row r="5" spans="1:22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</row>
    <row r="6" spans="1:22" x14ac:dyDescent="0.25">
      <c r="A6" s="16" t="s">
        <v>3</v>
      </c>
      <c r="B6" s="17">
        <v>30</v>
      </c>
      <c r="C6" s="8"/>
      <c r="D6" s="8"/>
      <c r="E6" s="8"/>
      <c r="F6" s="9"/>
      <c r="I6">
        <v>1.176798</v>
      </c>
      <c r="J6">
        <v>0</v>
      </c>
      <c r="K6">
        <f>J6*B7</f>
        <v>0</v>
      </c>
    </row>
    <row r="7" spans="1:22" x14ac:dyDescent="0.25">
      <c r="A7" s="10" t="s">
        <v>4</v>
      </c>
      <c r="B7" s="8">
        <f>B5*B6/PI()</f>
        <v>1.9098593171027439E-2</v>
      </c>
      <c r="C7" s="8"/>
      <c r="D7" s="8"/>
      <c r="E7" s="8"/>
      <c r="F7" s="9"/>
      <c r="I7">
        <v>0</v>
      </c>
      <c r="J7">
        <v>700</v>
      </c>
      <c r="K7">
        <f>J7*B7*PI()/60</f>
        <v>0.69999999999999984</v>
      </c>
    </row>
    <row r="8" spans="1:22" x14ac:dyDescent="0.25">
      <c r="A8" s="11" t="s">
        <v>14</v>
      </c>
      <c r="B8" s="12">
        <f>B7*10000</f>
        <v>190.9859317102744</v>
      </c>
      <c r="C8" s="12"/>
      <c r="D8" s="12"/>
      <c r="E8" s="12"/>
      <c r="F8" s="13"/>
      <c r="I8" t="s">
        <v>9</v>
      </c>
      <c r="J8">
        <f>($I$7-$I$6)/(J7-J6)</f>
        <v>-1.68114E-3</v>
      </c>
      <c r="K8">
        <f>($I$7-$I$6)/(K7-K6)</f>
        <v>-1.6811400000000003</v>
      </c>
    </row>
    <row r="10" spans="1:22" x14ac:dyDescent="0.25">
      <c r="A10" s="18" t="s">
        <v>52</v>
      </c>
      <c r="B10" s="19">
        <v>8</v>
      </c>
      <c r="C10" s="4"/>
      <c r="D10" s="4"/>
      <c r="E10" s="4"/>
      <c r="F10" s="5"/>
      <c r="I10" s="22"/>
    </row>
    <row r="11" spans="1:22" x14ac:dyDescent="0.25">
      <c r="A11" s="16" t="s">
        <v>5</v>
      </c>
      <c r="B11" s="17">
        <v>3</v>
      </c>
      <c r="C11" s="8"/>
      <c r="D11" s="8"/>
      <c r="E11" s="8"/>
      <c r="F11" s="9"/>
    </row>
    <row r="12" spans="1:22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2" x14ac:dyDescent="0.25">
      <c r="A13" s="16" t="s">
        <v>7</v>
      </c>
      <c r="B13" s="17">
        <v>0.45</v>
      </c>
      <c r="C13" s="8"/>
      <c r="D13" s="8"/>
      <c r="E13" s="8"/>
      <c r="F13" s="9"/>
    </row>
    <row r="14" spans="1:22" x14ac:dyDescent="0.25">
      <c r="A14" s="14" t="s">
        <v>8</v>
      </c>
      <c r="B14" s="15">
        <f>(B11*B12*B13)+B10</f>
        <v>21.23</v>
      </c>
      <c r="C14" s="12"/>
      <c r="D14" s="12"/>
      <c r="E14" s="12"/>
      <c r="F14" s="13"/>
    </row>
    <row r="16" spans="1:22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1.9098593171027439E-2</v>
      </c>
    </row>
    <row r="22" spans="1:24" x14ac:dyDescent="0.25">
      <c r="A22" s="3" t="s">
        <v>20</v>
      </c>
      <c r="B22">
        <f>B14</f>
        <v>21.23</v>
      </c>
    </row>
    <row r="23" spans="1:24" x14ac:dyDescent="0.25">
      <c r="A23" s="3" t="s">
        <v>23</v>
      </c>
      <c r="B23">
        <f>-K8</f>
        <v>1.6811400000000003</v>
      </c>
    </row>
    <row r="24" spans="1:24" x14ac:dyDescent="0.25">
      <c r="A24" s="3" t="s">
        <v>21</v>
      </c>
      <c r="B24" s="3">
        <f>I6</f>
        <v>1.176798</v>
      </c>
      <c r="C24" s="3"/>
      <c r="D24" s="3"/>
      <c r="E24" s="3"/>
    </row>
    <row r="25" spans="1:24" x14ac:dyDescent="0.25">
      <c r="A25" s="3" t="s">
        <v>22</v>
      </c>
      <c r="B25">
        <f>B13</f>
        <v>0.45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</row>
    <row r="29" spans="1:24" x14ac:dyDescent="0.25">
      <c r="A29" s="3"/>
      <c r="B29" s="23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-7.4051645711067557E-4</v>
      </c>
      <c r="E29" s="3">
        <f>-(D29-$D$29)</f>
        <v>0</v>
      </c>
      <c r="T29" s="2"/>
      <c r="U29" s="2"/>
      <c r="V29" s="2"/>
      <c r="W29" s="2"/>
    </row>
    <row r="30" spans="1:24" x14ac:dyDescent="0.25">
      <c r="A30" s="3"/>
      <c r="B30" s="24">
        <v>1E-3</v>
      </c>
      <c r="C30" s="3">
        <f t="shared" ref="C30:C54" si="0">(($B$21*$B$22/2/$B$23)-($B$24/$B$23))*EXP(-4*$B$23*B30/$B$21/$B$25) - ($B$21*$B$22/2/$B$23) + ($B$24/$B$23)</f>
        <v>0.31445081762675231</v>
      </c>
      <c r="D30" s="3">
        <f t="shared" ref="D30:D54" si="1">($B$21*$B$22 - 2*$B$24) * ($B$21*$B$25*EXP(-4*$B$23*B30/$B$21/$B$25) + (4*$B$23*B30)) / (8*$B$23*$B$23)</f>
        <v>-9.1803885661198808E-4</v>
      </c>
      <c r="E30" s="3">
        <f t="shared" ref="E30:E54" si="2">-(D30-$D$29)</f>
        <v>1.7752239950131251E-4</v>
      </c>
      <c r="T30" s="20"/>
      <c r="U30" s="3"/>
      <c r="V30" s="3"/>
      <c r="W30" s="3"/>
    </row>
    <row r="31" spans="1:24" x14ac:dyDescent="0.25">
      <c r="A31" s="3"/>
      <c r="B31" s="23">
        <v>2E-3</v>
      </c>
      <c r="C31" s="3">
        <f t="shared" si="0"/>
        <v>0.45824595020763143</v>
      </c>
      <c r="D31" s="3">
        <f t="shared" si="1"/>
        <v>-1.3136688461201343E-3</v>
      </c>
      <c r="E31" s="3">
        <f t="shared" si="2"/>
        <v>5.7315238900945871E-4</v>
      </c>
      <c r="T31" s="21"/>
      <c r="U31" s="3"/>
      <c r="V31" s="3"/>
      <c r="W31" s="3"/>
    </row>
    <row r="32" spans="1:24" x14ac:dyDescent="0.25">
      <c r="A32" s="3"/>
      <c r="B32" s="23">
        <v>3.0000000000000001E-3</v>
      </c>
      <c r="C32" s="3">
        <f t="shared" si="0"/>
        <v>0.5240019889739097</v>
      </c>
      <c r="D32" s="3">
        <f t="shared" si="1"/>
        <v>-1.8090371987167682E-3</v>
      </c>
      <c r="E32" s="3">
        <f t="shared" si="2"/>
        <v>1.0685207416060926E-3</v>
      </c>
      <c r="T32" s="21"/>
      <c r="U32" s="3"/>
      <c r="V32" s="3"/>
      <c r="W32" s="3"/>
    </row>
    <row r="33" spans="1:23" x14ac:dyDescent="0.25">
      <c r="A33" s="3"/>
      <c r="B33" s="24">
        <v>4.0000000000000001E-3</v>
      </c>
      <c r="C33" s="3">
        <f t="shared" si="0"/>
        <v>0.55407155083338555</v>
      </c>
      <c r="D33" s="3">
        <f t="shared" si="1"/>
        <v>-2.3500148814208921E-3</v>
      </c>
      <c r="E33" s="3">
        <f t="shared" si="2"/>
        <v>1.6094984243102165E-3</v>
      </c>
      <c r="T33" s="20"/>
      <c r="U33" s="3"/>
      <c r="V33" s="3"/>
      <c r="W33" s="3"/>
    </row>
    <row r="34" spans="1:23" x14ac:dyDescent="0.25">
      <c r="B34" s="23">
        <v>5.0000000000000001E-3</v>
      </c>
      <c r="C34" s="3">
        <f t="shared" si="0"/>
        <v>0.56782205295281285</v>
      </c>
      <c r="D34" s="3">
        <f t="shared" si="1"/>
        <v>-2.9118492428235484E-3</v>
      </c>
      <c r="E34" s="3">
        <f t="shared" si="2"/>
        <v>2.171332785712873E-3</v>
      </c>
      <c r="T34" s="21"/>
      <c r="U34" s="3"/>
      <c r="V34" s="3"/>
      <c r="W34" s="3"/>
    </row>
    <row r="35" spans="1:23" x14ac:dyDescent="0.25">
      <c r="B35" s="23">
        <v>6.0000000000000001E-3</v>
      </c>
      <c r="C35" s="3">
        <f t="shared" si="0"/>
        <v>0.57411001648949433</v>
      </c>
      <c r="D35" s="3">
        <f t="shared" si="1"/>
        <v>-3.4832211494019078E-3</v>
      </c>
      <c r="E35" s="3">
        <f t="shared" si="2"/>
        <v>2.7427046922912325E-3</v>
      </c>
      <c r="T35" s="21"/>
      <c r="U35" s="3"/>
      <c r="V35" s="3"/>
      <c r="W35" s="3"/>
    </row>
    <row r="36" spans="1:23" x14ac:dyDescent="0.25">
      <c r="B36" s="24">
        <v>7.0000000000000001E-3</v>
      </c>
      <c r="C36" s="3">
        <f t="shared" si="0"/>
        <v>0.57698543769922417</v>
      </c>
      <c r="D36" s="3">
        <f t="shared" si="1"/>
        <v>-4.0589544775322516E-3</v>
      </c>
      <c r="E36" s="3">
        <f t="shared" si="2"/>
        <v>3.3184380204215758E-3</v>
      </c>
      <c r="T36" s="20"/>
      <c r="U36" s="3"/>
      <c r="V36" s="3"/>
      <c r="W36" s="3"/>
    </row>
    <row r="37" spans="1:23" x14ac:dyDescent="0.25">
      <c r="B37" s="23">
        <v>8.0000000000000002E-3</v>
      </c>
      <c r="C37" s="3">
        <f t="shared" si="0"/>
        <v>0.57830033831611405</v>
      </c>
      <c r="D37" s="3">
        <f t="shared" si="1"/>
        <v>-4.6366822389893782E-3</v>
      </c>
      <c r="E37" s="3">
        <f t="shared" si="2"/>
        <v>3.8961657818787025E-3</v>
      </c>
      <c r="T37" s="21"/>
      <c r="U37" s="3"/>
      <c r="V37" s="3"/>
      <c r="W37" s="3"/>
    </row>
    <row r="38" spans="1:23" x14ac:dyDescent="0.25">
      <c r="B38" s="23">
        <v>8.9999999999999993E-3</v>
      </c>
      <c r="C38" s="3">
        <f t="shared" si="0"/>
        <v>0.57890162887710983</v>
      </c>
      <c r="D38" s="3">
        <f t="shared" si="1"/>
        <v>-5.2153220343436101E-3</v>
      </c>
      <c r="E38" s="3">
        <f t="shared" si="2"/>
        <v>4.4748055772329343E-3</v>
      </c>
      <c r="T38" s="21"/>
      <c r="U38" s="3"/>
      <c r="V38" s="3"/>
      <c r="W38" s="3"/>
    </row>
    <row r="39" spans="1:23" x14ac:dyDescent="0.25">
      <c r="B39" s="24">
        <v>0.01</v>
      </c>
      <c r="C39" s="3">
        <f t="shared" si="0"/>
        <v>0.57917659288130796</v>
      </c>
      <c r="D39" s="3">
        <f t="shared" si="1"/>
        <v>-5.7943788934413645E-3</v>
      </c>
      <c r="E39" s="3">
        <f t="shared" si="2"/>
        <v>5.0538624363306887E-3</v>
      </c>
      <c r="T39" s="20"/>
      <c r="U39" s="3"/>
      <c r="V39" s="3"/>
      <c r="W39" s="3"/>
    </row>
    <row r="40" spans="1:23" x14ac:dyDescent="0.25">
      <c r="B40" s="23">
        <v>1.0999999999999999E-2</v>
      </c>
      <c r="C40" s="3">
        <f t="shared" si="0"/>
        <v>0.57930233109924956</v>
      </c>
      <c r="D40" s="3">
        <f t="shared" si="1"/>
        <v>-6.3736264715098818E-3</v>
      </c>
      <c r="E40" s="3">
        <f t="shared" si="2"/>
        <v>5.633110014399206E-3</v>
      </c>
      <c r="T40" s="21"/>
      <c r="U40" s="3"/>
      <c r="V40" s="3"/>
      <c r="W40" s="3"/>
    </row>
    <row r="41" spans="1:23" x14ac:dyDescent="0.25">
      <c r="B41" s="23">
        <v>1.2E-2</v>
      </c>
      <c r="C41" s="3">
        <f t="shared" si="0"/>
        <v>0.57935982989621826</v>
      </c>
      <c r="D41" s="3">
        <f t="shared" si="1"/>
        <v>-6.9529612634069227E-3</v>
      </c>
      <c r="E41" s="3">
        <f t="shared" si="2"/>
        <v>6.2124448062962469E-3</v>
      </c>
      <c r="T41" s="21"/>
      <c r="U41" s="3"/>
      <c r="V41" s="3"/>
      <c r="W41" s="3"/>
    </row>
    <row r="42" spans="1:23" x14ac:dyDescent="0.25">
      <c r="B42" s="24">
        <v>1.2999999999999999E-2</v>
      </c>
      <c r="C42" s="3">
        <f t="shared" si="0"/>
        <v>0.57938612350612451</v>
      </c>
      <c r="D42" s="3">
        <f t="shared" si="1"/>
        <v>-7.5323359372929197E-3</v>
      </c>
      <c r="E42" s="3">
        <f t="shared" si="2"/>
        <v>6.7918194801822439E-3</v>
      </c>
      <c r="T42" s="20"/>
      <c r="U42" s="3"/>
      <c r="V42" s="3"/>
      <c r="W42" s="3"/>
    </row>
    <row r="43" spans="1:23" x14ac:dyDescent="0.25">
      <c r="B43" s="23">
        <v>1.4E-2</v>
      </c>
      <c r="C43" s="3">
        <f t="shared" si="0"/>
        <v>0.57939814730415762</v>
      </c>
      <c r="D43" s="3">
        <f t="shared" si="1"/>
        <v>-8.1117288488032659E-3</v>
      </c>
      <c r="E43" s="3">
        <f t="shared" si="2"/>
        <v>7.3712123916925901E-3</v>
      </c>
      <c r="T43" s="21"/>
      <c r="U43" s="3"/>
      <c r="V43" s="3"/>
      <c r="W43" s="3"/>
    </row>
    <row r="44" spans="1:23" x14ac:dyDescent="0.25">
      <c r="B44" s="23">
        <v>1.4999999999999999E-2</v>
      </c>
      <c r="C44" s="3">
        <f t="shared" si="0"/>
        <v>0.57940364566363189</v>
      </c>
      <c r="D44" s="3">
        <f t="shared" si="1"/>
        <v>-8.6911301001921081E-3</v>
      </c>
      <c r="E44" s="3">
        <f t="shared" si="2"/>
        <v>7.9506136430814323E-3</v>
      </c>
      <c r="T44" s="21"/>
      <c r="U44" s="3"/>
      <c r="V44" s="3"/>
      <c r="W44" s="3"/>
    </row>
    <row r="45" spans="1:23" x14ac:dyDescent="0.25">
      <c r="B45" s="24">
        <v>1.6E-2</v>
      </c>
      <c r="C45" s="3">
        <f t="shared" si="0"/>
        <v>0.57940616000700529</v>
      </c>
      <c r="D45" s="3">
        <f t="shared" si="1"/>
        <v>-9.2705351653218186E-3</v>
      </c>
      <c r="E45" s="3">
        <f t="shared" si="2"/>
        <v>8.5300187082111428E-3</v>
      </c>
      <c r="T45" s="20"/>
      <c r="U45" s="3"/>
      <c r="V45" s="3"/>
      <c r="W45" s="3"/>
    </row>
    <row r="46" spans="1:23" x14ac:dyDescent="0.25">
      <c r="B46" s="23">
        <v>1.7000000000000001E-2</v>
      </c>
      <c r="C46" s="3">
        <f t="shared" si="0"/>
        <v>0.57940730979043242</v>
      </c>
      <c r="D46" s="3">
        <f t="shared" si="1"/>
        <v>-9.8499419744360987E-3</v>
      </c>
      <c r="E46" s="3">
        <f t="shared" si="2"/>
        <v>9.1094255173254229E-3</v>
      </c>
      <c r="T46" s="21"/>
      <c r="U46" s="3"/>
      <c r="V46" s="3"/>
      <c r="W46" s="3"/>
    </row>
    <row r="47" spans="1:23" x14ac:dyDescent="0.25">
      <c r="B47" s="23">
        <v>1.7999999999999999E-2</v>
      </c>
      <c r="C47" s="3">
        <f t="shared" si="0"/>
        <v>0.57940783557459663</v>
      </c>
      <c r="D47" s="3">
        <f t="shared" si="1"/>
        <v>-1.0429349581056627E-2</v>
      </c>
      <c r="E47" s="3">
        <f t="shared" si="2"/>
        <v>9.6888331239459516E-3</v>
      </c>
      <c r="T47" s="21"/>
      <c r="U47" s="3"/>
      <c r="V47" s="3"/>
      <c r="W47" s="3"/>
    </row>
    <row r="48" spans="1:23" x14ac:dyDescent="0.25">
      <c r="B48" s="24">
        <v>1.9E-2</v>
      </c>
      <c r="C48" s="3">
        <f t="shared" si="0"/>
        <v>0.57940807601030031</v>
      </c>
      <c r="D48" s="3">
        <f t="shared" si="1"/>
        <v>-1.1008757552368581E-2</v>
      </c>
      <c r="E48" s="3">
        <f t="shared" si="2"/>
        <v>1.0268241095257905E-2</v>
      </c>
      <c r="T48" s="20"/>
      <c r="U48" s="3"/>
      <c r="V48" s="3"/>
      <c r="W48" s="3"/>
    </row>
    <row r="49" spans="2:23" x14ac:dyDescent="0.25">
      <c r="B49" s="23">
        <v>0.02</v>
      </c>
      <c r="C49" s="3">
        <f t="shared" si="0"/>
        <v>0.57940818595908072</v>
      </c>
      <c r="D49" s="3">
        <f t="shared" si="1"/>
        <v>-1.1588165690450182E-2</v>
      </c>
      <c r="E49" s="3">
        <f t="shared" si="2"/>
        <v>1.0847649233339507E-2</v>
      </c>
      <c r="T49" s="21"/>
      <c r="U49" s="3"/>
      <c r="V49" s="3"/>
      <c r="W49" s="3"/>
    </row>
    <row r="50" spans="2:23" x14ac:dyDescent="0.25">
      <c r="B50" s="23">
        <v>2.1000000000000001E-2</v>
      </c>
      <c r="C50" s="3">
        <f t="shared" si="0"/>
        <v>0.57940823623752991</v>
      </c>
      <c r="D50" s="3">
        <f t="shared" si="1"/>
        <v>-1.2167573904793831E-2</v>
      </c>
      <c r="E50" s="3">
        <f t="shared" si="2"/>
        <v>1.1427057447683155E-2</v>
      </c>
      <c r="T50" s="21"/>
      <c r="U50" s="3"/>
      <c r="V50" s="3"/>
      <c r="W50" s="3"/>
    </row>
    <row r="51" spans="2:23" x14ac:dyDescent="0.25">
      <c r="B51" s="24">
        <v>2.1999999999999999E-2</v>
      </c>
      <c r="C51" s="3">
        <f t="shared" si="0"/>
        <v>0.5794082592293488</v>
      </c>
      <c r="D51" s="3">
        <f t="shared" si="1"/>
        <v>-1.2746982154011332E-2</v>
      </c>
      <c r="E51" s="3">
        <f t="shared" si="2"/>
        <v>1.2006465696900656E-2</v>
      </c>
      <c r="T51" s="20"/>
      <c r="U51" s="3"/>
      <c r="V51" s="3"/>
      <c r="W51" s="3"/>
    </row>
    <row r="52" spans="2:23" x14ac:dyDescent="0.25">
      <c r="B52" s="23">
        <v>2.3E-2</v>
      </c>
      <c r="C52" s="3">
        <f t="shared" si="0"/>
        <v>0.57940826974327175</v>
      </c>
      <c r="D52" s="3">
        <f t="shared" si="1"/>
        <v>-1.332639041917629E-2</v>
      </c>
      <c r="E52" s="3">
        <f t="shared" si="2"/>
        <v>1.2585873962065614E-2</v>
      </c>
      <c r="T52" s="21"/>
      <c r="U52" s="3"/>
      <c r="V52" s="3"/>
      <c r="W52" s="3"/>
    </row>
    <row r="53" spans="2:23" x14ac:dyDescent="0.25">
      <c r="B53" s="23">
        <v>2.4E-2</v>
      </c>
      <c r="C53" s="3">
        <f t="shared" si="0"/>
        <v>0.57940827455118082</v>
      </c>
      <c r="D53" s="3">
        <f t="shared" si="1"/>
        <v>-1.3905798691633855E-2</v>
      </c>
      <c r="E53" s="3">
        <f t="shared" si="2"/>
        <v>1.3165282234523179E-2</v>
      </c>
      <c r="T53" s="21"/>
      <c r="U53" s="3"/>
      <c r="V53" s="3"/>
      <c r="W53" s="3"/>
    </row>
    <row r="54" spans="2:23" x14ac:dyDescent="0.25">
      <c r="B54" s="24">
        <v>2.5000000000000001E-2</v>
      </c>
      <c r="C54" s="3">
        <f t="shared" si="0"/>
        <v>0.57940827674978834</v>
      </c>
      <c r="D54" s="3">
        <f t="shared" si="1"/>
        <v>-1.4485206967426254E-2</v>
      </c>
      <c r="E54" s="3">
        <f t="shared" si="2"/>
        <v>1.3744690510315578E-2</v>
      </c>
      <c r="T54" s="20"/>
      <c r="U54" s="3"/>
      <c r="V54" s="3"/>
      <c r="W54" s="3"/>
    </row>
    <row r="55" spans="2:23" x14ac:dyDescent="0.25">
      <c r="B55" s="23"/>
      <c r="C55" s="3"/>
      <c r="D55" s="3"/>
      <c r="E55" s="3"/>
      <c r="T55" s="21"/>
      <c r="U55" s="3"/>
      <c r="V55" s="3"/>
      <c r="W55" s="3"/>
    </row>
    <row r="56" spans="2:23" x14ac:dyDescent="0.25">
      <c r="B56" s="23"/>
      <c r="C56" s="3"/>
      <c r="D56" s="3"/>
      <c r="E56" s="3"/>
      <c r="T56" s="20"/>
      <c r="U56" s="3"/>
      <c r="V56" s="3"/>
      <c r="W56" s="3"/>
    </row>
    <row r="57" spans="2:23" x14ac:dyDescent="0.25">
      <c r="B57" s="24"/>
      <c r="C57" s="3"/>
      <c r="D57" s="3"/>
      <c r="E57" s="3"/>
      <c r="T57" s="21"/>
      <c r="U57" s="3"/>
      <c r="V57" s="3"/>
      <c r="W57" s="3"/>
    </row>
    <row r="58" spans="2:23" x14ac:dyDescent="0.25">
      <c r="B58" s="23"/>
      <c r="C58" s="3"/>
      <c r="D58" s="3"/>
      <c r="E58" s="3"/>
      <c r="T58" s="21"/>
      <c r="U58" s="3"/>
      <c r="V58" s="3"/>
      <c r="W58" s="3"/>
    </row>
    <row r="59" spans="2:23" x14ac:dyDescent="0.25">
      <c r="B59" s="23"/>
      <c r="C59" s="3"/>
      <c r="D59" s="3"/>
      <c r="E59" s="3"/>
      <c r="T59" s="20"/>
      <c r="U59" s="3"/>
      <c r="V59" s="3"/>
      <c r="W59" s="3"/>
    </row>
    <row r="60" spans="2:23" x14ac:dyDescent="0.25">
      <c r="B60" s="24"/>
      <c r="C60" s="3"/>
      <c r="D60" s="3"/>
      <c r="E60" s="3"/>
      <c r="T60" s="21"/>
      <c r="U60" s="3"/>
      <c r="V60" s="3"/>
      <c r="W60" s="3"/>
    </row>
    <row r="61" spans="2:23" x14ac:dyDescent="0.25">
      <c r="B61" s="23"/>
      <c r="C61" s="3"/>
      <c r="D61" s="3"/>
      <c r="E61" s="3"/>
      <c r="T61" s="21"/>
      <c r="U61" s="3"/>
      <c r="V61" s="3"/>
      <c r="W61" s="3"/>
    </row>
    <row r="62" spans="2:23" x14ac:dyDescent="0.25">
      <c r="B62" s="23"/>
      <c r="C62" s="3"/>
      <c r="D62" s="3"/>
      <c r="E62" s="3"/>
      <c r="T62" s="20"/>
      <c r="U62" s="3"/>
      <c r="V62" s="3"/>
      <c r="W62" s="3"/>
    </row>
    <row r="63" spans="2:23" x14ac:dyDescent="0.25">
      <c r="B63" s="24"/>
      <c r="C63" s="3"/>
      <c r="D63" s="3"/>
      <c r="E63" s="3"/>
      <c r="T63" s="21"/>
      <c r="U63" s="3"/>
      <c r="V63" s="3"/>
      <c r="W63" s="3"/>
    </row>
    <row r="64" spans="2:23" x14ac:dyDescent="0.25">
      <c r="B64" s="23"/>
      <c r="C64" s="3"/>
      <c r="D64" s="3"/>
      <c r="E64" s="3"/>
      <c r="T64" s="21"/>
      <c r="U64" s="3"/>
      <c r="V64" s="3"/>
      <c r="W64" s="3"/>
    </row>
    <row r="65" spans="2:23" x14ac:dyDescent="0.25">
      <c r="B65" s="23"/>
      <c r="C65" s="3"/>
      <c r="D65" s="3"/>
      <c r="E65" s="3"/>
      <c r="T65" s="20"/>
      <c r="U65" s="3"/>
      <c r="V65" s="3"/>
      <c r="W65" s="3"/>
    </row>
    <row r="66" spans="2:23" x14ac:dyDescent="0.25">
      <c r="B66" s="24"/>
      <c r="C66" s="3"/>
      <c r="D66" s="3"/>
      <c r="E66" s="3"/>
      <c r="T66" s="21"/>
      <c r="U66" s="3"/>
      <c r="V66" s="3"/>
      <c r="W66" s="3"/>
    </row>
    <row r="67" spans="2:23" x14ac:dyDescent="0.25">
      <c r="B67" s="23"/>
      <c r="C67" s="3"/>
      <c r="D67" s="3"/>
      <c r="E67" s="3"/>
      <c r="T67" s="21"/>
      <c r="U67" s="3"/>
      <c r="V67" s="3"/>
      <c r="W67" s="3"/>
    </row>
    <row r="68" spans="2:23" x14ac:dyDescent="0.25">
      <c r="B68" s="23"/>
      <c r="C68" s="3"/>
      <c r="D68" s="3"/>
      <c r="E68" s="3"/>
      <c r="T68" s="20"/>
      <c r="U68" s="3"/>
      <c r="V68" s="3"/>
      <c r="W68" s="3"/>
    </row>
    <row r="69" spans="2:23" x14ac:dyDescent="0.25">
      <c r="B69" s="24"/>
      <c r="C69" s="3"/>
      <c r="D69" s="3"/>
      <c r="E69" s="3"/>
      <c r="T69" s="21"/>
      <c r="U69" s="3"/>
      <c r="V69" s="3"/>
      <c r="W69" s="3"/>
    </row>
    <row r="70" spans="2:23" x14ac:dyDescent="0.25">
      <c r="B70" s="23"/>
      <c r="C70" s="3"/>
      <c r="D70" s="3"/>
      <c r="E70" s="3"/>
      <c r="T70" s="21"/>
      <c r="U70" s="3"/>
      <c r="V70" s="3"/>
      <c r="W70" s="3"/>
    </row>
    <row r="71" spans="2:23" x14ac:dyDescent="0.25">
      <c r="B71" s="23"/>
      <c r="C71" s="3"/>
      <c r="D71" s="3"/>
      <c r="E71" s="3"/>
      <c r="T71" s="20"/>
      <c r="U71" s="3"/>
      <c r="V71" s="3"/>
      <c r="W71" s="3"/>
    </row>
    <row r="72" spans="2:23" x14ac:dyDescent="0.25">
      <c r="B72" s="24"/>
      <c r="C72" s="3"/>
      <c r="D72" s="3"/>
      <c r="E72" s="3"/>
      <c r="T72" s="21"/>
      <c r="U72" s="3"/>
      <c r="V72" s="3"/>
      <c r="W72" s="3"/>
    </row>
    <row r="73" spans="2:23" x14ac:dyDescent="0.25">
      <c r="B73" s="23"/>
      <c r="C73" s="3"/>
      <c r="D73" s="3"/>
      <c r="E73" s="3"/>
      <c r="T73" s="21"/>
      <c r="U73" s="3"/>
      <c r="V73" s="3"/>
      <c r="W73" s="3"/>
    </row>
    <row r="74" spans="2:23" x14ac:dyDescent="0.25">
      <c r="B74" s="23"/>
      <c r="C74" s="3"/>
      <c r="D74" s="3"/>
      <c r="E74" s="3"/>
      <c r="T74" s="20"/>
      <c r="U74" s="3"/>
      <c r="V74" s="3"/>
      <c r="W74" s="3"/>
    </row>
    <row r="75" spans="2:23" x14ac:dyDescent="0.25">
      <c r="B75" s="24"/>
      <c r="C75" s="3"/>
      <c r="D75" s="3"/>
      <c r="E75" s="3"/>
      <c r="T75" s="21"/>
      <c r="U75" s="3"/>
      <c r="V75" s="3"/>
      <c r="W75" s="3"/>
    </row>
    <row r="76" spans="2:23" x14ac:dyDescent="0.25">
      <c r="B76" s="23"/>
      <c r="C76" s="3"/>
      <c r="D76" s="3"/>
      <c r="E76" s="3"/>
      <c r="T76" s="21"/>
      <c r="U76" s="3"/>
      <c r="V76" s="3"/>
      <c r="W76" s="3"/>
    </row>
    <row r="77" spans="2:23" x14ac:dyDescent="0.25">
      <c r="B77" s="23"/>
      <c r="C77" s="3"/>
      <c r="D77" s="3"/>
      <c r="E77" s="3"/>
      <c r="T77" s="20"/>
      <c r="U77" s="3"/>
      <c r="V77" s="3"/>
      <c r="W77" s="3"/>
    </row>
    <row r="78" spans="2:23" x14ac:dyDescent="0.25">
      <c r="B78" s="24"/>
      <c r="C78" s="3"/>
      <c r="D78" s="3"/>
      <c r="E78" s="3"/>
      <c r="T78" s="21"/>
      <c r="U78" s="3"/>
      <c r="V78" s="3"/>
      <c r="W78" s="3"/>
    </row>
    <row r="79" spans="2:23" x14ac:dyDescent="0.25">
      <c r="B79" s="23"/>
      <c r="C79" s="3"/>
      <c r="D79" s="3"/>
      <c r="E79" s="3"/>
      <c r="T79" s="21"/>
      <c r="U79" s="3"/>
      <c r="V79" s="3"/>
      <c r="W79" s="3"/>
    </row>
    <row r="80" spans="2:23" x14ac:dyDescent="0.25">
      <c r="B80" s="23"/>
      <c r="C80" s="3"/>
      <c r="D80" s="3"/>
      <c r="E80" s="3"/>
      <c r="T80" s="20"/>
      <c r="U80" s="3"/>
      <c r="V80" s="3"/>
      <c r="W80" s="3"/>
    </row>
    <row r="81" spans="2:23" x14ac:dyDescent="0.25">
      <c r="B81" s="24"/>
      <c r="C81" s="3"/>
      <c r="D81" s="3"/>
      <c r="E81" s="3"/>
      <c r="T81" s="21"/>
      <c r="U81" s="3"/>
      <c r="V81" s="3"/>
      <c r="W81" s="3"/>
    </row>
    <row r="82" spans="2:23" x14ac:dyDescent="0.25">
      <c r="B82" s="23"/>
      <c r="C82" s="3"/>
      <c r="D82" s="3"/>
      <c r="E82" s="3"/>
      <c r="T82" s="20"/>
      <c r="U82" s="3"/>
      <c r="V82" s="3"/>
      <c r="W82" s="3"/>
    </row>
    <row r="83" spans="2:23" x14ac:dyDescent="0.25">
      <c r="B83" s="23"/>
      <c r="C83" s="3"/>
      <c r="D83" s="3"/>
      <c r="E83" s="3"/>
      <c r="T83" s="21"/>
      <c r="U83" s="3"/>
      <c r="V83" s="3"/>
      <c r="W83" s="3"/>
    </row>
    <row r="84" spans="2:23" x14ac:dyDescent="0.25">
      <c r="B84" s="24"/>
      <c r="C84" s="3"/>
      <c r="D84" s="3"/>
      <c r="E84" s="3"/>
      <c r="T84" s="21"/>
      <c r="U84" s="3"/>
      <c r="V84" s="3"/>
      <c r="W84" s="3"/>
    </row>
    <row r="85" spans="2:23" x14ac:dyDescent="0.25">
      <c r="B85" s="23"/>
      <c r="C85" s="3"/>
      <c r="D85" s="3"/>
      <c r="E85" s="3"/>
      <c r="T85" s="20"/>
      <c r="U85" s="3"/>
      <c r="V85" s="3"/>
      <c r="W85" s="3"/>
    </row>
    <row r="86" spans="2:23" x14ac:dyDescent="0.25">
      <c r="B86" s="23"/>
      <c r="C86" s="3"/>
      <c r="D86" s="3"/>
      <c r="E86" s="3"/>
      <c r="T86" s="21"/>
      <c r="U86" s="3"/>
      <c r="V86" s="3"/>
      <c r="W86" s="3"/>
    </row>
    <row r="87" spans="2:23" x14ac:dyDescent="0.25">
      <c r="B87" s="24"/>
      <c r="C87" s="3"/>
      <c r="D87" s="3"/>
      <c r="E87" s="3"/>
      <c r="T87" s="21"/>
      <c r="U87" s="3"/>
      <c r="V87" s="3"/>
      <c r="W87" s="3"/>
    </row>
    <row r="88" spans="2:23" x14ac:dyDescent="0.25">
      <c r="B88" s="23"/>
      <c r="C88" s="3"/>
      <c r="D88" s="3"/>
      <c r="E88" s="3"/>
      <c r="T88" s="20"/>
      <c r="U88" s="3"/>
      <c r="V88" s="3"/>
      <c r="W88" s="3"/>
    </row>
    <row r="89" spans="2:23" x14ac:dyDescent="0.25">
      <c r="B89" s="23"/>
      <c r="C89" s="3"/>
      <c r="D89" s="3"/>
      <c r="E89" s="3"/>
      <c r="T89" s="21"/>
      <c r="U89" s="3"/>
      <c r="V89" s="3"/>
      <c r="W89" s="3"/>
    </row>
    <row r="90" spans="2:23" x14ac:dyDescent="0.25">
      <c r="B90" s="24"/>
      <c r="C90" s="3"/>
      <c r="D90" s="3"/>
      <c r="E90" s="3"/>
      <c r="T90" s="21"/>
      <c r="U90" s="3"/>
      <c r="V90" s="3"/>
      <c r="W90" s="3"/>
    </row>
    <row r="91" spans="2:23" x14ac:dyDescent="0.25">
      <c r="B91" s="23"/>
      <c r="C91" s="3"/>
      <c r="D91" s="3"/>
      <c r="E91" s="3"/>
      <c r="T91" s="20"/>
      <c r="U91" s="3"/>
      <c r="V91" s="3"/>
      <c r="W91" s="3"/>
    </row>
    <row r="92" spans="2:23" x14ac:dyDescent="0.25">
      <c r="B92" s="23"/>
      <c r="C92" s="3"/>
      <c r="D92" s="3"/>
      <c r="E92" s="3"/>
      <c r="T92" s="21"/>
      <c r="U92" s="3"/>
      <c r="V92" s="3"/>
      <c r="W92" s="3"/>
    </row>
    <row r="93" spans="2:23" x14ac:dyDescent="0.25">
      <c r="B93" s="24"/>
      <c r="C93" s="3"/>
      <c r="D93" s="3"/>
      <c r="E93" s="3"/>
      <c r="T93" s="21"/>
      <c r="U93" s="3"/>
      <c r="V93" s="3"/>
      <c r="W93" s="3"/>
    </row>
    <row r="94" spans="2:23" x14ac:dyDescent="0.25">
      <c r="B94" s="23"/>
      <c r="C94" s="3"/>
      <c r="D94" s="3"/>
      <c r="E94" s="3"/>
      <c r="T94" s="20"/>
      <c r="U94" s="3"/>
      <c r="V94" s="3"/>
      <c r="W94" s="3"/>
    </row>
    <row r="95" spans="2:23" x14ac:dyDescent="0.25">
      <c r="B95" s="23"/>
      <c r="C95" s="3"/>
      <c r="D95" s="3"/>
      <c r="E95" s="3"/>
      <c r="T95" s="21"/>
      <c r="U95" s="3"/>
      <c r="V95" s="3"/>
      <c r="W95" s="3"/>
    </row>
    <row r="96" spans="2:23" x14ac:dyDescent="0.25">
      <c r="B96" s="24"/>
      <c r="C96" s="3"/>
      <c r="D96" s="3"/>
      <c r="E96" s="3"/>
      <c r="T96" s="21"/>
      <c r="U96" s="3"/>
      <c r="V96" s="3"/>
      <c r="W96" s="3"/>
    </row>
    <row r="97" spans="2:23" x14ac:dyDescent="0.25">
      <c r="B97" s="23"/>
      <c r="C97" s="3"/>
      <c r="D97" s="3"/>
      <c r="E97" s="3"/>
      <c r="T97" s="20"/>
      <c r="U97" s="3"/>
      <c r="V97" s="3"/>
      <c r="W97" s="3"/>
    </row>
    <row r="98" spans="2:23" x14ac:dyDescent="0.25">
      <c r="B98" s="23"/>
      <c r="C98" s="3"/>
      <c r="D98" s="3"/>
      <c r="E98" s="3"/>
      <c r="T98" s="21"/>
      <c r="U98" s="3"/>
      <c r="V98" s="3"/>
      <c r="W98" s="3"/>
    </row>
    <row r="99" spans="2:23" x14ac:dyDescent="0.25">
      <c r="B99" s="24"/>
      <c r="C99" s="3"/>
      <c r="D99" s="3"/>
      <c r="E99" s="3"/>
      <c r="T99" s="21"/>
      <c r="U99" s="3"/>
      <c r="V99" s="3"/>
      <c r="W99" s="3"/>
    </row>
    <row r="100" spans="2:23" x14ac:dyDescent="0.25">
      <c r="B100" s="23"/>
      <c r="C100" s="3"/>
      <c r="D100" s="3"/>
      <c r="E100" s="3"/>
      <c r="T100" s="20"/>
      <c r="U100" s="3"/>
      <c r="V100" s="3"/>
      <c r="W100" s="3"/>
    </row>
    <row r="101" spans="2:23" x14ac:dyDescent="0.25">
      <c r="B101" s="23"/>
      <c r="C101" s="3"/>
      <c r="D101" s="3"/>
      <c r="E101" s="3"/>
      <c r="T101" s="21"/>
      <c r="U101" s="3"/>
      <c r="V101" s="3"/>
      <c r="W101" s="3"/>
    </row>
    <row r="102" spans="2:23" x14ac:dyDescent="0.25">
      <c r="B102" s="24"/>
      <c r="C102" s="3"/>
      <c r="D102" s="3"/>
      <c r="E102" s="3"/>
      <c r="T102" s="21"/>
      <c r="U102" s="3"/>
      <c r="V102" s="3"/>
      <c r="W102" s="3"/>
    </row>
    <row r="103" spans="2:23" x14ac:dyDescent="0.25">
      <c r="B103" s="23"/>
      <c r="C103" s="3"/>
      <c r="D103" s="3"/>
      <c r="E103" s="3"/>
      <c r="T103" s="20"/>
      <c r="U103" s="3"/>
      <c r="V103" s="3"/>
      <c r="W103" s="3"/>
    </row>
    <row r="104" spans="2:23" x14ac:dyDescent="0.25">
      <c r="B104" s="23"/>
      <c r="C104" s="3"/>
      <c r="D104" s="3"/>
      <c r="E104" s="3"/>
      <c r="T104" s="21"/>
      <c r="U104" s="3"/>
      <c r="V104" s="3"/>
      <c r="W104" s="3"/>
    </row>
    <row r="105" spans="2:23" x14ac:dyDescent="0.25">
      <c r="B105" s="24"/>
      <c r="C105" s="3"/>
      <c r="D105" s="3"/>
      <c r="E105" s="3"/>
      <c r="T105" s="21"/>
      <c r="U105" s="3"/>
      <c r="V105" s="3"/>
      <c r="W105" s="3"/>
    </row>
    <row r="106" spans="2:23" x14ac:dyDescent="0.25">
      <c r="B106" s="23"/>
      <c r="C106" s="3"/>
      <c r="D106" s="3"/>
      <c r="E106" s="3"/>
      <c r="T106" s="20"/>
      <c r="U106" s="3"/>
      <c r="V106" s="3"/>
      <c r="W106" s="3"/>
    </row>
    <row r="107" spans="2:23" x14ac:dyDescent="0.25">
      <c r="B107" s="23"/>
      <c r="C107" s="3"/>
      <c r="D107" s="3"/>
      <c r="E107" s="3"/>
      <c r="T107" s="21"/>
      <c r="U107" s="3"/>
      <c r="V107" s="3"/>
      <c r="W107" s="3"/>
    </row>
    <row r="108" spans="2:23" x14ac:dyDescent="0.25">
      <c r="B108" s="24"/>
      <c r="C108" s="3"/>
      <c r="D108" s="3"/>
      <c r="E108" s="3"/>
      <c r="T108" s="20"/>
      <c r="U108" s="3"/>
      <c r="V108" s="3"/>
      <c r="W108" s="3"/>
    </row>
    <row r="109" spans="2:23" x14ac:dyDescent="0.25">
      <c r="B109" s="23"/>
      <c r="C109" s="3"/>
      <c r="D109" s="3"/>
      <c r="E109" s="3"/>
      <c r="T109" s="21"/>
      <c r="U109" s="3"/>
      <c r="V109" s="3"/>
      <c r="W109" s="3"/>
    </row>
    <row r="110" spans="2:23" x14ac:dyDescent="0.25">
      <c r="B110" s="23"/>
      <c r="C110" s="3"/>
      <c r="D110" s="3"/>
      <c r="E110" s="3"/>
      <c r="T110" s="21"/>
      <c r="U110" s="3"/>
      <c r="V110" s="3"/>
      <c r="W110" s="3"/>
    </row>
    <row r="111" spans="2:23" x14ac:dyDescent="0.25">
      <c r="B111" s="24"/>
      <c r="C111" s="3"/>
      <c r="D111" s="3"/>
      <c r="E111" s="3"/>
      <c r="T111" s="20"/>
      <c r="U111" s="3"/>
      <c r="V111" s="3"/>
      <c r="W111" s="3"/>
    </row>
    <row r="112" spans="2:23" x14ac:dyDescent="0.25">
      <c r="B112" s="23"/>
      <c r="C112" s="3"/>
      <c r="D112" s="3"/>
      <c r="E112" s="3"/>
      <c r="T112" s="21"/>
      <c r="U112" s="3"/>
      <c r="V112" s="3"/>
      <c r="W112" s="3"/>
    </row>
    <row r="113" spans="2:23" x14ac:dyDescent="0.25">
      <c r="B113" s="23"/>
      <c r="C113" s="3"/>
      <c r="D113" s="3"/>
      <c r="E113" s="3"/>
      <c r="T113" s="21"/>
      <c r="U113" s="3"/>
      <c r="V113" s="3"/>
      <c r="W113" s="3"/>
    </row>
    <row r="114" spans="2:23" x14ac:dyDescent="0.25">
      <c r="B114" s="24"/>
      <c r="C114" s="3"/>
      <c r="D114" s="3"/>
      <c r="E114" s="3"/>
      <c r="T114" s="20"/>
      <c r="U114" s="3"/>
      <c r="V114" s="3"/>
      <c r="W114" s="3"/>
    </row>
    <row r="115" spans="2:23" x14ac:dyDescent="0.25">
      <c r="B115" s="23"/>
      <c r="C115" s="3"/>
      <c r="D115" s="3"/>
      <c r="E115" s="3"/>
      <c r="T115" s="21"/>
      <c r="U115" s="3"/>
      <c r="V115" s="3"/>
      <c r="W115" s="3"/>
    </row>
    <row r="116" spans="2:23" x14ac:dyDescent="0.25">
      <c r="B116" s="23"/>
      <c r="C116" s="3"/>
      <c r="D116" s="3"/>
      <c r="E116" s="3"/>
      <c r="T116" s="21"/>
      <c r="U116" s="3"/>
      <c r="V116" s="3"/>
      <c r="W116" s="3"/>
    </row>
    <row r="117" spans="2:23" x14ac:dyDescent="0.25">
      <c r="B117" s="24"/>
      <c r="C117" s="3"/>
      <c r="D117" s="3"/>
      <c r="E117" s="3"/>
      <c r="T117" s="20"/>
      <c r="U117" s="3"/>
      <c r="V117" s="3"/>
      <c r="W117" s="3"/>
    </row>
    <row r="118" spans="2:23" x14ac:dyDescent="0.25">
      <c r="B118" s="23"/>
      <c r="C118" s="3"/>
      <c r="D118" s="3"/>
      <c r="E118" s="3"/>
      <c r="T118" s="21"/>
      <c r="U118" s="3"/>
      <c r="V118" s="3"/>
      <c r="W118" s="3"/>
    </row>
    <row r="119" spans="2:23" x14ac:dyDescent="0.25">
      <c r="B119" s="23"/>
      <c r="C119" s="3"/>
      <c r="D119" s="3"/>
      <c r="E119" s="3"/>
      <c r="T119" s="21"/>
      <c r="U119" s="3"/>
      <c r="V119" s="3"/>
      <c r="W119" s="3"/>
    </row>
    <row r="120" spans="2:23" x14ac:dyDescent="0.25">
      <c r="B120" s="24"/>
      <c r="C120" s="3"/>
      <c r="D120" s="3"/>
      <c r="E120" s="3"/>
      <c r="T120" s="20"/>
      <c r="U120" s="3"/>
      <c r="V120" s="3"/>
      <c r="W120" s="3"/>
    </row>
    <row r="121" spans="2:23" x14ac:dyDescent="0.25">
      <c r="B121" s="23"/>
      <c r="C121" s="3"/>
      <c r="D121" s="3"/>
      <c r="E121" s="3"/>
      <c r="T121" s="21"/>
      <c r="U121" s="3"/>
      <c r="V121" s="3"/>
      <c r="W121" s="3"/>
    </row>
    <row r="122" spans="2:23" x14ac:dyDescent="0.25">
      <c r="B122" s="23"/>
      <c r="C122" s="3"/>
      <c r="D122" s="3"/>
      <c r="E122" s="3"/>
      <c r="T122" s="21"/>
      <c r="U122" s="3"/>
      <c r="V122" s="3"/>
      <c r="W122" s="3"/>
    </row>
    <row r="123" spans="2:23" x14ac:dyDescent="0.25">
      <c r="B123" s="24"/>
      <c r="C123" s="3"/>
      <c r="D123" s="3"/>
      <c r="E123" s="3"/>
      <c r="T123" s="20"/>
      <c r="U123" s="3"/>
      <c r="V123" s="3"/>
      <c r="W123" s="3"/>
    </row>
    <row r="124" spans="2:23" x14ac:dyDescent="0.25">
      <c r="B124" s="23"/>
      <c r="C124" s="3"/>
      <c r="D124" s="3"/>
      <c r="E124" s="3"/>
      <c r="T124" s="21"/>
      <c r="U124" s="3"/>
      <c r="V124" s="3"/>
      <c r="W124" s="3"/>
    </row>
    <row r="125" spans="2:23" x14ac:dyDescent="0.25">
      <c r="B125" s="23"/>
      <c r="C125" s="3"/>
      <c r="D125" s="3"/>
      <c r="E125" s="3"/>
      <c r="T125" s="21"/>
      <c r="U125" s="3"/>
      <c r="V125" s="3"/>
      <c r="W125" s="3"/>
    </row>
    <row r="126" spans="2:23" x14ac:dyDescent="0.25">
      <c r="B126" s="24"/>
      <c r="C126" s="3"/>
      <c r="D126" s="3"/>
      <c r="E126" s="3"/>
      <c r="T126" s="20"/>
      <c r="U126" s="3"/>
      <c r="V126" s="3"/>
      <c r="W126" s="3"/>
    </row>
    <row r="127" spans="2:23" x14ac:dyDescent="0.25">
      <c r="B127" s="23"/>
      <c r="C127" s="3"/>
      <c r="D127" s="3"/>
      <c r="E127" s="3"/>
      <c r="T127" s="21"/>
      <c r="U127" s="3"/>
      <c r="V127" s="3"/>
      <c r="W127" s="3"/>
    </row>
    <row r="128" spans="2:23" x14ac:dyDescent="0.25">
      <c r="B128" s="23"/>
      <c r="C128" s="3"/>
      <c r="D128" s="3"/>
      <c r="E128" s="3"/>
      <c r="T128" s="21"/>
      <c r="U128" s="3"/>
      <c r="V128" s="3"/>
      <c r="W128" s="3"/>
    </row>
    <row r="129" spans="2:23" x14ac:dyDescent="0.25">
      <c r="B129" s="24"/>
      <c r="C129" s="3"/>
      <c r="D129" s="3"/>
      <c r="E129" s="3"/>
      <c r="T129" s="20"/>
      <c r="U129" s="3"/>
      <c r="V129" s="3"/>
      <c r="W129" s="3"/>
    </row>
    <row r="130" spans="2:23" x14ac:dyDescent="0.25">
      <c r="B130" s="23"/>
      <c r="C130" s="3"/>
      <c r="D130" s="3"/>
      <c r="E130" s="3"/>
      <c r="T130" s="21"/>
      <c r="U130" s="3"/>
      <c r="V130" s="3"/>
      <c r="W130" s="3"/>
    </row>
    <row r="131" spans="2:23" x14ac:dyDescent="0.25">
      <c r="B131" s="23"/>
      <c r="C131" s="3"/>
      <c r="D131" s="3"/>
      <c r="E131" s="3"/>
      <c r="T131" s="21"/>
      <c r="U131" s="3"/>
      <c r="V131" s="3"/>
      <c r="W131" s="3"/>
    </row>
    <row r="132" spans="2:23" x14ac:dyDescent="0.25">
      <c r="B132" s="24"/>
      <c r="C132" s="3"/>
      <c r="D132" s="3"/>
      <c r="E132" s="3"/>
      <c r="T132" s="20"/>
      <c r="U132" s="3"/>
      <c r="V132" s="3"/>
      <c r="W132" s="3"/>
    </row>
    <row r="133" spans="2:23" x14ac:dyDescent="0.25">
      <c r="B133" s="23"/>
      <c r="C133" s="3"/>
      <c r="D133" s="3"/>
      <c r="E133" s="3"/>
      <c r="T133" s="21"/>
      <c r="U133" s="3"/>
      <c r="V133" s="3"/>
      <c r="W133" s="3"/>
    </row>
    <row r="134" spans="2:23" x14ac:dyDescent="0.25">
      <c r="B134" s="23"/>
      <c r="C134" s="3"/>
      <c r="D134" s="3"/>
      <c r="E134" s="3"/>
      <c r="T134" s="20"/>
      <c r="U134" s="3"/>
      <c r="V134" s="3"/>
      <c r="W134" s="3"/>
    </row>
    <row r="135" spans="2:23" x14ac:dyDescent="0.25">
      <c r="B135" s="24"/>
      <c r="C135" s="3"/>
      <c r="D135" s="3"/>
      <c r="E135" s="3"/>
      <c r="T135" s="21"/>
      <c r="U135" s="3"/>
      <c r="V135" s="3"/>
      <c r="W135" s="3"/>
    </row>
    <row r="136" spans="2:23" x14ac:dyDescent="0.25">
      <c r="B136" s="23"/>
      <c r="C136" s="3"/>
      <c r="D136" s="3"/>
      <c r="E136" s="3"/>
      <c r="T136" s="21"/>
      <c r="U136" s="3"/>
      <c r="V136" s="3"/>
      <c r="W136" s="3"/>
    </row>
    <row r="137" spans="2:23" x14ac:dyDescent="0.25">
      <c r="B137" s="23"/>
      <c r="C137" s="3"/>
      <c r="D137" s="3"/>
      <c r="E137" s="3"/>
      <c r="T137" s="20"/>
      <c r="U137" s="3"/>
      <c r="V137" s="3"/>
      <c r="W137" s="3"/>
    </row>
    <row r="138" spans="2:23" x14ac:dyDescent="0.25">
      <c r="B138" s="24"/>
      <c r="C138" s="3"/>
      <c r="D138" s="3"/>
      <c r="E138" s="3"/>
      <c r="T138" s="21"/>
      <c r="U138" s="3"/>
      <c r="V138" s="3"/>
      <c r="W138" s="3"/>
    </row>
    <row r="139" spans="2:23" x14ac:dyDescent="0.25">
      <c r="B139" s="23"/>
      <c r="C139" s="3"/>
      <c r="D139" s="3"/>
      <c r="E139" s="3"/>
      <c r="T139" s="21"/>
      <c r="U139" s="3"/>
      <c r="V139" s="3"/>
      <c r="W139" s="3"/>
    </row>
    <row r="140" spans="2:23" x14ac:dyDescent="0.25">
      <c r="B140" s="23"/>
      <c r="C140" s="3"/>
      <c r="D140" s="3"/>
      <c r="E140" s="3"/>
      <c r="T140" s="20"/>
      <c r="U140" s="3"/>
      <c r="V140" s="3"/>
      <c r="W140" s="3"/>
    </row>
    <row r="141" spans="2:23" x14ac:dyDescent="0.25">
      <c r="B141" s="24"/>
      <c r="C141" s="3"/>
      <c r="D141" s="3"/>
      <c r="E141" s="3"/>
      <c r="T141" s="21"/>
      <c r="U141" s="3"/>
      <c r="V141" s="3"/>
      <c r="W141" s="3"/>
    </row>
    <row r="142" spans="2:23" x14ac:dyDescent="0.25">
      <c r="B142" s="23"/>
      <c r="C142" s="3"/>
      <c r="D142" s="3"/>
      <c r="E142" s="3"/>
      <c r="T142" s="21"/>
      <c r="U142" s="3"/>
      <c r="V142" s="3"/>
      <c r="W142" s="3"/>
    </row>
    <row r="143" spans="2:23" x14ac:dyDescent="0.25">
      <c r="B143" s="23"/>
      <c r="C143" s="3"/>
      <c r="D143" s="3"/>
      <c r="E143" s="3"/>
      <c r="T143" s="20"/>
      <c r="U143" s="3"/>
      <c r="V143" s="3"/>
      <c r="W143" s="3"/>
    </row>
    <row r="144" spans="2:23" x14ac:dyDescent="0.25">
      <c r="B144" s="24"/>
      <c r="C144" s="3"/>
      <c r="D144" s="3"/>
      <c r="E144" s="3"/>
      <c r="T144" s="21"/>
      <c r="U144" s="3"/>
      <c r="V144" s="3"/>
      <c r="W144" s="3"/>
    </row>
    <row r="145" spans="2:23" x14ac:dyDescent="0.25">
      <c r="B145" s="23"/>
      <c r="C145" s="3"/>
      <c r="D145" s="3"/>
      <c r="E145" s="3"/>
      <c r="T145" s="21"/>
      <c r="U145" s="3"/>
      <c r="V145" s="3"/>
      <c r="W145" s="3"/>
    </row>
    <row r="146" spans="2:23" x14ac:dyDescent="0.25">
      <c r="B146" s="23"/>
      <c r="C146" s="3"/>
      <c r="D146" s="3"/>
      <c r="E146" s="3"/>
      <c r="T146" s="20"/>
      <c r="U146" s="3"/>
      <c r="V146" s="3"/>
      <c r="W146" s="3"/>
    </row>
    <row r="147" spans="2:23" x14ac:dyDescent="0.25">
      <c r="B147" s="24"/>
      <c r="C147" s="3"/>
      <c r="D147" s="3"/>
      <c r="E147" s="3"/>
      <c r="T147" s="21"/>
      <c r="U147" s="3"/>
      <c r="V147" s="3"/>
      <c r="W147" s="3"/>
    </row>
    <row r="148" spans="2:23" x14ac:dyDescent="0.25">
      <c r="B148" s="23"/>
      <c r="C148" s="3"/>
      <c r="D148" s="3"/>
      <c r="E148" s="3"/>
      <c r="T148" s="21"/>
      <c r="U148" s="3"/>
      <c r="V148" s="3"/>
      <c r="W148" s="3"/>
    </row>
    <row r="149" spans="2:23" x14ac:dyDescent="0.25">
      <c r="B149" s="23"/>
      <c r="C149" s="3"/>
      <c r="D149" s="3"/>
      <c r="E149" s="3"/>
      <c r="T149" s="20"/>
      <c r="U149" s="3"/>
      <c r="V149" s="3"/>
      <c r="W149" s="3"/>
    </row>
    <row r="150" spans="2:23" x14ac:dyDescent="0.25">
      <c r="B150" s="24"/>
      <c r="C150" s="3"/>
      <c r="D150" s="3"/>
      <c r="E150" s="3"/>
      <c r="T150" s="21"/>
      <c r="U150" s="3"/>
      <c r="V150" s="3"/>
      <c r="W150" s="3"/>
    </row>
    <row r="151" spans="2:23" x14ac:dyDescent="0.25">
      <c r="B151" s="23"/>
      <c r="C151" s="3"/>
      <c r="D151" s="3"/>
      <c r="E151" s="3"/>
      <c r="T151" s="21"/>
      <c r="U151" s="3"/>
      <c r="V151" s="3"/>
      <c r="W151" s="3"/>
    </row>
    <row r="152" spans="2:23" x14ac:dyDescent="0.25">
      <c r="B152" s="23"/>
      <c r="C152" s="3"/>
      <c r="D152" s="3"/>
      <c r="E152" s="3"/>
      <c r="T152" s="20"/>
      <c r="U152" s="3"/>
      <c r="V152" s="3"/>
      <c r="W152" s="3"/>
    </row>
    <row r="153" spans="2:23" x14ac:dyDescent="0.25">
      <c r="B153" s="24"/>
      <c r="C153" s="3"/>
      <c r="D153" s="3"/>
      <c r="E153" s="3"/>
      <c r="T153" s="21"/>
      <c r="U153" s="3"/>
      <c r="V153" s="3"/>
      <c r="W153" s="3"/>
    </row>
    <row r="154" spans="2:23" x14ac:dyDescent="0.25">
      <c r="B154" s="23"/>
      <c r="C154" s="3"/>
      <c r="D154" s="3"/>
      <c r="E154" s="3"/>
      <c r="T154" s="21"/>
      <c r="U154" s="3"/>
      <c r="V154" s="3"/>
      <c r="W154" s="3"/>
    </row>
    <row r="155" spans="2:23" x14ac:dyDescent="0.25">
      <c r="B155" s="23"/>
      <c r="C155" s="3"/>
      <c r="D155" s="3"/>
      <c r="E155" s="3"/>
      <c r="T155" s="20"/>
      <c r="U155" s="3"/>
      <c r="V155" s="3"/>
      <c r="W155" s="3"/>
    </row>
    <row r="156" spans="2:23" x14ac:dyDescent="0.25">
      <c r="B156" s="24"/>
      <c r="C156" s="3"/>
      <c r="D156" s="3"/>
      <c r="E156" s="3"/>
      <c r="T156" s="21"/>
      <c r="U156" s="3"/>
      <c r="V156" s="3"/>
      <c r="W156" s="3"/>
    </row>
    <row r="157" spans="2:23" x14ac:dyDescent="0.25">
      <c r="B157" s="23"/>
      <c r="C157" s="3"/>
      <c r="D157" s="3"/>
      <c r="E157" s="3"/>
      <c r="T157" s="21"/>
      <c r="U157" s="3"/>
      <c r="V157" s="3"/>
      <c r="W157" s="3"/>
    </row>
    <row r="158" spans="2:23" x14ac:dyDescent="0.25">
      <c r="B158" s="23"/>
      <c r="C158" s="3"/>
      <c r="D158" s="3"/>
      <c r="E158" s="3"/>
      <c r="T158" s="20"/>
      <c r="U158" s="3"/>
      <c r="V158" s="3"/>
      <c r="W158" s="3"/>
    </row>
    <row r="159" spans="2:23" x14ac:dyDescent="0.25">
      <c r="B159" s="24"/>
      <c r="C159" s="3"/>
      <c r="D159" s="3"/>
      <c r="E159" s="3"/>
      <c r="T159" s="21"/>
      <c r="U159" s="3"/>
      <c r="V159" s="3"/>
      <c r="W159" s="3"/>
    </row>
    <row r="160" spans="2:23" x14ac:dyDescent="0.25">
      <c r="B160" s="23"/>
      <c r="C160" s="3"/>
      <c r="D160" s="3"/>
      <c r="E160" s="3"/>
      <c r="T160" s="20"/>
      <c r="U160" s="3"/>
      <c r="V160" s="3"/>
      <c r="W160" s="3"/>
    </row>
    <row r="161" spans="2:23" x14ac:dyDescent="0.25">
      <c r="B161" s="23"/>
      <c r="C161" s="3"/>
      <c r="D161" s="3"/>
      <c r="E161" s="3"/>
      <c r="T161" s="21"/>
      <c r="U161" s="3"/>
      <c r="V161" s="3"/>
      <c r="W161" s="3"/>
    </row>
    <row r="162" spans="2:23" x14ac:dyDescent="0.25">
      <c r="B162" s="24"/>
      <c r="C162" s="3"/>
      <c r="D162" s="3"/>
      <c r="E162" s="3"/>
      <c r="T162" s="21"/>
      <c r="U162" s="3"/>
      <c r="V162" s="3"/>
      <c r="W162" s="3"/>
    </row>
    <row r="163" spans="2:23" x14ac:dyDescent="0.25">
      <c r="B163" s="23"/>
      <c r="C163" s="3"/>
      <c r="D163" s="3"/>
      <c r="E163" s="3"/>
      <c r="T163" s="20"/>
      <c r="U163" s="3"/>
      <c r="V163" s="3"/>
      <c r="W163" s="3"/>
    </row>
    <row r="164" spans="2:23" x14ac:dyDescent="0.25">
      <c r="B164" s="23"/>
      <c r="C164" s="3"/>
      <c r="D164" s="3"/>
      <c r="E164" s="3"/>
      <c r="T164" s="21"/>
      <c r="U164" s="3"/>
      <c r="V164" s="3"/>
      <c r="W164" s="3"/>
    </row>
    <row r="165" spans="2:23" x14ac:dyDescent="0.25">
      <c r="B165" s="24"/>
      <c r="C165" s="3"/>
      <c r="D165" s="3"/>
      <c r="E165" s="3"/>
      <c r="T165" s="21"/>
      <c r="U165" s="3"/>
      <c r="V165" s="3"/>
      <c r="W165" s="3"/>
    </row>
    <row r="166" spans="2:23" x14ac:dyDescent="0.25">
      <c r="B166" s="23"/>
      <c r="C166" s="3"/>
      <c r="D166" s="3"/>
      <c r="E166" s="3"/>
      <c r="T166" s="20"/>
      <c r="U166" s="3"/>
      <c r="V166" s="3"/>
      <c r="W166" s="3"/>
    </row>
    <row r="167" spans="2:23" x14ac:dyDescent="0.25">
      <c r="B167" s="23"/>
      <c r="C167" s="3"/>
      <c r="D167" s="3"/>
      <c r="E167" s="3"/>
      <c r="T167" s="21"/>
      <c r="U167" s="3"/>
      <c r="V167" s="3"/>
      <c r="W167" s="3"/>
    </row>
    <row r="168" spans="2:23" x14ac:dyDescent="0.25">
      <c r="B168" s="24"/>
      <c r="C168" s="3"/>
      <c r="D168" s="3"/>
      <c r="E168" s="3"/>
      <c r="T168" s="21"/>
      <c r="U168" s="3"/>
      <c r="V168" s="3"/>
      <c r="W168" s="3"/>
    </row>
    <row r="169" spans="2:23" x14ac:dyDescent="0.25">
      <c r="B169" s="23"/>
      <c r="C169" s="3"/>
      <c r="D169" s="3"/>
      <c r="E169" s="3"/>
      <c r="T169" s="20"/>
      <c r="U169" s="3"/>
      <c r="V169" s="3"/>
      <c r="W169" s="3"/>
    </row>
    <row r="170" spans="2:23" x14ac:dyDescent="0.25">
      <c r="B170" s="23"/>
      <c r="C170" s="3"/>
      <c r="D170" s="3"/>
      <c r="E170" s="3"/>
      <c r="T170" s="21"/>
      <c r="U170" s="3"/>
      <c r="V170" s="3"/>
      <c r="W170" s="3"/>
    </row>
    <row r="171" spans="2:23" x14ac:dyDescent="0.25">
      <c r="B171" s="24"/>
      <c r="C171" s="3"/>
      <c r="D171" s="3"/>
      <c r="E171" s="3"/>
      <c r="T171" s="21"/>
      <c r="U171" s="3"/>
      <c r="V171" s="3"/>
      <c r="W171" s="3"/>
    </row>
    <row r="172" spans="2:23" x14ac:dyDescent="0.25">
      <c r="B172" s="23"/>
      <c r="C172" s="3"/>
      <c r="D172" s="3"/>
      <c r="E172" s="3"/>
      <c r="T172" s="20"/>
      <c r="U172" s="3"/>
      <c r="V172" s="3"/>
      <c r="W172" s="3"/>
    </row>
    <row r="173" spans="2:23" x14ac:dyDescent="0.25">
      <c r="B173" s="23"/>
      <c r="C173" s="3"/>
      <c r="D173" s="3"/>
      <c r="E173" s="3"/>
      <c r="T173" s="21"/>
      <c r="U173" s="3"/>
      <c r="V173" s="3"/>
      <c r="W173" s="3"/>
    </row>
    <row r="174" spans="2:23" x14ac:dyDescent="0.25">
      <c r="B174" s="24"/>
      <c r="C174" s="3"/>
      <c r="D174" s="3"/>
      <c r="E174" s="3"/>
      <c r="T174" s="21"/>
      <c r="U174" s="3"/>
      <c r="V174" s="3"/>
      <c r="W174" s="3"/>
    </row>
    <row r="175" spans="2:23" x14ac:dyDescent="0.25">
      <c r="B175" s="23"/>
      <c r="C175" s="3"/>
      <c r="D175" s="3"/>
      <c r="E175" s="3"/>
      <c r="T175" s="20"/>
      <c r="U175" s="3"/>
      <c r="V175" s="3"/>
      <c r="W175" s="3"/>
    </row>
    <row r="176" spans="2:23" x14ac:dyDescent="0.25">
      <c r="B176" s="23"/>
      <c r="C176" s="3"/>
      <c r="D176" s="3"/>
      <c r="E176" s="3"/>
      <c r="T176" s="21"/>
      <c r="U176" s="3"/>
      <c r="V176" s="3"/>
      <c r="W176" s="3"/>
    </row>
    <row r="177" spans="2:23" x14ac:dyDescent="0.25">
      <c r="B177" s="24"/>
      <c r="C177" s="3"/>
      <c r="D177" s="3"/>
      <c r="E177" s="3"/>
      <c r="T177" s="21"/>
      <c r="U177" s="3"/>
      <c r="V177" s="3"/>
      <c r="W177" s="3"/>
    </row>
    <row r="178" spans="2:23" x14ac:dyDescent="0.25">
      <c r="B178" s="23"/>
      <c r="C178" s="3"/>
      <c r="D178" s="3"/>
      <c r="E178" s="3"/>
      <c r="T178" s="20"/>
      <c r="U178" s="3"/>
      <c r="V178" s="3"/>
      <c r="W178" s="3"/>
    </row>
    <row r="179" spans="2:23" x14ac:dyDescent="0.25">
      <c r="B179" s="23"/>
      <c r="C179" s="3"/>
      <c r="D179" s="3"/>
      <c r="E179" s="3"/>
      <c r="T179" s="21"/>
      <c r="U179" s="3"/>
      <c r="V179" s="3"/>
      <c r="W179" s="3"/>
    </row>
    <row r="180" spans="2:23" x14ac:dyDescent="0.25">
      <c r="B180" s="24"/>
      <c r="C180" s="3"/>
      <c r="D180" s="3"/>
      <c r="E180" s="3"/>
      <c r="T180" s="21"/>
      <c r="U180" s="3"/>
      <c r="V180" s="3"/>
      <c r="W180" s="3"/>
    </row>
    <row r="181" spans="2:23" x14ac:dyDescent="0.25">
      <c r="B181" s="23"/>
      <c r="C181" s="3"/>
      <c r="D181" s="3"/>
      <c r="E181" s="3"/>
      <c r="T181" s="20"/>
      <c r="U181" s="3"/>
      <c r="V181" s="3"/>
      <c r="W181" s="3"/>
    </row>
    <row r="182" spans="2:23" x14ac:dyDescent="0.25">
      <c r="B182" s="23"/>
      <c r="C182" s="3"/>
      <c r="D182" s="3"/>
      <c r="E182" s="3"/>
      <c r="T182" s="21"/>
      <c r="U182" s="3"/>
      <c r="V182" s="3"/>
      <c r="W182" s="3"/>
    </row>
    <row r="183" spans="2:23" x14ac:dyDescent="0.25">
      <c r="B183" s="24"/>
      <c r="C183" s="3"/>
      <c r="D183" s="3"/>
      <c r="E183" s="3"/>
      <c r="T183" s="21"/>
      <c r="U183" s="3"/>
      <c r="V183" s="3"/>
      <c r="W183" s="3"/>
    </row>
    <row r="184" spans="2:23" x14ac:dyDescent="0.25">
      <c r="B184" s="23"/>
      <c r="C184" s="3"/>
      <c r="D184" s="3"/>
      <c r="E184" s="3"/>
      <c r="T184" s="20"/>
      <c r="U184" s="3"/>
      <c r="V184" s="3"/>
      <c r="W184" s="3"/>
    </row>
    <row r="185" spans="2:23" x14ac:dyDescent="0.25">
      <c r="B185" s="23"/>
      <c r="C185" s="3"/>
      <c r="D185" s="3"/>
      <c r="E185" s="3"/>
      <c r="T185" s="21"/>
      <c r="U185" s="3"/>
      <c r="V185" s="3"/>
      <c r="W185" s="3"/>
    </row>
    <row r="186" spans="2:23" x14ac:dyDescent="0.25">
      <c r="B186" s="24"/>
      <c r="C186" s="3"/>
      <c r="D186" s="3"/>
      <c r="E186" s="3"/>
      <c r="T186" s="20"/>
      <c r="U186" s="3"/>
      <c r="V186" s="3"/>
      <c r="W186" s="3"/>
    </row>
    <row r="187" spans="2:23" x14ac:dyDescent="0.25">
      <c r="B187" s="23"/>
      <c r="C187" s="3"/>
      <c r="D187" s="3"/>
      <c r="E187" s="3"/>
      <c r="T187" s="21"/>
      <c r="U187" s="3"/>
      <c r="V187" s="3"/>
      <c r="W187" s="3"/>
    </row>
    <row r="188" spans="2:23" x14ac:dyDescent="0.25">
      <c r="B188" s="23"/>
      <c r="C188" s="3"/>
      <c r="D188" s="3"/>
      <c r="E188" s="3"/>
      <c r="T188" s="21"/>
      <c r="U188" s="3"/>
      <c r="V188" s="3"/>
      <c r="W188" s="3"/>
    </row>
    <row r="189" spans="2:23" x14ac:dyDescent="0.25">
      <c r="B189" s="24"/>
      <c r="C189" s="3"/>
      <c r="D189" s="3"/>
      <c r="E189" s="3"/>
      <c r="T189" s="20"/>
      <c r="U189" s="3"/>
      <c r="V189" s="3"/>
      <c r="W189" s="3"/>
    </row>
    <row r="190" spans="2:23" x14ac:dyDescent="0.25">
      <c r="B190" s="23"/>
      <c r="C190" s="3"/>
      <c r="D190" s="3"/>
      <c r="E190" s="3"/>
      <c r="T190" s="21"/>
      <c r="U190" s="3"/>
      <c r="V190" s="3"/>
      <c r="W190" s="3"/>
    </row>
    <row r="191" spans="2:23" x14ac:dyDescent="0.25">
      <c r="B191" s="23"/>
      <c r="C191" s="3"/>
      <c r="D191" s="3"/>
      <c r="E191" s="3"/>
      <c r="T191" s="21"/>
      <c r="U191" s="3"/>
      <c r="V191" s="3"/>
      <c r="W191" s="3"/>
    </row>
    <row r="192" spans="2:23" x14ac:dyDescent="0.25">
      <c r="B192" s="24"/>
      <c r="C192" s="3"/>
      <c r="D192" s="3"/>
      <c r="E192" s="3"/>
      <c r="T192" s="20"/>
      <c r="U192" s="3"/>
      <c r="V192" s="3"/>
      <c r="W192" s="3"/>
    </row>
    <row r="193" spans="2:23" x14ac:dyDescent="0.25">
      <c r="B193" s="23"/>
      <c r="C193" s="3"/>
      <c r="D193" s="3"/>
      <c r="E193" s="3"/>
      <c r="T193" s="21"/>
      <c r="U193" s="3"/>
      <c r="V193" s="3"/>
      <c r="W193" s="3"/>
    </row>
    <row r="194" spans="2:23" x14ac:dyDescent="0.25">
      <c r="B194" s="23"/>
      <c r="C194" s="3"/>
      <c r="D194" s="3"/>
      <c r="E194" s="3"/>
      <c r="T194" s="21"/>
      <c r="U194" s="3"/>
      <c r="V194" s="3"/>
      <c r="W194" s="3"/>
    </row>
    <row r="195" spans="2:23" x14ac:dyDescent="0.25">
      <c r="B195" s="24"/>
      <c r="C195" s="3"/>
      <c r="D195" s="3"/>
      <c r="E195" s="3"/>
      <c r="T195" s="20"/>
      <c r="U195" s="3"/>
      <c r="V195" s="3"/>
      <c r="W195" s="3"/>
    </row>
    <row r="196" spans="2:23" x14ac:dyDescent="0.25">
      <c r="B196" s="23"/>
      <c r="C196" s="3"/>
      <c r="D196" s="3"/>
      <c r="E196" s="3"/>
      <c r="T196" s="21"/>
      <c r="U196" s="3"/>
      <c r="V196" s="3"/>
      <c r="W196" s="3"/>
    </row>
    <row r="197" spans="2:23" x14ac:dyDescent="0.25">
      <c r="B197" s="23"/>
      <c r="C197" s="3"/>
      <c r="D197" s="3"/>
      <c r="E197" s="3"/>
      <c r="T197" s="21"/>
      <c r="U197" s="3"/>
      <c r="V197" s="3"/>
      <c r="W197" s="3"/>
    </row>
    <row r="198" spans="2:23" x14ac:dyDescent="0.25">
      <c r="B198" s="24"/>
      <c r="C198" s="3"/>
      <c r="D198" s="3"/>
      <c r="E198" s="3"/>
      <c r="T198" s="20"/>
      <c r="U198" s="3"/>
      <c r="V198" s="3"/>
      <c r="W198" s="3"/>
    </row>
    <row r="199" spans="2:23" x14ac:dyDescent="0.25">
      <c r="B199" s="23"/>
      <c r="C199" s="3"/>
      <c r="D199" s="3"/>
      <c r="E199" s="3"/>
      <c r="T199" s="21"/>
      <c r="U199" s="3"/>
      <c r="V199" s="3"/>
      <c r="W199" s="3"/>
    </row>
    <row r="200" spans="2:23" x14ac:dyDescent="0.25">
      <c r="B200" s="23"/>
      <c r="C200" s="3"/>
      <c r="D200" s="3"/>
      <c r="E200" s="3"/>
      <c r="T200" s="21"/>
      <c r="U200" s="3"/>
      <c r="V200" s="3"/>
      <c r="W200" s="3"/>
    </row>
    <row r="201" spans="2:23" x14ac:dyDescent="0.25">
      <c r="B201" s="24"/>
      <c r="C201" s="3"/>
      <c r="D201" s="3"/>
      <c r="E201" s="3"/>
      <c r="T201" s="20"/>
      <c r="U201" s="3"/>
      <c r="V201" s="3"/>
      <c r="W201" s="3"/>
    </row>
    <row r="202" spans="2:23" x14ac:dyDescent="0.25">
      <c r="B202" s="23"/>
      <c r="C202" s="3"/>
      <c r="D202" s="3"/>
      <c r="E202" s="3"/>
      <c r="T202" s="21"/>
      <c r="U202" s="3"/>
      <c r="V202" s="3"/>
      <c r="W202" s="3"/>
    </row>
    <row r="203" spans="2:23" x14ac:dyDescent="0.25">
      <c r="B203" s="23"/>
      <c r="C203" s="3"/>
      <c r="D203" s="3"/>
      <c r="E203" s="3"/>
      <c r="T203" s="21"/>
      <c r="U203" s="3"/>
      <c r="V203" s="3"/>
      <c r="W203" s="3"/>
    </row>
    <row r="204" spans="2:23" x14ac:dyDescent="0.25">
      <c r="B204" s="24"/>
      <c r="C204" s="3"/>
      <c r="D204" s="3"/>
      <c r="E204" s="3"/>
      <c r="T204" s="20"/>
      <c r="U204" s="3"/>
      <c r="V204" s="3"/>
      <c r="W204" s="3"/>
    </row>
    <row r="205" spans="2:23" x14ac:dyDescent="0.25">
      <c r="B205" s="23"/>
      <c r="C205" s="3"/>
      <c r="D205" s="3"/>
      <c r="E205" s="3"/>
      <c r="T205" s="21"/>
      <c r="U205" s="3"/>
      <c r="V205" s="3"/>
      <c r="W205" s="3"/>
    </row>
    <row r="206" spans="2:23" x14ac:dyDescent="0.25">
      <c r="B206" s="23"/>
      <c r="C206" s="3"/>
      <c r="D206" s="3"/>
      <c r="E206" s="3"/>
      <c r="T206" s="21"/>
      <c r="U206" s="3"/>
      <c r="V206" s="3"/>
      <c r="W206" s="3"/>
    </row>
    <row r="207" spans="2:23" x14ac:dyDescent="0.25">
      <c r="B207" s="24"/>
      <c r="C207" s="3"/>
      <c r="D207" s="3"/>
      <c r="E207" s="3"/>
      <c r="T207" s="20"/>
      <c r="U207" s="3"/>
      <c r="V207" s="3"/>
      <c r="W207" s="3"/>
    </row>
    <row r="208" spans="2:23" x14ac:dyDescent="0.25">
      <c r="B208" s="23"/>
      <c r="C208" s="3"/>
      <c r="D208" s="3"/>
      <c r="E208" s="3"/>
      <c r="T208" s="21"/>
      <c r="U208" s="3"/>
      <c r="V208" s="3"/>
      <c r="W208" s="3"/>
    </row>
    <row r="209" spans="2:23" x14ac:dyDescent="0.25">
      <c r="B209" s="23"/>
      <c r="C209" s="3"/>
      <c r="D209" s="3"/>
      <c r="E209" s="3"/>
      <c r="T209" s="21"/>
      <c r="U209" s="3"/>
      <c r="V209" s="3"/>
      <c r="W209" s="3"/>
    </row>
    <row r="210" spans="2:23" x14ac:dyDescent="0.25">
      <c r="B210" s="24"/>
      <c r="C210" s="3"/>
      <c r="D210" s="3"/>
      <c r="E210" s="3"/>
      <c r="T210" s="20"/>
      <c r="U210" s="3"/>
      <c r="V210" s="3"/>
      <c r="W210" s="3"/>
    </row>
    <row r="211" spans="2:23" x14ac:dyDescent="0.25">
      <c r="B211" s="23"/>
      <c r="C211" s="3"/>
      <c r="D211" s="3"/>
      <c r="E211" s="3"/>
      <c r="T211" s="21"/>
      <c r="U211" s="3"/>
      <c r="V211" s="3"/>
      <c r="W211" s="3"/>
    </row>
    <row r="212" spans="2:23" x14ac:dyDescent="0.25">
      <c r="B212" s="23"/>
      <c r="C212" s="3"/>
      <c r="D212" s="3"/>
      <c r="E212" s="3"/>
      <c r="T212" s="20"/>
      <c r="U212" s="3"/>
      <c r="V212" s="3"/>
      <c r="W212" s="3"/>
    </row>
    <row r="213" spans="2:23" x14ac:dyDescent="0.25">
      <c r="B213" s="24"/>
      <c r="C213" s="3"/>
      <c r="D213" s="3"/>
      <c r="E213" s="3"/>
      <c r="T213" s="21"/>
      <c r="U213" s="3"/>
      <c r="V213" s="3"/>
      <c r="W213" s="3"/>
    </row>
    <row r="214" spans="2:23" x14ac:dyDescent="0.25">
      <c r="B214" s="24"/>
      <c r="C214" s="3"/>
      <c r="D214" s="3"/>
      <c r="E214" s="3"/>
      <c r="T214" s="21"/>
      <c r="U214" s="3"/>
      <c r="V214" s="3"/>
      <c r="W214" s="3"/>
    </row>
    <row r="215" spans="2:23" x14ac:dyDescent="0.25">
      <c r="B215" s="23"/>
      <c r="C215" s="3"/>
      <c r="D215" s="3"/>
      <c r="E215" s="3"/>
      <c r="T215" s="20"/>
      <c r="U215" s="3"/>
      <c r="V215" s="3"/>
      <c r="W215" s="3"/>
    </row>
    <row r="216" spans="2:23" x14ac:dyDescent="0.25">
      <c r="B216" s="24"/>
      <c r="C216" s="3"/>
      <c r="D216" s="3"/>
      <c r="E216" s="3"/>
      <c r="T216" s="21"/>
      <c r="U216" s="3"/>
      <c r="V216" s="3"/>
      <c r="W216" s="3"/>
    </row>
    <row r="217" spans="2:23" x14ac:dyDescent="0.25">
      <c r="B217" s="23"/>
      <c r="C217" s="3"/>
      <c r="D217" s="3"/>
      <c r="E217" s="3"/>
      <c r="T217" s="21"/>
      <c r="U217" s="3"/>
      <c r="V217" s="3"/>
      <c r="W217" s="3"/>
    </row>
    <row r="218" spans="2:23" x14ac:dyDescent="0.25">
      <c r="B218" s="24"/>
      <c r="C218" s="3"/>
      <c r="D218" s="3"/>
      <c r="E218" s="3"/>
      <c r="T218" s="20"/>
      <c r="U218" s="3"/>
      <c r="V218" s="3"/>
      <c r="W218" s="3"/>
    </row>
    <row r="219" spans="2:23" x14ac:dyDescent="0.25">
      <c r="B219" s="23"/>
      <c r="C219" s="3"/>
      <c r="D219" s="3"/>
      <c r="E219" s="3"/>
      <c r="T219" s="21"/>
      <c r="U219" s="3"/>
      <c r="V219" s="3"/>
      <c r="W219" s="3"/>
    </row>
    <row r="220" spans="2:23" x14ac:dyDescent="0.25">
      <c r="B220" s="24"/>
      <c r="C220" s="3"/>
      <c r="D220" s="3"/>
      <c r="E220" s="3"/>
      <c r="T220" s="21"/>
      <c r="U220" s="3"/>
      <c r="V220" s="3"/>
      <c r="W220" s="3"/>
    </row>
    <row r="221" spans="2:23" x14ac:dyDescent="0.25">
      <c r="B221" s="23"/>
      <c r="C221" s="3"/>
      <c r="D221" s="3"/>
      <c r="E221" s="3"/>
      <c r="T221" s="20"/>
      <c r="U221" s="3"/>
      <c r="V221" s="3"/>
      <c r="W221" s="3"/>
    </row>
    <row r="222" spans="2:23" x14ac:dyDescent="0.25">
      <c r="B222" s="24"/>
      <c r="C222" s="3"/>
      <c r="D222" s="3"/>
      <c r="E222" s="3"/>
      <c r="T222" s="21"/>
      <c r="U222" s="3"/>
      <c r="V222" s="3"/>
      <c r="W222" s="3"/>
    </row>
    <row r="223" spans="2:23" x14ac:dyDescent="0.25">
      <c r="B223" s="23"/>
      <c r="C223" s="3"/>
      <c r="D223" s="3"/>
      <c r="E223" s="3"/>
      <c r="T223" s="21"/>
      <c r="U223" s="3"/>
      <c r="V223" s="3"/>
      <c r="W223" s="3"/>
    </row>
    <row r="224" spans="2:23" x14ac:dyDescent="0.25">
      <c r="B224" s="24"/>
      <c r="C224" s="3"/>
      <c r="D224" s="3"/>
      <c r="E224" s="3"/>
      <c r="T224" s="20"/>
      <c r="U224" s="3"/>
      <c r="V224" s="3"/>
      <c r="W224" s="3"/>
    </row>
    <row r="225" spans="2:23" x14ac:dyDescent="0.25">
      <c r="B225" s="23"/>
      <c r="C225" s="3"/>
      <c r="D225" s="3"/>
      <c r="E225" s="3"/>
      <c r="T225" s="21"/>
      <c r="U225" s="3"/>
      <c r="V225" s="3"/>
      <c r="W225" s="3"/>
    </row>
    <row r="226" spans="2:23" x14ac:dyDescent="0.25">
      <c r="B226" s="24"/>
      <c r="C226" s="3"/>
      <c r="D226" s="3"/>
      <c r="E226" s="3"/>
      <c r="T226" s="21"/>
      <c r="U226" s="3"/>
      <c r="V226" s="3"/>
      <c r="W226" s="3"/>
    </row>
    <row r="227" spans="2:23" x14ac:dyDescent="0.25">
      <c r="B227" s="23"/>
      <c r="C227" s="3"/>
      <c r="D227" s="3"/>
      <c r="E227" s="3"/>
      <c r="T227" s="20"/>
      <c r="U227" s="3"/>
      <c r="V227" s="3"/>
      <c r="W227" s="3"/>
    </row>
    <row r="228" spans="2:23" x14ac:dyDescent="0.25">
      <c r="B228" s="24"/>
      <c r="C228" s="3"/>
      <c r="D228" s="3"/>
      <c r="E228" s="3"/>
      <c r="T228" s="21"/>
      <c r="U228" s="3"/>
      <c r="V228" s="3"/>
      <c r="W228" s="3"/>
    </row>
    <row r="229" spans="2:23" x14ac:dyDescent="0.25">
      <c r="B229" s="23"/>
      <c r="C229" s="3"/>
      <c r="D229" s="3"/>
      <c r="E229" s="3"/>
      <c r="T229" s="21"/>
      <c r="U229" s="3"/>
      <c r="V229" s="3"/>
      <c r="W229" s="3"/>
    </row>
    <row r="230" spans="2:23" x14ac:dyDescent="0.25">
      <c r="B230" s="24"/>
      <c r="C230" s="3"/>
      <c r="D230" s="3"/>
      <c r="E230" s="3"/>
      <c r="T230" s="20"/>
      <c r="U230" s="3"/>
      <c r="V230" s="3"/>
      <c r="W230" s="3"/>
    </row>
    <row r="231" spans="2:23" x14ac:dyDescent="0.25">
      <c r="B231" s="23"/>
      <c r="C231" s="3"/>
      <c r="D231" s="3"/>
      <c r="E231" s="3"/>
      <c r="T231" s="21"/>
      <c r="U231" s="3"/>
      <c r="V231" s="3"/>
      <c r="W231" s="3"/>
    </row>
    <row r="232" spans="2:23" x14ac:dyDescent="0.25">
      <c r="B232" s="24"/>
      <c r="C232" s="3"/>
      <c r="D232" s="3"/>
      <c r="E232" s="3"/>
      <c r="T232" s="21"/>
      <c r="U232" s="3"/>
      <c r="V232" s="3"/>
      <c r="W232" s="3"/>
    </row>
    <row r="233" spans="2:23" x14ac:dyDescent="0.25">
      <c r="B233" s="23"/>
      <c r="C233" s="3"/>
      <c r="D233" s="3"/>
      <c r="E233" s="3"/>
      <c r="T233" s="20"/>
      <c r="U233" s="3"/>
      <c r="V233" s="3"/>
      <c r="W233" s="3"/>
    </row>
    <row r="234" spans="2:23" x14ac:dyDescent="0.25">
      <c r="B234" s="24"/>
      <c r="C234" s="3"/>
      <c r="D234" s="3"/>
      <c r="E234" s="3"/>
      <c r="T234" s="21"/>
      <c r="U234" s="3"/>
      <c r="V234" s="3"/>
      <c r="W234" s="3"/>
    </row>
    <row r="235" spans="2:23" x14ac:dyDescent="0.25">
      <c r="B235" s="23"/>
      <c r="C235" s="3"/>
      <c r="D235" s="3"/>
      <c r="E235" s="3"/>
      <c r="T235" s="21"/>
      <c r="U235" s="3"/>
      <c r="V235" s="3"/>
      <c r="W235" s="3"/>
    </row>
    <row r="236" spans="2:23" x14ac:dyDescent="0.25">
      <c r="B236" s="24"/>
      <c r="C236" s="3"/>
      <c r="D236" s="3"/>
      <c r="E236" s="3"/>
      <c r="T236" s="20"/>
      <c r="U236" s="3"/>
      <c r="V236" s="3"/>
      <c r="W236" s="3"/>
    </row>
    <row r="237" spans="2:23" x14ac:dyDescent="0.25">
      <c r="B237" s="23"/>
      <c r="C237" s="3"/>
      <c r="D237" s="3"/>
      <c r="E237" s="3"/>
      <c r="T237" s="21"/>
      <c r="U237" s="3"/>
      <c r="V237" s="3"/>
      <c r="W237" s="3"/>
    </row>
    <row r="238" spans="2:23" x14ac:dyDescent="0.25">
      <c r="B238" s="24"/>
      <c r="C238" s="3"/>
      <c r="D238" s="3"/>
      <c r="E238" s="3"/>
      <c r="T238" s="20"/>
      <c r="U238" s="3"/>
      <c r="V238" s="3"/>
      <c r="W238" s="3"/>
    </row>
    <row r="239" spans="2:23" x14ac:dyDescent="0.25">
      <c r="B239" s="23"/>
      <c r="C239" s="3"/>
      <c r="D239" s="3"/>
      <c r="E239" s="3"/>
      <c r="T239" s="21"/>
      <c r="U239" s="3"/>
      <c r="V239" s="3"/>
      <c r="W239" s="3"/>
    </row>
    <row r="240" spans="2:23" x14ac:dyDescent="0.25">
      <c r="B240" s="24"/>
      <c r="C240" s="3"/>
      <c r="D240" s="3"/>
      <c r="E240" s="3"/>
      <c r="T240" s="21"/>
      <c r="U240" s="3"/>
      <c r="V240" s="3"/>
      <c r="W240" s="3"/>
    </row>
    <row r="241" spans="2:23" x14ac:dyDescent="0.25">
      <c r="B241" s="23"/>
      <c r="C241" s="3"/>
      <c r="D241" s="3"/>
      <c r="E241" s="3"/>
      <c r="T241" s="20"/>
      <c r="U241" s="3"/>
      <c r="V241" s="3"/>
      <c r="W241" s="3"/>
    </row>
    <row r="242" spans="2:23" x14ac:dyDescent="0.25">
      <c r="B242" s="24"/>
      <c r="C242" s="3"/>
      <c r="D242" s="3"/>
      <c r="E242" s="3"/>
      <c r="T242" s="21"/>
      <c r="U242" s="3"/>
      <c r="V242" s="3"/>
      <c r="W242" s="3"/>
    </row>
    <row r="243" spans="2:23" x14ac:dyDescent="0.25">
      <c r="B243" s="23"/>
      <c r="C243" s="3"/>
      <c r="D243" s="3"/>
      <c r="E243" s="3"/>
      <c r="T243" s="21"/>
      <c r="U243" s="3"/>
      <c r="V243" s="3"/>
      <c r="W243" s="3"/>
    </row>
    <row r="244" spans="2:23" x14ac:dyDescent="0.25">
      <c r="B244" s="24"/>
      <c r="C244" s="3"/>
      <c r="D244" s="3"/>
      <c r="E244" s="3"/>
      <c r="T244" s="20"/>
      <c r="U244" s="3"/>
      <c r="V244" s="3"/>
      <c r="W244" s="3"/>
    </row>
    <row r="245" spans="2:23" x14ac:dyDescent="0.25">
      <c r="B245" s="23"/>
      <c r="C245" s="3"/>
      <c r="D245" s="3"/>
      <c r="E245" s="3"/>
      <c r="T245" s="21"/>
      <c r="U245" s="3"/>
      <c r="V245" s="3"/>
      <c r="W245" s="3"/>
    </row>
    <row r="246" spans="2:23" x14ac:dyDescent="0.25">
      <c r="B246" s="24"/>
      <c r="C246" s="3"/>
      <c r="D246" s="3"/>
      <c r="E246" s="3"/>
      <c r="T246" s="21"/>
      <c r="U246" s="3"/>
      <c r="V246" s="3"/>
      <c r="W246" s="3"/>
    </row>
    <row r="247" spans="2:23" x14ac:dyDescent="0.25">
      <c r="B247" s="23"/>
      <c r="C247" s="3"/>
      <c r="D247" s="3"/>
      <c r="E247" s="3"/>
      <c r="T247" s="20"/>
      <c r="U247" s="3"/>
      <c r="V247" s="3"/>
      <c r="W247" s="3"/>
    </row>
    <row r="248" spans="2:23" x14ac:dyDescent="0.25">
      <c r="B248" s="24"/>
      <c r="C248" s="3"/>
      <c r="D248" s="3"/>
      <c r="E248" s="3"/>
      <c r="T248" s="21"/>
      <c r="U248" s="3"/>
      <c r="V248" s="3"/>
      <c r="W248" s="3"/>
    </row>
    <row r="249" spans="2:23" x14ac:dyDescent="0.25">
      <c r="B249" s="23"/>
      <c r="C249" s="3"/>
      <c r="D249" s="3"/>
      <c r="E249" s="3"/>
      <c r="T249" s="21"/>
      <c r="U249" s="3"/>
      <c r="V249" s="3"/>
      <c r="W249" s="3"/>
    </row>
    <row r="250" spans="2:23" x14ac:dyDescent="0.25">
      <c r="B250" s="24"/>
      <c r="C250" s="3"/>
      <c r="D250" s="3"/>
      <c r="E250" s="3"/>
      <c r="T250" s="20"/>
      <c r="U250" s="3"/>
      <c r="V250" s="3"/>
      <c r="W250" s="3"/>
    </row>
    <row r="251" spans="2:23" x14ac:dyDescent="0.25">
      <c r="B251" s="23"/>
      <c r="C251" s="3"/>
      <c r="D251" s="3"/>
      <c r="E251" s="3"/>
      <c r="T251" s="21"/>
      <c r="U251" s="3"/>
      <c r="V251" s="3"/>
      <c r="W251" s="3"/>
    </row>
    <row r="252" spans="2:23" x14ac:dyDescent="0.25">
      <c r="B252" s="24"/>
      <c r="C252" s="3"/>
      <c r="D252" s="3"/>
      <c r="E252" s="3"/>
      <c r="T252" s="21"/>
      <c r="U252" s="3"/>
      <c r="V252" s="3"/>
      <c r="W252" s="3"/>
    </row>
    <row r="253" spans="2:23" x14ac:dyDescent="0.25">
      <c r="B253" s="23"/>
      <c r="C253" s="3"/>
      <c r="D253" s="3"/>
      <c r="E253" s="3"/>
      <c r="T253" s="20"/>
      <c r="U253" s="3"/>
      <c r="V253" s="3"/>
      <c r="W253" s="3"/>
    </row>
    <row r="254" spans="2:23" x14ac:dyDescent="0.25">
      <c r="B254" s="24"/>
      <c r="C254" s="3"/>
      <c r="D254" s="3"/>
      <c r="E254" s="3"/>
      <c r="T254" s="21"/>
      <c r="U254" s="3"/>
      <c r="V254" s="3"/>
      <c r="W254" s="3"/>
    </row>
    <row r="255" spans="2:23" x14ac:dyDescent="0.25">
      <c r="B255" s="23"/>
      <c r="C255" s="3"/>
      <c r="D255" s="3"/>
      <c r="E255" s="3"/>
      <c r="T255" s="21"/>
      <c r="U255" s="3"/>
      <c r="V255" s="3"/>
      <c r="W255" s="3"/>
    </row>
    <row r="256" spans="2:23" x14ac:dyDescent="0.25">
      <c r="B256" s="24"/>
      <c r="C256" s="3"/>
      <c r="D256" s="3"/>
      <c r="E256" s="3"/>
      <c r="T256" s="20"/>
      <c r="U256" s="3"/>
      <c r="V256" s="3"/>
      <c r="W256" s="3"/>
    </row>
    <row r="257" spans="2:23" x14ac:dyDescent="0.25">
      <c r="B257" s="23"/>
      <c r="C257" s="3"/>
      <c r="D257" s="3"/>
      <c r="E257" s="3"/>
      <c r="T257" s="21"/>
      <c r="U257" s="3"/>
      <c r="V257" s="3"/>
      <c r="W257" s="3"/>
    </row>
    <row r="258" spans="2:23" x14ac:dyDescent="0.25">
      <c r="B258" s="24"/>
      <c r="C258" s="3"/>
      <c r="D258" s="3"/>
      <c r="E258" s="3"/>
      <c r="T258" s="21"/>
      <c r="U258" s="3"/>
      <c r="V258" s="3"/>
      <c r="W258" s="3"/>
    </row>
    <row r="259" spans="2:23" x14ac:dyDescent="0.25">
      <c r="B259" s="23"/>
      <c r="C259" s="3"/>
      <c r="D259" s="3"/>
      <c r="E259" s="3"/>
      <c r="T259" s="20"/>
      <c r="U259" s="3"/>
      <c r="V259" s="3"/>
      <c r="W259" s="3"/>
    </row>
    <row r="260" spans="2:23" x14ac:dyDescent="0.25">
      <c r="B260" s="24"/>
      <c r="C260" s="3"/>
      <c r="D260" s="3"/>
      <c r="E260" s="3"/>
      <c r="T260" s="21"/>
      <c r="U260" s="3"/>
      <c r="V260" s="3"/>
      <c r="W260" s="3"/>
    </row>
    <row r="261" spans="2:23" x14ac:dyDescent="0.25">
      <c r="B261" s="23"/>
      <c r="C261" s="3"/>
      <c r="D261" s="3"/>
      <c r="E261" s="3"/>
      <c r="T261" s="21"/>
      <c r="U261" s="3"/>
      <c r="V261" s="3"/>
      <c r="W261" s="3"/>
    </row>
    <row r="262" spans="2:23" x14ac:dyDescent="0.25">
      <c r="B262" s="24"/>
      <c r="C262" s="3"/>
      <c r="D262" s="3"/>
      <c r="E262" s="3"/>
      <c r="T262" s="20"/>
      <c r="U262" s="3"/>
      <c r="V262" s="3"/>
      <c r="W262" s="3"/>
    </row>
    <row r="263" spans="2:23" x14ac:dyDescent="0.25">
      <c r="B263" s="23"/>
      <c r="C263" s="3"/>
      <c r="D263" s="3"/>
      <c r="E263" s="3"/>
      <c r="T263" s="21"/>
      <c r="U263" s="3"/>
      <c r="V263" s="3"/>
      <c r="W263" s="3"/>
    </row>
    <row r="264" spans="2:23" x14ac:dyDescent="0.25">
      <c r="B264" s="24"/>
      <c r="C264" s="3"/>
      <c r="D264" s="3"/>
      <c r="E264" s="3"/>
      <c r="T264" s="20"/>
      <c r="U264" s="3"/>
      <c r="V264" s="3"/>
      <c r="W264" s="3"/>
    </row>
    <row r="265" spans="2:23" x14ac:dyDescent="0.25">
      <c r="B265" s="23"/>
      <c r="C265" s="3"/>
      <c r="D265" s="3"/>
      <c r="E265" s="3"/>
      <c r="T265" s="21"/>
      <c r="U265" s="3"/>
      <c r="V265" s="3"/>
      <c r="W265" s="3"/>
    </row>
    <row r="266" spans="2:23" x14ac:dyDescent="0.25">
      <c r="B266" s="24"/>
      <c r="C266" s="3"/>
      <c r="D266" s="3"/>
      <c r="E266" s="3"/>
      <c r="T266" s="21"/>
      <c r="U266" s="3"/>
      <c r="V266" s="3"/>
      <c r="W266" s="3"/>
    </row>
    <row r="267" spans="2:23" x14ac:dyDescent="0.25">
      <c r="B267" s="23"/>
      <c r="C267" s="3"/>
      <c r="D267" s="3"/>
      <c r="E267" s="3"/>
      <c r="T267" s="20"/>
      <c r="U267" s="3"/>
      <c r="V267" s="3"/>
      <c r="W267" s="3"/>
    </row>
    <row r="268" spans="2:23" x14ac:dyDescent="0.25">
      <c r="B268" s="24"/>
      <c r="C268" s="3"/>
      <c r="D268" s="3"/>
      <c r="E268" s="3"/>
      <c r="T268" s="21"/>
      <c r="U268" s="3"/>
      <c r="V268" s="3"/>
      <c r="W268" s="3"/>
    </row>
    <row r="269" spans="2:23" x14ac:dyDescent="0.25">
      <c r="B269" s="23"/>
      <c r="C269" s="3"/>
      <c r="D269" s="3"/>
      <c r="E269" s="3"/>
      <c r="T269" s="21"/>
      <c r="U269" s="3"/>
      <c r="V269" s="3"/>
      <c r="W269" s="3"/>
    </row>
    <row r="270" spans="2:23" x14ac:dyDescent="0.25">
      <c r="B270" s="24"/>
      <c r="C270" s="3"/>
      <c r="D270" s="3"/>
      <c r="E270" s="3"/>
      <c r="T270" s="20"/>
      <c r="U270" s="3"/>
      <c r="V270" s="3"/>
      <c r="W270" s="3"/>
    </row>
    <row r="271" spans="2:23" x14ac:dyDescent="0.25">
      <c r="B271" s="23"/>
      <c r="C271" s="3"/>
      <c r="D271" s="3"/>
      <c r="E271" s="3"/>
      <c r="T271" s="21"/>
      <c r="U271" s="3"/>
      <c r="V271" s="3"/>
      <c r="W271" s="3"/>
    </row>
    <row r="272" spans="2:23" x14ac:dyDescent="0.25">
      <c r="B272" s="24"/>
      <c r="C272" s="3"/>
      <c r="D272" s="3"/>
      <c r="E272" s="3"/>
      <c r="T272" s="21"/>
      <c r="U272" s="3"/>
      <c r="V272" s="3"/>
      <c r="W272" s="3"/>
    </row>
    <row r="273" spans="2:23" x14ac:dyDescent="0.25">
      <c r="B273" s="23"/>
      <c r="C273" s="3"/>
      <c r="D273" s="3"/>
      <c r="E273" s="3"/>
      <c r="T273" s="20"/>
      <c r="U273" s="3"/>
      <c r="V273" s="3"/>
      <c r="W273" s="3"/>
    </row>
    <row r="274" spans="2:23" x14ac:dyDescent="0.25">
      <c r="B274" s="24"/>
      <c r="C274" s="3"/>
      <c r="D274" s="3"/>
      <c r="E274" s="3"/>
      <c r="T274" s="21"/>
      <c r="U274" s="3"/>
      <c r="V274" s="3"/>
      <c r="W274" s="3"/>
    </row>
    <row r="275" spans="2:23" x14ac:dyDescent="0.25">
      <c r="B275" s="23"/>
      <c r="C275" s="3"/>
      <c r="D275" s="3"/>
      <c r="E275" s="3"/>
      <c r="T275" s="21"/>
      <c r="U275" s="3"/>
      <c r="V275" s="3"/>
      <c r="W275" s="3"/>
    </row>
    <row r="276" spans="2:23" x14ac:dyDescent="0.25">
      <c r="B276" s="24"/>
      <c r="C276" s="3"/>
      <c r="D276" s="3"/>
      <c r="E276" s="3"/>
      <c r="T276" s="20"/>
      <c r="U276" s="3"/>
      <c r="V276" s="3"/>
      <c r="W276" s="3"/>
    </row>
    <row r="277" spans="2:23" x14ac:dyDescent="0.25">
      <c r="B277" s="23"/>
      <c r="C277" s="3"/>
      <c r="D277" s="3"/>
      <c r="E277" s="3"/>
      <c r="T277" s="21"/>
      <c r="U277" s="3"/>
      <c r="V277" s="3"/>
      <c r="W277" s="3"/>
    </row>
    <row r="278" spans="2:23" x14ac:dyDescent="0.25">
      <c r="B278" s="24"/>
      <c r="C278" s="3"/>
      <c r="D278" s="3"/>
      <c r="E278" s="3"/>
      <c r="T278" s="21"/>
      <c r="U278" s="3"/>
      <c r="V278" s="3"/>
      <c r="W278" s="3"/>
    </row>
    <row r="279" spans="2:23" x14ac:dyDescent="0.25">
      <c r="B279" s="23"/>
      <c r="C279" s="3"/>
      <c r="D279" s="3"/>
      <c r="E279" s="3"/>
      <c r="T279" s="20"/>
      <c r="U279" s="3"/>
      <c r="V279" s="3"/>
      <c r="W279" s="3"/>
    </row>
    <row r="280" spans="2:23" x14ac:dyDescent="0.25">
      <c r="B280" s="24"/>
      <c r="C280" s="3"/>
      <c r="D280" s="3"/>
      <c r="E280" s="3"/>
      <c r="T280" s="21"/>
      <c r="U280" s="3"/>
      <c r="V280" s="3"/>
      <c r="W280" s="3"/>
    </row>
    <row r="281" spans="2:23" x14ac:dyDescent="0.25">
      <c r="B281" s="23"/>
      <c r="C281" s="3"/>
      <c r="D281" s="3"/>
      <c r="E281" s="3"/>
      <c r="T281" s="21"/>
      <c r="U281" s="3"/>
      <c r="V281" s="3"/>
      <c r="W281" s="3"/>
    </row>
    <row r="282" spans="2:23" x14ac:dyDescent="0.25">
      <c r="B282" s="24"/>
      <c r="C282" s="3"/>
      <c r="D282" s="3"/>
      <c r="E282" s="3"/>
      <c r="T282" s="20"/>
      <c r="U282" s="3"/>
      <c r="V282" s="3"/>
      <c r="W282" s="3"/>
    </row>
    <row r="283" spans="2:23" x14ac:dyDescent="0.25">
      <c r="B283" s="23"/>
      <c r="C283" s="3"/>
      <c r="D283" s="3"/>
      <c r="E283" s="3"/>
      <c r="T283" s="21"/>
      <c r="U283" s="3"/>
      <c r="V283" s="3"/>
      <c r="W283" s="3"/>
    </row>
    <row r="284" spans="2:23" x14ac:dyDescent="0.25">
      <c r="B284" s="24"/>
      <c r="C284" s="3"/>
      <c r="D284" s="3"/>
      <c r="E284" s="3"/>
      <c r="T284" s="21"/>
      <c r="U284" s="3"/>
      <c r="V284" s="3"/>
      <c r="W284" s="3"/>
    </row>
    <row r="285" spans="2:23" x14ac:dyDescent="0.25">
      <c r="B285" s="23"/>
      <c r="C285" s="3"/>
      <c r="D285" s="3"/>
      <c r="E285" s="3"/>
      <c r="T285" s="20"/>
      <c r="U285" s="3"/>
      <c r="V285" s="3"/>
      <c r="W285" s="3"/>
    </row>
    <row r="286" spans="2:23" x14ac:dyDescent="0.25">
      <c r="B286" s="24"/>
      <c r="C286" s="3"/>
      <c r="D286" s="3"/>
      <c r="E286" s="3"/>
      <c r="T286" s="21"/>
      <c r="U286" s="3"/>
      <c r="V286" s="3"/>
      <c r="W286" s="3"/>
    </row>
    <row r="287" spans="2:23" x14ac:dyDescent="0.25">
      <c r="B287" s="23"/>
      <c r="C287" s="3"/>
      <c r="D287" s="3"/>
      <c r="E287" s="3"/>
      <c r="T287" s="21"/>
      <c r="U287" s="3"/>
      <c r="V287" s="3"/>
      <c r="W287" s="3"/>
    </row>
    <row r="288" spans="2:23" x14ac:dyDescent="0.25">
      <c r="B288" s="24"/>
      <c r="C288" s="3"/>
      <c r="D288" s="3"/>
      <c r="E288" s="3"/>
      <c r="T288" s="20"/>
      <c r="U288" s="3"/>
      <c r="V288" s="3"/>
      <c r="W288" s="3"/>
    </row>
    <row r="289" spans="2:23" x14ac:dyDescent="0.25">
      <c r="B289" s="23"/>
      <c r="C289" s="3"/>
      <c r="D289" s="3"/>
      <c r="E289" s="3"/>
      <c r="T289" s="21"/>
      <c r="U289" s="3"/>
      <c r="V289" s="3"/>
      <c r="W289" s="3"/>
    </row>
    <row r="290" spans="2:23" x14ac:dyDescent="0.25">
      <c r="B290" s="24"/>
      <c r="C290" s="3"/>
      <c r="D290" s="3"/>
      <c r="E290" s="3"/>
      <c r="T290" s="20"/>
      <c r="U290" s="3"/>
      <c r="V290" s="3"/>
      <c r="W290" s="3"/>
    </row>
    <row r="291" spans="2:23" x14ac:dyDescent="0.25">
      <c r="B291" s="23"/>
      <c r="C291" s="3"/>
      <c r="D291" s="3"/>
      <c r="E291" s="3"/>
      <c r="T291" s="21"/>
      <c r="U291" s="3"/>
      <c r="V291" s="3"/>
      <c r="W291" s="3"/>
    </row>
    <row r="292" spans="2:23" x14ac:dyDescent="0.25">
      <c r="B292" s="24"/>
      <c r="C292" s="3"/>
      <c r="D292" s="3"/>
      <c r="E292" s="3"/>
      <c r="T292" s="21"/>
      <c r="U292" s="3"/>
      <c r="V292" s="3"/>
      <c r="W292" s="3"/>
    </row>
    <row r="293" spans="2:23" x14ac:dyDescent="0.25">
      <c r="B293" s="23"/>
      <c r="C293" s="3"/>
      <c r="D293" s="3"/>
      <c r="E293" s="3"/>
      <c r="T293" s="20"/>
      <c r="U293" s="3"/>
      <c r="V293" s="3"/>
      <c r="W293" s="3"/>
    </row>
    <row r="294" spans="2:23" x14ac:dyDescent="0.25">
      <c r="B294" s="24"/>
      <c r="C294" s="3"/>
      <c r="D294" s="3"/>
      <c r="E294" s="3"/>
      <c r="T294" s="21"/>
      <c r="U294" s="3"/>
      <c r="V294" s="3"/>
      <c r="W294" s="3"/>
    </row>
    <row r="295" spans="2:23" x14ac:dyDescent="0.25">
      <c r="B295" s="23"/>
      <c r="C295" s="3"/>
      <c r="D295" s="3"/>
      <c r="E295" s="3"/>
      <c r="T295" s="21"/>
      <c r="U295" s="3"/>
      <c r="V295" s="3"/>
      <c r="W295" s="3"/>
    </row>
    <row r="296" spans="2:23" x14ac:dyDescent="0.25">
      <c r="B296" s="24"/>
      <c r="C296" s="3"/>
      <c r="D296" s="3"/>
      <c r="E296" s="3"/>
      <c r="T296" s="20"/>
      <c r="U296" s="3"/>
      <c r="V296" s="3"/>
      <c r="W296" s="3"/>
    </row>
    <row r="297" spans="2:23" x14ac:dyDescent="0.25">
      <c r="B297" s="23"/>
      <c r="C297" s="3"/>
      <c r="D297" s="3"/>
      <c r="E297" s="3"/>
      <c r="T297" s="21"/>
      <c r="U297" s="3"/>
      <c r="V297" s="3"/>
      <c r="W297" s="3"/>
    </row>
    <row r="298" spans="2:23" x14ac:dyDescent="0.25">
      <c r="B298" s="24"/>
      <c r="C298" s="3"/>
      <c r="D298" s="3"/>
      <c r="E298" s="3"/>
      <c r="T298" s="21"/>
      <c r="U298" s="3"/>
      <c r="V298" s="3"/>
      <c r="W298" s="3"/>
    </row>
    <row r="299" spans="2:23" x14ac:dyDescent="0.25">
      <c r="B299" s="23"/>
      <c r="C299" s="3"/>
      <c r="D299" s="3"/>
      <c r="E299" s="3"/>
      <c r="T299" s="20"/>
      <c r="U299" s="3"/>
      <c r="V299" s="3"/>
      <c r="W299" s="3"/>
    </row>
    <row r="300" spans="2:23" x14ac:dyDescent="0.25">
      <c r="B300" s="24"/>
      <c r="C300" s="3"/>
      <c r="D300" s="3"/>
      <c r="E300" s="3"/>
      <c r="T300" s="21"/>
      <c r="U300" s="3"/>
      <c r="V300" s="3"/>
      <c r="W300" s="3"/>
    </row>
    <row r="301" spans="2:23" x14ac:dyDescent="0.25">
      <c r="B301" s="23"/>
      <c r="C301" s="3"/>
      <c r="D301" s="3"/>
      <c r="E301" s="3"/>
      <c r="T301" s="21"/>
      <c r="U301" s="3"/>
      <c r="V301" s="3"/>
      <c r="W301" s="3"/>
    </row>
    <row r="302" spans="2:23" x14ac:dyDescent="0.25">
      <c r="B302" s="24"/>
      <c r="C302" s="3"/>
      <c r="D302" s="3"/>
      <c r="E302" s="3"/>
      <c r="T302" s="20"/>
      <c r="U302" s="3"/>
      <c r="V302" s="3"/>
      <c r="W302" s="3"/>
    </row>
    <row r="303" spans="2:23" x14ac:dyDescent="0.25">
      <c r="B303" s="23"/>
      <c r="C303" s="3"/>
      <c r="D303" s="3"/>
      <c r="E303" s="3"/>
      <c r="T303" s="21"/>
      <c r="U303" s="3"/>
      <c r="V303" s="3"/>
      <c r="W303" s="3"/>
    </row>
    <row r="304" spans="2:23" x14ac:dyDescent="0.25">
      <c r="B304" s="24"/>
      <c r="C304" s="3"/>
      <c r="D304" s="3"/>
      <c r="E304" s="3"/>
      <c r="T304" s="21"/>
      <c r="U304" s="3"/>
      <c r="V304" s="3"/>
      <c r="W304" s="3"/>
    </row>
    <row r="305" spans="2:23" x14ac:dyDescent="0.25">
      <c r="B305" s="23"/>
      <c r="C305" s="3"/>
      <c r="D305" s="3"/>
      <c r="E305" s="3"/>
      <c r="T305" s="20"/>
      <c r="U305" s="3"/>
      <c r="V305" s="3"/>
      <c r="W305" s="3"/>
    </row>
    <row r="306" spans="2:23" x14ac:dyDescent="0.25">
      <c r="B306" s="24"/>
      <c r="C306" s="3"/>
      <c r="D306" s="3"/>
      <c r="E306" s="3"/>
      <c r="T306" s="21"/>
      <c r="U306" s="3"/>
      <c r="V306" s="3"/>
      <c r="W306" s="3"/>
    </row>
    <row r="307" spans="2:23" x14ac:dyDescent="0.25">
      <c r="B307" s="23"/>
      <c r="C307" s="3"/>
      <c r="D307" s="3"/>
      <c r="E307" s="3"/>
      <c r="T307" s="21"/>
      <c r="U307" s="3"/>
      <c r="V307" s="3"/>
      <c r="W307" s="3"/>
    </row>
    <row r="308" spans="2:23" x14ac:dyDescent="0.25">
      <c r="B308" s="24"/>
      <c r="C308" s="3"/>
      <c r="D308" s="3"/>
      <c r="E308" s="3"/>
      <c r="T308" s="20"/>
      <c r="U308" s="3"/>
      <c r="V308" s="3"/>
      <c r="W308" s="3"/>
    </row>
    <row r="309" spans="2:23" x14ac:dyDescent="0.25">
      <c r="B309" s="23"/>
      <c r="C309" s="3"/>
      <c r="D309" s="3"/>
      <c r="E309" s="3"/>
      <c r="T309" s="21"/>
      <c r="U309" s="3"/>
      <c r="V309" s="3"/>
      <c r="W309" s="3"/>
    </row>
    <row r="310" spans="2:23" x14ac:dyDescent="0.25">
      <c r="B310" s="24"/>
      <c r="C310" s="3"/>
      <c r="D310" s="3"/>
      <c r="E310" s="3"/>
      <c r="T310" s="21"/>
      <c r="U310" s="3"/>
      <c r="V310" s="3"/>
      <c r="W310" s="3"/>
    </row>
    <row r="311" spans="2:23" x14ac:dyDescent="0.25">
      <c r="B311" s="23"/>
      <c r="C311" s="3"/>
      <c r="D311" s="3"/>
      <c r="E311" s="3"/>
      <c r="T311" s="20"/>
      <c r="U311" s="3"/>
      <c r="V311" s="3"/>
      <c r="W311" s="3"/>
    </row>
    <row r="312" spans="2:23" x14ac:dyDescent="0.25">
      <c r="B312" s="24"/>
      <c r="C312" s="3"/>
      <c r="D312" s="3"/>
      <c r="E312" s="3"/>
      <c r="T312" s="21"/>
      <c r="U312" s="3"/>
      <c r="V312" s="3"/>
      <c r="W312" s="3"/>
    </row>
    <row r="313" spans="2:23" x14ac:dyDescent="0.25">
      <c r="B313" s="23"/>
      <c r="C313" s="3"/>
      <c r="D313" s="3"/>
      <c r="E313" s="3"/>
      <c r="T313" s="21"/>
      <c r="U313" s="3"/>
      <c r="V313" s="3"/>
      <c r="W313" s="3"/>
    </row>
    <row r="314" spans="2:23" x14ac:dyDescent="0.25">
      <c r="B314" s="24"/>
      <c r="C314" s="3"/>
      <c r="D314" s="3"/>
      <c r="E314" s="3"/>
      <c r="T314" s="20"/>
      <c r="U314" s="3"/>
      <c r="V314" s="3"/>
      <c r="W314" s="3"/>
    </row>
    <row r="315" spans="2:23" x14ac:dyDescent="0.25">
      <c r="B315" s="23"/>
      <c r="C315" s="3"/>
      <c r="D315" s="3"/>
      <c r="E315" s="3"/>
      <c r="T315" s="21"/>
      <c r="U315" s="3"/>
      <c r="V315" s="3"/>
      <c r="W315" s="3"/>
    </row>
    <row r="316" spans="2:23" x14ac:dyDescent="0.25">
      <c r="B316" s="24"/>
      <c r="C316" s="3"/>
      <c r="D316" s="3"/>
      <c r="E316" s="3"/>
      <c r="T316" s="20"/>
      <c r="U316" s="3"/>
      <c r="V316" s="3"/>
      <c r="W316" s="3"/>
    </row>
    <row r="317" spans="2:23" x14ac:dyDescent="0.25">
      <c r="B317" s="23"/>
      <c r="C317" s="3"/>
      <c r="D317" s="3"/>
      <c r="E317" s="3"/>
      <c r="T317" s="21"/>
      <c r="U317" s="3"/>
      <c r="V317" s="3"/>
      <c r="W317" s="3"/>
    </row>
    <row r="318" spans="2:23" x14ac:dyDescent="0.25">
      <c r="B318" s="24"/>
      <c r="C318" s="3"/>
      <c r="D318" s="3"/>
      <c r="E318" s="3"/>
      <c r="T318" s="21"/>
      <c r="U318" s="3"/>
      <c r="V318" s="3"/>
      <c r="W318" s="3"/>
    </row>
    <row r="319" spans="2:23" x14ac:dyDescent="0.25">
      <c r="B319" s="23"/>
      <c r="C319" s="3"/>
      <c r="D319" s="3"/>
      <c r="E319" s="3"/>
      <c r="T319" s="20"/>
      <c r="U319" s="3"/>
      <c r="V319" s="3"/>
      <c r="W319" s="3"/>
    </row>
    <row r="320" spans="2:23" x14ac:dyDescent="0.25">
      <c r="B320" s="24"/>
      <c r="C320" s="3"/>
      <c r="D320" s="3"/>
      <c r="E320" s="3"/>
      <c r="T320" s="21"/>
      <c r="U320" s="3"/>
      <c r="V320" s="3"/>
      <c r="W320" s="3"/>
    </row>
    <row r="321" spans="2:23" x14ac:dyDescent="0.25">
      <c r="B321" s="23"/>
      <c r="C321" s="3"/>
      <c r="D321" s="3"/>
      <c r="E321" s="3"/>
      <c r="T321" s="21"/>
      <c r="U321" s="3"/>
      <c r="V321" s="3"/>
      <c r="W321" s="3"/>
    </row>
    <row r="322" spans="2:23" x14ac:dyDescent="0.25">
      <c r="B322" s="24"/>
      <c r="C322" s="3"/>
      <c r="D322" s="3"/>
      <c r="E322" s="3"/>
      <c r="T322" s="20"/>
      <c r="U322" s="3"/>
      <c r="V322" s="3"/>
      <c r="W322" s="3"/>
    </row>
    <row r="323" spans="2:23" x14ac:dyDescent="0.25">
      <c r="B323" s="23"/>
      <c r="C323" s="3"/>
      <c r="D323" s="3"/>
      <c r="E323" s="3"/>
      <c r="T323" s="21"/>
      <c r="U323" s="3"/>
      <c r="V323" s="3"/>
      <c r="W323" s="3"/>
    </row>
    <row r="324" spans="2:23" x14ac:dyDescent="0.25">
      <c r="B324" s="24"/>
      <c r="C324" s="3"/>
      <c r="D324" s="3"/>
      <c r="E324" s="3"/>
      <c r="T324" s="21"/>
      <c r="U324" s="3"/>
      <c r="V324" s="3"/>
      <c r="W324" s="3"/>
    </row>
    <row r="325" spans="2:23" x14ac:dyDescent="0.25">
      <c r="B325" s="23"/>
      <c r="C325" s="3"/>
      <c r="D325" s="3"/>
      <c r="E325" s="3"/>
      <c r="T325" s="20"/>
      <c r="U325" s="3"/>
      <c r="V325" s="3"/>
      <c r="W325" s="3"/>
    </row>
    <row r="326" spans="2:23" x14ac:dyDescent="0.25">
      <c r="B326" s="24"/>
      <c r="C326" s="3"/>
      <c r="D326" s="3"/>
      <c r="E326" s="3"/>
      <c r="T326" s="21"/>
      <c r="U326" s="3"/>
      <c r="V326" s="3"/>
      <c r="W326" s="3"/>
    </row>
    <row r="327" spans="2:23" x14ac:dyDescent="0.25">
      <c r="B327" s="23"/>
      <c r="C327" s="3"/>
      <c r="D327" s="3"/>
      <c r="E327" s="3"/>
      <c r="T327" s="21"/>
      <c r="U327" s="3"/>
      <c r="V327" s="3"/>
      <c r="W327" s="3"/>
    </row>
    <row r="328" spans="2:23" x14ac:dyDescent="0.25">
      <c r="B328" s="24"/>
      <c r="C328" s="3"/>
      <c r="D328" s="3"/>
      <c r="E328" s="3"/>
      <c r="T328" s="20"/>
      <c r="U328" s="3"/>
      <c r="V328" s="3"/>
      <c r="W328" s="3"/>
    </row>
    <row r="329" spans="2:23" x14ac:dyDescent="0.25">
      <c r="B329" s="23"/>
      <c r="C329" s="3"/>
      <c r="D329" s="3"/>
      <c r="E329" s="3"/>
      <c r="T329" s="21"/>
      <c r="U329" s="3"/>
      <c r="V329" s="3"/>
      <c r="W329" s="3"/>
    </row>
    <row r="330" spans="2:23" x14ac:dyDescent="0.25">
      <c r="B330" s="20"/>
      <c r="C330" s="3"/>
      <c r="D330" s="3"/>
      <c r="E330" s="3"/>
      <c r="T330" s="21"/>
      <c r="U330" s="3"/>
      <c r="V330" s="3"/>
      <c r="W330" s="3"/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Calculations</vt:lpstr>
      <vt:lpstr>Low Speed System</vt:lpstr>
      <vt:lpstr>High Speed System</vt:lpstr>
      <vt:lpstr>Low Speed vs High Speed</vt:lpstr>
      <vt:lpstr>Mass Data</vt:lpstr>
      <vt:lpstr>Low Speed System (Untuned)</vt:lpstr>
      <vt:lpstr>Low Speed System (Tuned)</vt:lpstr>
      <vt:lpstr>Calculations!Print_Area</vt:lpstr>
      <vt:lpstr>'High Speed System'!Print_Area</vt:lpstr>
      <vt:lpstr>'Low Speed System'!Print_Area</vt:lpstr>
      <vt:lpstr>'Low Speed System (Tuned)'!Print_Area</vt:lpstr>
      <vt:lpstr>'Low Speed System (Untuned)'!Print_Area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2018-06-27T18:24:06Z</dcterms:modified>
</cp:coreProperties>
</file>