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onika\Documents\"/>
    </mc:Choice>
  </mc:AlternateContent>
  <xr:revisionPtr revIDLastSave="0" documentId="13_ncr:40001_{951E9E2E-44B1-4572-A192-32C6106E4A1E}" xr6:coauthVersionLast="45" xr6:coauthVersionMax="45" xr10:uidLastSave="{00000000-0000-0000-0000-000000000000}"/>
  <bookViews>
    <workbookView xWindow="-108" yWindow="-108" windowWidth="23256" windowHeight="12576"/>
  </bookViews>
  <sheets>
    <sheet name="Arkusz1" sheetId="1" r:id="rId1"/>
  </sheets>
  <definedNames>
    <definedName name="kraina" localSheetId="0">Arkusz1!$A$2:$E$51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0" i="1" l="1"/>
  <c r="X9" i="1"/>
  <c r="X6" i="1"/>
  <c r="X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2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" i="1"/>
  <c r="O5" i="1"/>
  <c r="R5" i="1" s="1"/>
  <c r="S5" i="1" s="1"/>
  <c r="T5" i="1" s="1"/>
  <c r="U5" i="1" s="1"/>
  <c r="L4" i="1"/>
  <c r="O4" i="1" s="1"/>
  <c r="Q4" i="1" s="1"/>
  <c r="R4" i="1" s="1"/>
  <c r="S4" i="1" s="1"/>
  <c r="T4" i="1" s="1"/>
  <c r="U4" i="1" s="1"/>
  <c r="L3" i="1"/>
  <c r="M3" i="1" s="1"/>
  <c r="N3" i="1" s="1"/>
  <c r="O3" i="1" s="1"/>
  <c r="P3" i="1" s="1"/>
  <c r="Q3" i="1" s="1"/>
  <c r="R3" i="1" s="1"/>
  <c r="S3" i="1" s="1"/>
  <c r="T3" i="1" s="1"/>
  <c r="U3" i="1" s="1"/>
  <c r="L2" i="1"/>
  <c r="M2" i="1"/>
  <c r="N2" i="1" s="1"/>
  <c r="O2" i="1" s="1"/>
  <c r="P2" i="1" s="1"/>
  <c r="Q2" i="1" s="1"/>
  <c r="R2" i="1" s="1"/>
  <c r="S2" i="1" s="1"/>
  <c r="T2" i="1" s="1"/>
  <c r="U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U1" i="1"/>
  <c r="S1" i="1"/>
  <c r="T1" i="1"/>
  <c r="Q1" i="1"/>
  <c r="R1" i="1" s="1"/>
  <c r="N1" i="1"/>
  <c r="O1" i="1" s="1"/>
  <c r="P1" i="1" s="1"/>
  <c r="M1" i="1"/>
  <c r="J3" i="1"/>
  <c r="J4" i="1"/>
  <c r="J5" i="1"/>
  <c r="H5" i="1" s="1"/>
  <c r="J6" i="1"/>
  <c r="H6" i="1" s="1"/>
  <c r="J7" i="1"/>
  <c r="J8" i="1"/>
  <c r="J9" i="1"/>
  <c r="H9" i="1" s="1"/>
  <c r="J10" i="1"/>
  <c r="H10" i="1" s="1"/>
  <c r="J11" i="1"/>
  <c r="J12" i="1"/>
  <c r="J13" i="1"/>
  <c r="H13" i="1" s="1"/>
  <c r="J14" i="1"/>
  <c r="H14" i="1" s="1"/>
  <c r="J15" i="1"/>
  <c r="J16" i="1"/>
  <c r="J17" i="1"/>
  <c r="H17" i="1" s="1"/>
  <c r="J18" i="1"/>
  <c r="H18" i="1" s="1"/>
  <c r="J19" i="1"/>
  <c r="J20" i="1"/>
  <c r="J21" i="1"/>
  <c r="H21" i="1" s="1"/>
  <c r="J22" i="1"/>
  <c r="H22" i="1" s="1"/>
  <c r="J23" i="1"/>
  <c r="J24" i="1"/>
  <c r="J25" i="1"/>
  <c r="H25" i="1" s="1"/>
  <c r="J26" i="1"/>
  <c r="H26" i="1" s="1"/>
  <c r="J27" i="1"/>
  <c r="J28" i="1"/>
  <c r="J29" i="1"/>
  <c r="H29" i="1" s="1"/>
  <c r="J30" i="1"/>
  <c r="H30" i="1" s="1"/>
  <c r="J31" i="1"/>
  <c r="J32" i="1"/>
  <c r="J33" i="1"/>
  <c r="H33" i="1" s="1"/>
  <c r="J34" i="1"/>
  <c r="H34" i="1" s="1"/>
  <c r="J35" i="1"/>
  <c r="J36" i="1"/>
  <c r="J37" i="1"/>
  <c r="H37" i="1" s="1"/>
  <c r="J38" i="1"/>
  <c r="H38" i="1" s="1"/>
  <c r="J39" i="1"/>
  <c r="J40" i="1"/>
  <c r="J41" i="1"/>
  <c r="H41" i="1" s="1"/>
  <c r="J42" i="1"/>
  <c r="H42" i="1" s="1"/>
  <c r="J43" i="1"/>
  <c r="J44" i="1"/>
  <c r="J45" i="1"/>
  <c r="H45" i="1" s="1"/>
  <c r="J46" i="1"/>
  <c r="H46" i="1" s="1"/>
  <c r="J47" i="1"/>
  <c r="J48" i="1"/>
  <c r="J49" i="1"/>
  <c r="H49" i="1" s="1"/>
  <c r="J50" i="1"/>
  <c r="H50" i="1" s="1"/>
  <c r="J51" i="1"/>
  <c r="J2" i="1"/>
  <c r="I3" i="1"/>
  <c r="H3" i="1" s="1"/>
  <c r="I4" i="1"/>
  <c r="H4" i="1" s="1"/>
  <c r="I5" i="1"/>
  <c r="I6" i="1"/>
  <c r="I7" i="1"/>
  <c r="H7" i="1" s="1"/>
  <c r="I8" i="1"/>
  <c r="H8" i="1" s="1"/>
  <c r="I9" i="1"/>
  <c r="I10" i="1"/>
  <c r="I11" i="1"/>
  <c r="H11" i="1" s="1"/>
  <c r="I12" i="1"/>
  <c r="H12" i="1" s="1"/>
  <c r="I13" i="1"/>
  <c r="I14" i="1"/>
  <c r="I15" i="1"/>
  <c r="H15" i="1" s="1"/>
  <c r="I16" i="1"/>
  <c r="H16" i="1" s="1"/>
  <c r="I17" i="1"/>
  <c r="I18" i="1"/>
  <c r="I19" i="1"/>
  <c r="H19" i="1" s="1"/>
  <c r="I20" i="1"/>
  <c r="H20" i="1" s="1"/>
  <c r="I21" i="1"/>
  <c r="I22" i="1"/>
  <c r="I23" i="1"/>
  <c r="H23" i="1" s="1"/>
  <c r="I24" i="1"/>
  <c r="H24" i="1" s="1"/>
  <c r="I25" i="1"/>
  <c r="I26" i="1"/>
  <c r="I27" i="1"/>
  <c r="H27" i="1" s="1"/>
  <c r="I28" i="1"/>
  <c r="H28" i="1" s="1"/>
  <c r="I29" i="1"/>
  <c r="I30" i="1"/>
  <c r="I31" i="1"/>
  <c r="H31" i="1" s="1"/>
  <c r="I32" i="1"/>
  <c r="H32" i="1" s="1"/>
  <c r="I33" i="1"/>
  <c r="I34" i="1"/>
  <c r="I35" i="1"/>
  <c r="H35" i="1" s="1"/>
  <c r="I36" i="1"/>
  <c r="H36" i="1" s="1"/>
  <c r="I37" i="1"/>
  <c r="I38" i="1"/>
  <c r="I39" i="1"/>
  <c r="H39" i="1" s="1"/>
  <c r="I40" i="1"/>
  <c r="H40" i="1" s="1"/>
  <c r="I41" i="1"/>
  <c r="I42" i="1"/>
  <c r="I43" i="1"/>
  <c r="H43" i="1" s="1"/>
  <c r="I44" i="1"/>
  <c r="H44" i="1" s="1"/>
  <c r="I45" i="1"/>
  <c r="I46" i="1"/>
  <c r="I47" i="1"/>
  <c r="H47" i="1" s="1"/>
  <c r="I48" i="1"/>
  <c r="H48" i="1" s="1"/>
  <c r="I49" i="1"/>
  <c r="I50" i="1"/>
  <c r="I51" i="1"/>
  <c r="H51" i="1" s="1"/>
  <c r="I2" i="1"/>
  <c r="H2" i="1" s="1"/>
</calcChain>
</file>

<file path=xl/connections.xml><?xml version="1.0" encoding="utf-8"?>
<connections xmlns="http://schemas.openxmlformats.org/spreadsheetml/2006/main">
  <connection id="1" name="kraina" type="6" refreshedVersion="6" background="1" saveData="1">
    <textPr codePage="852" sourceFile="C:\Users\Weronika\Desktop\Informatyka\2015\Dane_PR2\krain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<sst xmlns="http://schemas.openxmlformats.org/spreadsheetml/2006/main" count="111" uniqueCount="60">
  <si>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</si>
  <si>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</si>
  <si>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</si>
  <si>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</si>
  <si>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</si>
  <si>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</si>
  <si>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</si>
  <si>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</si>
  <si>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</si>
  <si>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</si>
  <si>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</si>
  <si>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</si>
  <si>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</si>
  <si>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</si>
  <si>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</si>
  <si>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</si>
  <si>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</si>
  <si>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</si>
  <si>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</si>
  <si>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</si>
  <si>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</si>
  <si>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</si>
  <si>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</si>
  <si>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</si>
  <si>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</si>
  <si>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</si>
  <si>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</si>
  <si>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</si>
  <si>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</si>
  <si>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</si>
  <si>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</si>
  <si>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</si>
  <si>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</si>
  <si>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</si>
  <si>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</si>
  <si>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</si>
  <si>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</si>
  <si>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</si>
  <si>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</si>
  <si>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</si>
  <si>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</si>
  <si>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</si>
  <si>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</si>
  <si>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</si>
  <si>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</si>
  <si>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</si>
  <si>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</si>
  <si>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</si>
  <si>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</si>
  <si>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</si>
  <si>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wojewodztwo</t>
  </si>
  <si>
    <t>kobiety 2013</t>
  </si>
  <si>
    <t>mezczyzni 2013</t>
  </si>
  <si>
    <t>kobiety 2014</t>
  </si>
  <si>
    <t>mezczyzni 2014</t>
  </si>
  <si>
    <t>tempo</t>
  </si>
  <si>
    <t>czy przeludnienie</t>
  </si>
  <si>
    <t xml:space="preserve">przeludnienie wystąpi w </t>
  </si>
  <si>
    <t>ludność</t>
  </si>
  <si>
    <t>max wojewodzwo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</si>
</sst>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krain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abSelected="1" topLeftCell="J1" workbookViewId="0">
      <selection activeCell="X11" sqref="X11"/>
    </sheetView>
  </sheetViews>
  <sheetFormatPr defaultRowHeight="14.4" x14ac:dyDescent="0.3"/>
  <cols>
    <col min="1" max="1" width="12.88671875" customWidth="1"/>
    <col min="2" max="2" width="12" customWidth="1"/>
    <col min="3" max="3" width="14.33203125" customWidth="1"/>
    <col min="4" max="4" width="14.88671875" customWidth="1"/>
    <col min="5" max="6" width="14.44140625" customWidth="1"/>
    <col min="7" max="7" width="12.88671875" customWidth="1"/>
    <col min="8" max="8" width="9.77734375" customWidth="1"/>
    <col min="9" max="9" width="11.33203125" customWidth="1"/>
    <col min="10" max="10" width="10.88671875" customWidth="1"/>
    <col min="11" max="11" width="15.5546875" customWidth="1"/>
    <col min="12" max="12" width="12.5546875" customWidth="1"/>
    <col min="13" max="13" width="13.33203125" customWidth="1"/>
    <col min="14" max="14" width="12" customWidth="1"/>
    <col min="15" max="15" width="11.6640625" customWidth="1"/>
    <col min="16" max="16" width="11.33203125" customWidth="1"/>
    <col min="17" max="17" width="11" customWidth="1"/>
    <col min="18" max="18" width="10.88671875" customWidth="1"/>
    <col min="19" max="19" width="11.5546875" customWidth="1"/>
    <col min="20" max="20" width="11" customWidth="1"/>
    <col min="21" max="21" width="11.109375" customWidth="1"/>
    <col min="22" max="22" width="18" customWidth="1"/>
    <col min="23" max="23" width="21" customWidth="1"/>
    <col min="24" max="24" width="20.5546875" customWidth="1"/>
  </cols>
  <sheetData>
    <row r="1" spans="1:24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G1" s="2" t="s">
        <v>50</v>
      </c>
      <c r="H1" s="1" t="s">
        <v>55</v>
      </c>
      <c r="I1" s="1">
        <v>2013</v>
      </c>
      <c r="J1" s="1">
        <v>2014</v>
      </c>
      <c r="K1" s="1">
        <v>2015</v>
      </c>
      <c r="L1" s="1">
        <v>2016</v>
      </c>
      <c r="M1" s="1">
        <f>L1+1</f>
        <v>2017</v>
      </c>
      <c r="N1" s="1">
        <f t="shared" ref="N1:T1" si="0">M1+1</f>
        <v>2018</v>
      </c>
      <c r="O1" s="1">
        <f t="shared" si="0"/>
        <v>2019</v>
      </c>
      <c r="P1" s="1">
        <f t="shared" si="0"/>
        <v>2020</v>
      </c>
      <c r="Q1" s="1">
        <f>P1+1</f>
        <v>2021</v>
      </c>
      <c r="R1" s="1">
        <f t="shared" si="0"/>
        <v>2022</v>
      </c>
      <c r="S1" s="1">
        <f>R1+1</f>
        <v>2023</v>
      </c>
      <c r="T1" s="1">
        <f t="shared" si="0"/>
        <v>2024</v>
      </c>
      <c r="U1" s="1">
        <f>T1+1</f>
        <v>2025</v>
      </c>
      <c r="V1" s="2" t="s">
        <v>56</v>
      </c>
    </row>
    <row r="2" spans="1:24" x14ac:dyDescent="0.3">
      <c r="A2" t="s">
        <v>0</v>
      </c>
      <c r="B2">
        <v>1415007</v>
      </c>
      <c r="C2">
        <v>1397195</v>
      </c>
      <c r="D2">
        <v>1499070</v>
      </c>
      <c r="E2">
        <v>1481105</v>
      </c>
      <c r="G2" s="2" t="s">
        <v>0</v>
      </c>
      <c r="H2">
        <f>ROUNDDOWN(J2/I2, 4)</f>
        <v>1.0597000000000001</v>
      </c>
      <c r="I2">
        <f>B2+C2</f>
        <v>2812202</v>
      </c>
      <c r="J2">
        <f>D2+E2</f>
        <v>2980175</v>
      </c>
      <c r="K2">
        <f>IF(J2&gt;2*$I2, J2, ROUNDDOWN(J2*$H2, 0))</f>
        <v>3158091</v>
      </c>
      <c r="L2">
        <f t="shared" ref="L2:U2" si="1">IF(K2&gt;2*$I2, K2, ROUNDDOWN(K2*$H2, 0))</f>
        <v>3346629</v>
      </c>
      <c r="M2">
        <f t="shared" si="1"/>
        <v>3546422</v>
      </c>
      <c r="N2">
        <f t="shared" si="1"/>
        <v>3758143</v>
      </c>
      <c r="O2">
        <f t="shared" si="1"/>
        <v>3982504</v>
      </c>
      <c r="P2">
        <f t="shared" si="1"/>
        <v>4220259</v>
      </c>
      <c r="Q2">
        <f t="shared" si="1"/>
        <v>4472208</v>
      </c>
      <c r="R2">
        <f t="shared" si="1"/>
        <v>4739198</v>
      </c>
      <c r="S2">
        <f t="shared" si="1"/>
        <v>5022128</v>
      </c>
      <c r="T2">
        <f t="shared" si="1"/>
        <v>5321949</v>
      </c>
      <c r="U2">
        <f t="shared" si="1"/>
        <v>5639669</v>
      </c>
      <c r="V2">
        <f>IF(U2&gt;2*I2, 1, 0)</f>
        <v>1</v>
      </c>
      <c r="X2" t="s">
        <v>57</v>
      </c>
    </row>
    <row r="3" spans="1:24" x14ac:dyDescent="0.3">
      <c r="A3" t="s">
        <v>1</v>
      </c>
      <c r="B3">
        <v>1711390</v>
      </c>
      <c r="C3">
        <v>1641773</v>
      </c>
      <c r="D3">
        <v>1522030</v>
      </c>
      <c r="E3">
        <v>1618733</v>
      </c>
      <c r="G3" s="2" t="s">
        <v>1</v>
      </c>
      <c r="H3">
        <f t="shared" ref="H3:H51" si="2">ROUNDDOWN(J3/I3, 4)</f>
        <v>0.93659999999999999</v>
      </c>
      <c r="I3">
        <f>B3+C3</f>
        <v>3353163</v>
      </c>
      <c r="J3">
        <f>D3+E3</f>
        <v>3140763</v>
      </c>
      <c r="K3">
        <f t="shared" ref="K3:U51" si="3">IF(J3&gt;2*$I3, J3, ROUNDDOWN(J3*$H3, 0))</f>
        <v>2941638</v>
      </c>
      <c r="L3">
        <f t="shared" si="3"/>
        <v>2755138</v>
      </c>
      <c r="M3">
        <f t="shared" si="3"/>
        <v>2580462</v>
      </c>
      <c r="N3">
        <f t="shared" si="3"/>
        <v>2416860</v>
      </c>
      <c r="O3">
        <f t="shared" si="3"/>
        <v>2263631</v>
      </c>
      <c r="P3">
        <f t="shared" si="3"/>
        <v>2120116</v>
      </c>
      <c r="Q3">
        <f t="shared" si="3"/>
        <v>1985700</v>
      </c>
      <c r="R3">
        <f t="shared" si="3"/>
        <v>1859806</v>
      </c>
      <c r="S3">
        <f t="shared" si="3"/>
        <v>1741894</v>
      </c>
      <c r="T3">
        <f t="shared" si="3"/>
        <v>1631457</v>
      </c>
      <c r="U3">
        <f t="shared" si="3"/>
        <v>1528022</v>
      </c>
      <c r="V3">
        <f t="shared" ref="V3:V51" si="4">IF(U3&gt;2*I3, 1, 0)</f>
        <v>0</v>
      </c>
      <c r="X3">
        <f>SUM(V:V)</f>
        <v>18</v>
      </c>
    </row>
    <row r="4" spans="1:24" x14ac:dyDescent="0.3">
      <c r="A4" t="s">
        <v>2</v>
      </c>
      <c r="B4">
        <v>1165105</v>
      </c>
      <c r="C4">
        <v>1278732</v>
      </c>
      <c r="D4">
        <v>1299953</v>
      </c>
      <c r="E4">
        <v>1191621</v>
      </c>
      <c r="G4" s="2" t="s">
        <v>2</v>
      </c>
      <c r="H4">
        <f t="shared" si="2"/>
        <v>1.0195000000000001</v>
      </c>
      <c r="I4">
        <f>B4+C4</f>
        <v>2443837</v>
      </c>
      <c r="J4">
        <f>D4+E4</f>
        <v>2491574</v>
      </c>
      <c r="K4">
        <f t="shared" si="3"/>
        <v>2540159</v>
      </c>
      <c r="L4">
        <f t="shared" si="3"/>
        <v>2589692</v>
      </c>
      <c r="M4">
        <f t="shared" ref="M4:N4" si="5">IF(L4&gt;2*$I4, L4, ROUNDDOWN(L4*$H4, 0))</f>
        <v>2640190</v>
      </c>
      <c r="N4">
        <f t="shared" si="5"/>
        <v>2691673</v>
      </c>
      <c r="O4">
        <f t="shared" si="3"/>
        <v>2744160</v>
      </c>
      <c r="P4">
        <f t="shared" ref="P4" si="6">IF(O4&gt;2*$I4, O4, ROUNDDOWN(O4*$H4, 0))</f>
        <v>2797671</v>
      </c>
      <c r="Q4">
        <f t="shared" si="3"/>
        <v>2852225</v>
      </c>
      <c r="R4">
        <f t="shared" si="3"/>
        <v>2907843</v>
      </c>
      <c r="S4">
        <f t="shared" si="3"/>
        <v>2964545</v>
      </c>
      <c r="T4">
        <f t="shared" si="3"/>
        <v>3022353</v>
      </c>
      <c r="U4">
        <f t="shared" si="3"/>
        <v>3081288</v>
      </c>
      <c r="V4">
        <f t="shared" si="4"/>
        <v>0</v>
      </c>
    </row>
    <row r="5" spans="1:24" x14ac:dyDescent="0.3">
      <c r="A5" t="s">
        <v>3</v>
      </c>
      <c r="B5">
        <v>949065</v>
      </c>
      <c r="C5">
        <v>1026050</v>
      </c>
      <c r="D5">
        <v>688027</v>
      </c>
      <c r="E5">
        <v>723233</v>
      </c>
      <c r="G5" s="2" t="s">
        <v>3</v>
      </c>
      <c r="H5">
        <f t="shared" si="2"/>
        <v>0.71450000000000002</v>
      </c>
      <c r="I5">
        <f>B5+C5</f>
        <v>1975115</v>
      </c>
      <c r="J5">
        <f>D5+E5</f>
        <v>1411260</v>
      </c>
      <c r="K5">
        <f t="shared" si="3"/>
        <v>1008345</v>
      </c>
      <c r="L5">
        <f t="shared" si="3"/>
        <v>720462</v>
      </c>
      <c r="M5">
        <f t="shared" ref="M5:N5" si="7">IF(L5&gt;2*$I5, L5, ROUNDDOWN(L5*$H5, 0))</f>
        <v>514770</v>
      </c>
      <c r="N5">
        <f t="shared" si="7"/>
        <v>367803</v>
      </c>
      <c r="O5">
        <f t="shared" si="3"/>
        <v>262795</v>
      </c>
      <c r="P5">
        <f t="shared" ref="P5:Q5" si="8">IF(O5&gt;2*$I5, O5, ROUNDDOWN(O5*$H5, 0))</f>
        <v>187767</v>
      </c>
      <c r="Q5">
        <f t="shared" si="8"/>
        <v>134159</v>
      </c>
      <c r="R5">
        <f t="shared" si="3"/>
        <v>95856</v>
      </c>
      <c r="S5">
        <f t="shared" si="3"/>
        <v>68489</v>
      </c>
      <c r="T5">
        <f t="shared" si="3"/>
        <v>48935</v>
      </c>
      <c r="U5">
        <f t="shared" si="3"/>
        <v>34964</v>
      </c>
      <c r="V5">
        <f t="shared" si="4"/>
        <v>0</v>
      </c>
      <c r="X5" t="s">
        <v>58</v>
      </c>
    </row>
    <row r="6" spans="1:24" x14ac:dyDescent="0.3">
      <c r="A6" t="s">
        <v>4</v>
      </c>
      <c r="B6">
        <v>2436107</v>
      </c>
      <c r="C6">
        <v>2228622</v>
      </c>
      <c r="D6">
        <v>1831600</v>
      </c>
      <c r="E6">
        <v>1960624</v>
      </c>
      <c r="G6" s="2" t="s">
        <v>4</v>
      </c>
      <c r="H6">
        <f t="shared" si="2"/>
        <v>0.81289999999999996</v>
      </c>
      <c r="I6">
        <f>B6+C6</f>
        <v>4664729</v>
      </c>
      <c r="J6">
        <f>D6+E6</f>
        <v>3792224</v>
      </c>
      <c r="K6">
        <f t="shared" si="3"/>
        <v>3082698</v>
      </c>
      <c r="L6">
        <f t="shared" ref="L6:U6" si="9">IF(K6&gt;2*$I6, K6, ROUNDDOWN(K6*$H6, 0))</f>
        <v>2505925</v>
      </c>
      <c r="M6">
        <f t="shared" si="9"/>
        <v>2037066</v>
      </c>
      <c r="N6">
        <f t="shared" si="9"/>
        <v>1655930</v>
      </c>
      <c r="O6">
        <f t="shared" si="9"/>
        <v>1346105</v>
      </c>
      <c r="P6">
        <f t="shared" si="9"/>
        <v>1094248</v>
      </c>
      <c r="Q6">
        <f t="shared" si="9"/>
        <v>889514</v>
      </c>
      <c r="R6">
        <f t="shared" si="9"/>
        <v>723085</v>
      </c>
      <c r="S6">
        <f t="shared" si="9"/>
        <v>587795</v>
      </c>
      <c r="T6">
        <f t="shared" si="9"/>
        <v>477818</v>
      </c>
      <c r="U6">
        <f t="shared" si="9"/>
        <v>388418</v>
      </c>
      <c r="V6">
        <f t="shared" si="4"/>
        <v>0</v>
      </c>
      <c r="X6">
        <f>SUM(U2:U51)</f>
        <v>125930205</v>
      </c>
    </row>
    <row r="7" spans="1:24" x14ac:dyDescent="0.3">
      <c r="A7" t="s">
        <v>5</v>
      </c>
      <c r="B7">
        <v>1846928</v>
      </c>
      <c r="C7">
        <v>1851433</v>
      </c>
      <c r="D7">
        <v>2125113</v>
      </c>
      <c r="E7">
        <v>2028635</v>
      </c>
      <c r="G7" s="2" t="s">
        <v>5</v>
      </c>
      <c r="H7">
        <f t="shared" si="2"/>
        <v>1.1231</v>
      </c>
      <c r="I7">
        <f>B7+C7</f>
        <v>3698361</v>
      </c>
      <c r="J7">
        <f>D7+E7</f>
        <v>4153748</v>
      </c>
      <c r="K7">
        <f t="shared" si="3"/>
        <v>4665074</v>
      </c>
      <c r="L7">
        <f t="shared" ref="L7:U7" si="10">IF(K7&gt;2*$I7, K7, ROUNDDOWN(K7*$H7, 0))</f>
        <v>5239344</v>
      </c>
      <c r="M7">
        <f t="shared" si="10"/>
        <v>5884307</v>
      </c>
      <c r="N7">
        <f t="shared" si="10"/>
        <v>6608665</v>
      </c>
      <c r="O7">
        <f t="shared" si="10"/>
        <v>7422191</v>
      </c>
      <c r="P7">
        <f t="shared" si="10"/>
        <v>7422191</v>
      </c>
      <c r="Q7">
        <f t="shared" si="10"/>
        <v>7422191</v>
      </c>
      <c r="R7">
        <f t="shared" si="10"/>
        <v>7422191</v>
      </c>
      <c r="S7">
        <f t="shared" si="10"/>
        <v>7422191</v>
      </c>
      <c r="T7">
        <f t="shared" si="10"/>
        <v>7422191</v>
      </c>
      <c r="U7">
        <f t="shared" si="10"/>
        <v>7422191</v>
      </c>
      <c r="V7">
        <f t="shared" si="4"/>
        <v>1</v>
      </c>
    </row>
    <row r="8" spans="1:24" x14ac:dyDescent="0.3">
      <c r="A8" t="s">
        <v>6</v>
      </c>
      <c r="B8">
        <v>3841577</v>
      </c>
      <c r="C8">
        <v>3848394</v>
      </c>
      <c r="D8">
        <v>3595975</v>
      </c>
      <c r="E8">
        <v>3123039</v>
      </c>
      <c r="G8" s="2" t="s">
        <v>6</v>
      </c>
      <c r="H8">
        <f t="shared" si="2"/>
        <v>0.87370000000000003</v>
      </c>
      <c r="I8">
        <f>B8+C8</f>
        <v>7689971</v>
      </c>
      <c r="J8">
        <f>D8+E8</f>
        <v>6719014</v>
      </c>
      <c r="K8">
        <f t="shared" si="3"/>
        <v>5870402</v>
      </c>
      <c r="L8">
        <f t="shared" ref="L8:U8" si="11">IF(K8&gt;2*$I8, K8, ROUNDDOWN(K8*$H8, 0))</f>
        <v>5128970</v>
      </c>
      <c r="M8">
        <f t="shared" si="11"/>
        <v>4481181</v>
      </c>
      <c r="N8">
        <f t="shared" si="11"/>
        <v>3915207</v>
      </c>
      <c r="O8">
        <f t="shared" si="11"/>
        <v>3420716</v>
      </c>
      <c r="P8">
        <f t="shared" si="11"/>
        <v>2988679</v>
      </c>
      <c r="Q8">
        <f t="shared" si="11"/>
        <v>2611208</v>
      </c>
      <c r="R8">
        <f t="shared" si="11"/>
        <v>2281412</v>
      </c>
      <c r="S8">
        <f t="shared" si="11"/>
        <v>1993269</v>
      </c>
      <c r="T8">
        <f t="shared" si="11"/>
        <v>1741519</v>
      </c>
      <c r="U8">
        <f t="shared" si="11"/>
        <v>1521565</v>
      </c>
      <c r="V8">
        <f t="shared" si="4"/>
        <v>0</v>
      </c>
      <c r="X8" t="s">
        <v>59</v>
      </c>
    </row>
    <row r="9" spans="1:24" x14ac:dyDescent="0.3">
      <c r="A9" t="s">
        <v>7</v>
      </c>
      <c r="B9">
        <v>679557</v>
      </c>
      <c r="C9">
        <v>655500</v>
      </c>
      <c r="D9">
        <v>1012012</v>
      </c>
      <c r="E9">
        <v>1067022</v>
      </c>
      <c r="G9" s="2" t="s">
        <v>7</v>
      </c>
      <c r="H9">
        <f t="shared" si="2"/>
        <v>1.5571999999999999</v>
      </c>
      <c r="I9">
        <f>B9+C9</f>
        <v>1335057</v>
      </c>
      <c r="J9">
        <f>D9+E9</f>
        <v>2079034</v>
      </c>
      <c r="K9">
        <f t="shared" si="3"/>
        <v>3237471</v>
      </c>
      <c r="L9">
        <f t="shared" ref="L9:U9" si="12">IF(K9&gt;2*$I9, K9, ROUNDDOWN(K9*$H9, 0))</f>
        <v>3237471</v>
      </c>
      <c r="M9">
        <f t="shared" si="12"/>
        <v>3237471</v>
      </c>
      <c r="N9">
        <f t="shared" si="12"/>
        <v>3237471</v>
      </c>
      <c r="O9">
        <f t="shared" si="12"/>
        <v>3237471</v>
      </c>
      <c r="P9">
        <f t="shared" si="12"/>
        <v>3237471</v>
      </c>
      <c r="Q9">
        <f t="shared" si="12"/>
        <v>3237471</v>
      </c>
      <c r="R9">
        <f t="shared" si="12"/>
        <v>3237471</v>
      </c>
      <c r="S9">
        <f t="shared" si="12"/>
        <v>3237471</v>
      </c>
      <c r="T9">
        <f t="shared" si="12"/>
        <v>3237471</v>
      </c>
      <c r="U9">
        <f t="shared" si="12"/>
        <v>3237471</v>
      </c>
      <c r="V9">
        <f t="shared" si="4"/>
        <v>1</v>
      </c>
      <c r="X9">
        <f>MAX(U2:U51)</f>
        <v>16699503</v>
      </c>
    </row>
    <row r="10" spans="1:24" x14ac:dyDescent="0.3">
      <c r="A10" t="s">
        <v>8</v>
      </c>
      <c r="B10">
        <v>1660998</v>
      </c>
      <c r="C10">
        <v>1630345</v>
      </c>
      <c r="D10">
        <v>1130119</v>
      </c>
      <c r="E10">
        <v>1080238</v>
      </c>
      <c r="G10" s="2" t="s">
        <v>8</v>
      </c>
      <c r="H10">
        <f t="shared" si="2"/>
        <v>0.67149999999999999</v>
      </c>
      <c r="I10">
        <f>B10+C10</f>
        <v>3291343</v>
      </c>
      <c r="J10">
        <f>D10+E10</f>
        <v>2210357</v>
      </c>
      <c r="K10">
        <f t="shared" si="3"/>
        <v>1484254</v>
      </c>
      <c r="L10">
        <f t="shared" ref="L10:U10" si="13">IF(K10&gt;2*$I10, K10, ROUNDDOWN(K10*$H10, 0))</f>
        <v>996676</v>
      </c>
      <c r="M10">
        <f t="shared" si="13"/>
        <v>669267</v>
      </c>
      <c r="N10">
        <f t="shared" si="13"/>
        <v>449412</v>
      </c>
      <c r="O10">
        <f t="shared" si="13"/>
        <v>301780</v>
      </c>
      <c r="P10">
        <f t="shared" si="13"/>
        <v>202645</v>
      </c>
      <c r="Q10">
        <f t="shared" si="13"/>
        <v>136076</v>
      </c>
      <c r="R10">
        <f t="shared" si="13"/>
        <v>91375</v>
      </c>
      <c r="S10">
        <f t="shared" si="13"/>
        <v>61358</v>
      </c>
      <c r="T10">
        <f t="shared" si="13"/>
        <v>41201</v>
      </c>
      <c r="U10">
        <f t="shared" si="13"/>
        <v>27666</v>
      </c>
      <c r="V10">
        <f t="shared" si="4"/>
        <v>0</v>
      </c>
      <c r="X10" t="str">
        <f>INDEX(G:G, MATCH(X9, U:U,0))</f>
        <v>w12C</v>
      </c>
    </row>
    <row r="11" spans="1:24" x14ac:dyDescent="0.3">
      <c r="A11" t="s">
        <v>9</v>
      </c>
      <c r="B11">
        <v>1157622</v>
      </c>
      <c r="C11">
        <v>1182345</v>
      </c>
      <c r="D11">
        <v>830785</v>
      </c>
      <c r="E11">
        <v>833779</v>
      </c>
      <c r="G11" s="2" t="s">
        <v>9</v>
      </c>
      <c r="H11">
        <f t="shared" si="2"/>
        <v>0.71130000000000004</v>
      </c>
      <c r="I11">
        <f>B11+C11</f>
        <v>2339967</v>
      </c>
      <c r="J11">
        <f>D11+E11</f>
        <v>1664564</v>
      </c>
      <c r="K11">
        <f t="shared" si="3"/>
        <v>1184004</v>
      </c>
      <c r="L11">
        <f t="shared" ref="L11:U11" si="14">IF(K11&gt;2*$I11, K11, ROUNDDOWN(K11*$H11, 0))</f>
        <v>842182</v>
      </c>
      <c r="M11">
        <f t="shared" si="14"/>
        <v>599044</v>
      </c>
      <c r="N11">
        <f t="shared" si="14"/>
        <v>426099</v>
      </c>
      <c r="O11">
        <f t="shared" si="14"/>
        <v>303084</v>
      </c>
      <c r="P11">
        <f t="shared" si="14"/>
        <v>215583</v>
      </c>
      <c r="Q11">
        <f t="shared" si="14"/>
        <v>153344</v>
      </c>
      <c r="R11">
        <f t="shared" si="14"/>
        <v>109073</v>
      </c>
      <c r="S11">
        <f t="shared" si="14"/>
        <v>77583</v>
      </c>
      <c r="T11">
        <f t="shared" si="14"/>
        <v>55184</v>
      </c>
      <c r="U11">
        <f t="shared" si="14"/>
        <v>39252</v>
      </c>
      <c r="V11">
        <f t="shared" si="4"/>
        <v>0</v>
      </c>
    </row>
    <row r="12" spans="1:24" x14ac:dyDescent="0.3">
      <c r="A12" t="s">
        <v>10</v>
      </c>
      <c r="B12">
        <v>1987047</v>
      </c>
      <c r="C12">
        <v>1996208</v>
      </c>
      <c r="D12">
        <v>2053892</v>
      </c>
      <c r="E12">
        <v>1697247</v>
      </c>
      <c r="G12" s="2" t="s">
        <v>10</v>
      </c>
      <c r="H12">
        <f t="shared" si="2"/>
        <v>0.94169999999999998</v>
      </c>
      <c r="I12">
        <f>B12+C12</f>
        <v>3983255</v>
      </c>
      <c r="J12">
        <f>D12+E12</f>
        <v>3751139</v>
      </c>
      <c r="K12">
        <f t="shared" si="3"/>
        <v>3532447</v>
      </c>
      <c r="L12">
        <f t="shared" ref="L12:U12" si="15">IF(K12&gt;2*$I12, K12, ROUNDDOWN(K12*$H12, 0))</f>
        <v>3326505</v>
      </c>
      <c r="M12">
        <f t="shared" si="15"/>
        <v>3132569</v>
      </c>
      <c r="N12">
        <f t="shared" si="15"/>
        <v>2949940</v>
      </c>
      <c r="O12">
        <f t="shared" si="15"/>
        <v>2777958</v>
      </c>
      <c r="P12">
        <f t="shared" si="15"/>
        <v>2616003</v>
      </c>
      <c r="Q12">
        <f t="shared" si="15"/>
        <v>2463490</v>
      </c>
      <c r="R12">
        <f t="shared" si="15"/>
        <v>2319868</v>
      </c>
      <c r="S12">
        <f t="shared" si="15"/>
        <v>2184619</v>
      </c>
      <c r="T12">
        <f t="shared" si="15"/>
        <v>2057255</v>
      </c>
      <c r="U12">
        <f t="shared" si="15"/>
        <v>1937317</v>
      </c>
      <c r="V12">
        <f t="shared" si="4"/>
        <v>0</v>
      </c>
    </row>
    <row r="13" spans="1:24" x14ac:dyDescent="0.3">
      <c r="A13" t="s">
        <v>11</v>
      </c>
      <c r="B13">
        <v>3997724</v>
      </c>
      <c r="C13">
        <v>3690756</v>
      </c>
      <c r="D13">
        <v>4339393</v>
      </c>
      <c r="E13">
        <v>4639643</v>
      </c>
      <c r="G13" s="2" t="s">
        <v>11</v>
      </c>
      <c r="H13">
        <f t="shared" si="2"/>
        <v>1.1677999999999999</v>
      </c>
      <c r="I13">
        <f>B13+C13</f>
        <v>7688480</v>
      </c>
      <c r="J13">
        <f>D13+E13</f>
        <v>8979036</v>
      </c>
      <c r="K13">
        <f t="shared" si="3"/>
        <v>10485718</v>
      </c>
      <c r="L13">
        <f t="shared" ref="L13:U13" si="16">IF(K13&gt;2*$I13, K13, ROUNDDOWN(K13*$H13, 0))</f>
        <v>12245221</v>
      </c>
      <c r="M13">
        <f t="shared" si="16"/>
        <v>14299969</v>
      </c>
      <c r="N13">
        <f t="shared" si="16"/>
        <v>16699503</v>
      </c>
      <c r="O13">
        <f t="shared" si="16"/>
        <v>16699503</v>
      </c>
      <c r="P13">
        <f t="shared" si="16"/>
        <v>16699503</v>
      </c>
      <c r="Q13">
        <f t="shared" si="16"/>
        <v>16699503</v>
      </c>
      <c r="R13">
        <f t="shared" si="16"/>
        <v>16699503</v>
      </c>
      <c r="S13">
        <f t="shared" si="16"/>
        <v>16699503</v>
      </c>
      <c r="T13">
        <f t="shared" si="16"/>
        <v>16699503</v>
      </c>
      <c r="U13">
        <f t="shared" si="16"/>
        <v>16699503</v>
      </c>
      <c r="V13">
        <f t="shared" si="4"/>
        <v>1</v>
      </c>
    </row>
    <row r="14" spans="1:24" x14ac:dyDescent="0.3">
      <c r="A14" t="s">
        <v>12</v>
      </c>
      <c r="B14">
        <v>996113</v>
      </c>
      <c r="C14">
        <v>964279</v>
      </c>
      <c r="D14">
        <v>1012487</v>
      </c>
      <c r="E14">
        <v>1128940</v>
      </c>
      <c r="G14" s="2" t="s">
        <v>12</v>
      </c>
      <c r="H14">
        <f t="shared" si="2"/>
        <v>1.0923</v>
      </c>
      <c r="I14">
        <f>B14+C14</f>
        <v>1960392</v>
      </c>
      <c r="J14">
        <f>D14+E14</f>
        <v>2141427</v>
      </c>
      <c r="K14">
        <f t="shared" si="3"/>
        <v>2339080</v>
      </c>
      <c r="L14">
        <f t="shared" ref="L14:U14" si="17">IF(K14&gt;2*$I14, K14, ROUNDDOWN(K14*$H14, 0))</f>
        <v>2554977</v>
      </c>
      <c r="M14">
        <f t="shared" si="17"/>
        <v>2790801</v>
      </c>
      <c r="N14">
        <f t="shared" si="17"/>
        <v>3048391</v>
      </c>
      <c r="O14">
        <f t="shared" si="17"/>
        <v>3329757</v>
      </c>
      <c r="P14">
        <f t="shared" si="17"/>
        <v>3637093</v>
      </c>
      <c r="Q14">
        <f t="shared" si="17"/>
        <v>3972796</v>
      </c>
      <c r="R14">
        <f t="shared" si="17"/>
        <v>3972796</v>
      </c>
      <c r="S14">
        <f t="shared" si="17"/>
        <v>3972796</v>
      </c>
      <c r="T14">
        <f t="shared" si="17"/>
        <v>3972796</v>
      </c>
      <c r="U14">
        <f t="shared" si="17"/>
        <v>3972796</v>
      </c>
      <c r="V14">
        <f t="shared" si="4"/>
        <v>1</v>
      </c>
    </row>
    <row r="15" spans="1:24" x14ac:dyDescent="0.3">
      <c r="A15" t="s">
        <v>13</v>
      </c>
      <c r="B15">
        <v>1143634</v>
      </c>
      <c r="C15">
        <v>1033836</v>
      </c>
      <c r="D15">
        <v>909534</v>
      </c>
      <c r="E15">
        <v>856349</v>
      </c>
      <c r="G15" s="2" t="s">
        <v>13</v>
      </c>
      <c r="H15">
        <f t="shared" si="2"/>
        <v>0.81089999999999995</v>
      </c>
      <c r="I15">
        <f>B15+C15</f>
        <v>2177470</v>
      </c>
      <c r="J15">
        <f>D15+E15</f>
        <v>1765883</v>
      </c>
      <c r="K15">
        <f t="shared" si="3"/>
        <v>1431954</v>
      </c>
      <c r="L15">
        <f t="shared" ref="L15:U15" si="18">IF(K15&gt;2*$I15, K15, ROUNDDOWN(K15*$H15, 0))</f>
        <v>1161171</v>
      </c>
      <c r="M15">
        <f t="shared" si="18"/>
        <v>941593</v>
      </c>
      <c r="N15">
        <f t="shared" si="18"/>
        <v>763537</v>
      </c>
      <c r="O15">
        <f t="shared" si="18"/>
        <v>619152</v>
      </c>
      <c r="P15">
        <f t="shared" si="18"/>
        <v>502070</v>
      </c>
      <c r="Q15">
        <f t="shared" si="18"/>
        <v>407128</v>
      </c>
      <c r="R15">
        <f t="shared" si="18"/>
        <v>330140</v>
      </c>
      <c r="S15">
        <f t="shared" si="18"/>
        <v>267710</v>
      </c>
      <c r="T15">
        <f t="shared" si="18"/>
        <v>217086</v>
      </c>
      <c r="U15">
        <f t="shared" si="18"/>
        <v>176035</v>
      </c>
      <c r="V15">
        <f t="shared" si="4"/>
        <v>0</v>
      </c>
    </row>
    <row r="16" spans="1:24" x14ac:dyDescent="0.3">
      <c r="A16" t="s">
        <v>14</v>
      </c>
      <c r="B16">
        <v>2549276</v>
      </c>
      <c r="C16">
        <v>2584751</v>
      </c>
      <c r="D16">
        <v>2033079</v>
      </c>
      <c r="E16">
        <v>2066918</v>
      </c>
      <c r="G16" s="2" t="s">
        <v>14</v>
      </c>
      <c r="H16">
        <f t="shared" si="2"/>
        <v>0.79849999999999999</v>
      </c>
      <c r="I16">
        <f>B16+C16</f>
        <v>5134027</v>
      </c>
      <c r="J16">
        <f>D16+E16</f>
        <v>4099997</v>
      </c>
      <c r="K16">
        <f t="shared" si="3"/>
        <v>3273847</v>
      </c>
      <c r="L16">
        <f t="shared" ref="L16:U16" si="19">IF(K16&gt;2*$I16, K16, ROUNDDOWN(K16*$H16, 0))</f>
        <v>2614166</v>
      </c>
      <c r="M16">
        <f t="shared" si="19"/>
        <v>2087411</v>
      </c>
      <c r="N16">
        <f t="shared" si="19"/>
        <v>1666797</v>
      </c>
      <c r="O16">
        <f t="shared" si="19"/>
        <v>1330937</v>
      </c>
      <c r="P16">
        <f t="shared" si="19"/>
        <v>1062753</v>
      </c>
      <c r="Q16">
        <f t="shared" si="19"/>
        <v>848608</v>
      </c>
      <c r="R16">
        <f t="shared" si="19"/>
        <v>677613</v>
      </c>
      <c r="S16">
        <f t="shared" si="19"/>
        <v>541073</v>
      </c>
      <c r="T16">
        <f t="shared" si="19"/>
        <v>432046</v>
      </c>
      <c r="U16">
        <f t="shared" si="19"/>
        <v>344988</v>
      </c>
      <c r="V16">
        <f t="shared" si="4"/>
        <v>0</v>
      </c>
    </row>
    <row r="17" spans="1:22" x14ac:dyDescent="0.3">
      <c r="A17" t="s">
        <v>15</v>
      </c>
      <c r="B17">
        <v>1367212</v>
      </c>
      <c r="C17">
        <v>1361389</v>
      </c>
      <c r="D17">
        <v>1572320</v>
      </c>
      <c r="E17">
        <v>1836258</v>
      </c>
      <c r="G17" s="2" t="s">
        <v>15</v>
      </c>
      <c r="H17">
        <f t="shared" si="2"/>
        <v>1.2492000000000001</v>
      </c>
      <c r="I17">
        <f>B17+C17</f>
        <v>2728601</v>
      </c>
      <c r="J17">
        <f>D17+E17</f>
        <v>3408578</v>
      </c>
      <c r="K17">
        <f t="shared" si="3"/>
        <v>4257995</v>
      </c>
      <c r="L17">
        <f t="shared" ref="L17:U17" si="20">IF(K17&gt;2*$I17, K17, ROUNDDOWN(K17*$H17, 0))</f>
        <v>5319087</v>
      </c>
      <c r="M17">
        <f t="shared" si="20"/>
        <v>6644603</v>
      </c>
      <c r="N17">
        <f t="shared" si="20"/>
        <v>6644603</v>
      </c>
      <c r="O17">
        <f t="shared" si="20"/>
        <v>6644603</v>
      </c>
      <c r="P17">
        <f t="shared" si="20"/>
        <v>6644603</v>
      </c>
      <c r="Q17">
        <f t="shared" si="20"/>
        <v>6644603</v>
      </c>
      <c r="R17">
        <f t="shared" si="20"/>
        <v>6644603</v>
      </c>
      <c r="S17">
        <f t="shared" si="20"/>
        <v>6644603</v>
      </c>
      <c r="T17">
        <f t="shared" si="20"/>
        <v>6644603</v>
      </c>
      <c r="U17">
        <f t="shared" si="20"/>
        <v>6644603</v>
      </c>
      <c r="V17">
        <f t="shared" si="4"/>
        <v>1</v>
      </c>
    </row>
    <row r="18" spans="1:22" x14ac:dyDescent="0.3">
      <c r="A18" t="s">
        <v>16</v>
      </c>
      <c r="B18">
        <v>2567464</v>
      </c>
      <c r="C18">
        <v>2441857</v>
      </c>
      <c r="D18">
        <v>1524132</v>
      </c>
      <c r="E18">
        <v>1496810</v>
      </c>
      <c r="G18" s="2" t="s">
        <v>16</v>
      </c>
      <c r="H18">
        <f t="shared" si="2"/>
        <v>0.60299999999999998</v>
      </c>
      <c r="I18">
        <f>B18+C18</f>
        <v>5009321</v>
      </c>
      <c r="J18">
        <f>D18+E18</f>
        <v>3020942</v>
      </c>
      <c r="K18">
        <f t="shared" si="3"/>
        <v>1821628</v>
      </c>
      <c r="L18">
        <f t="shared" ref="L18:U18" si="21">IF(K18&gt;2*$I18, K18, ROUNDDOWN(K18*$H18, 0))</f>
        <v>1098441</v>
      </c>
      <c r="M18">
        <f t="shared" si="21"/>
        <v>662359</v>
      </c>
      <c r="N18">
        <f t="shared" si="21"/>
        <v>399402</v>
      </c>
      <c r="O18">
        <f t="shared" si="21"/>
        <v>240839</v>
      </c>
      <c r="P18">
        <f t="shared" si="21"/>
        <v>145225</v>
      </c>
      <c r="Q18">
        <f t="shared" si="21"/>
        <v>87570</v>
      </c>
      <c r="R18">
        <f t="shared" si="21"/>
        <v>52804</v>
      </c>
      <c r="S18">
        <f t="shared" si="21"/>
        <v>31840</v>
      </c>
      <c r="T18">
        <f t="shared" si="21"/>
        <v>19199</v>
      </c>
      <c r="U18">
        <f t="shared" si="21"/>
        <v>11576</v>
      </c>
      <c r="V18">
        <f t="shared" si="4"/>
        <v>0</v>
      </c>
    </row>
    <row r="19" spans="1:22" x14ac:dyDescent="0.3">
      <c r="A19" t="s">
        <v>17</v>
      </c>
      <c r="B19">
        <v>1334060</v>
      </c>
      <c r="C19">
        <v>1395231</v>
      </c>
      <c r="D19">
        <v>578655</v>
      </c>
      <c r="E19">
        <v>677663</v>
      </c>
      <c r="G19" s="2" t="s">
        <v>17</v>
      </c>
      <c r="H19">
        <f t="shared" si="2"/>
        <v>0.46029999999999999</v>
      </c>
      <c r="I19">
        <f>B19+C19</f>
        <v>2729291</v>
      </c>
      <c r="J19">
        <f>D19+E19</f>
        <v>1256318</v>
      </c>
      <c r="K19">
        <f t="shared" si="3"/>
        <v>578283</v>
      </c>
      <c r="L19">
        <f t="shared" ref="L19:U19" si="22">IF(K19&gt;2*$I19, K19, ROUNDDOWN(K19*$H19, 0))</f>
        <v>266183</v>
      </c>
      <c r="M19">
        <f t="shared" si="22"/>
        <v>122524</v>
      </c>
      <c r="N19">
        <f t="shared" si="22"/>
        <v>56397</v>
      </c>
      <c r="O19">
        <f t="shared" si="22"/>
        <v>25959</v>
      </c>
      <c r="P19">
        <f t="shared" si="22"/>
        <v>11948</v>
      </c>
      <c r="Q19">
        <f t="shared" si="22"/>
        <v>5499</v>
      </c>
      <c r="R19">
        <f t="shared" si="22"/>
        <v>2531</v>
      </c>
      <c r="S19">
        <f t="shared" si="22"/>
        <v>1165</v>
      </c>
      <c r="T19">
        <f t="shared" si="22"/>
        <v>536</v>
      </c>
      <c r="U19">
        <f t="shared" si="22"/>
        <v>246</v>
      </c>
      <c r="V19">
        <f t="shared" si="4"/>
        <v>0</v>
      </c>
    </row>
    <row r="20" spans="1:22" x14ac:dyDescent="0.3">
      <c r="A20" t="s">
        <v>18</v>
      </c>
      <c r="B20">
        <v>2976209</v>
      </c>
      <c r="C20">
        <v>3199665</v>
      </c>
      <c r="D20">
        <v>1666477</v>
      </c>
      <c r="E20">
        <v>1759240</v>
      </c>
      <c r="G20" s="2" t="s">
        <v>18</v>
      </c>
      <c r="H20">
        <f t="shared" si="2"/>
        <v>0.55459999999999998</v>
      </c>
      <c r="I20">
        <f>B20+C20</f>
        <v>6175874</v>
      </c>
      <c r="J20">
        <f>D20+E20</f>
        <v>3425717</v>
      </c>
      <c r="K20">
        <f t="shared" si="3"/>
        <v>1899902</v>
      </c>
      <c r="L20">
        <f t="shared" ref="L20:U20" si="23">IF(K20&gt;2*$I20, K20, ROUNDDOWN(K20*$H20, 0))</f>
        <v>1053685</v>
      </c>
      <c r="M20">
        <f t="shared" si="23"/>
        <v>584373</v>
      </c>
      <c r="N20">
        <f t="shared" si="23"/>
        <v>324093</v>
      </c>
      <c r="O20">
        <f t="shared" si="23"/>
        <v>179741</v>
      </c>
      <c r="P20">
        <f t="shared" si="23"/>
        <v>99684</v>
      </c>
      <c r="Q20">
        <f t="shared" si="23"/>
        <v>55284</v>
      </c>
      <c r="R20">
        <f t="shared" si="23"/>
        <v>30660</v>
      </c>
      <c r="S20">
        <f t="shared" si="23"/>
        <v>17004</v>
      </c>
      <c r="T20">
        <f t="shared" si="23"/>
        <v>9430</v>
      </c>
      <c r="U20">
        <f t="shared" si="23"/>
        <v>5229</v>
      </c>
      <c r="V20">
        <f t="shared" si="4"/>
        <v>0</v>
      </c>
    </row>
    <row r="21" spans="1:22" x14ac:dyDescent="0.3">
      <c r="A21" t="s">
        <v>19</v>
      </c>
      <c r="B21">
        <v>1443351</v>
      </c>
      <c r="C21">
        <v>1565539</v>
      </c>
      <c r="D21">
        <v>1355276</v>
      </c>
      <c r="E21">
        <v>1423414</v>
      </c>
      <c r="G21" s="2" t="s">
        <v>19</v>
      </c>
      <c r="H21">
        <f t="shared" si="2"/>
        <v>0.9234</v>
      </c>
      <c r="I21">
        <f>B21+C21</f>
        <v>3008890</v>
      </c>
      <c r="J21">
        <f>D21+E21</f>
        <v>2778690</v>
      </c>
      <c r="K21">
        <f t="shared" si="3"/>
        <v>2565842</v>
      </c>
      <c r="L21">
        <f t="shared" ref="L21:U21" si="24">IF(K21&gt;2*$I21, K21, ROUNDDOWN(K21*$H21, 0))</f>
        <v>2369298</v>
      </c>
      <c r="M21">
        <f t="shared" si="24"/>
        <v>2187809</v>
      </c>
      <c r="N21">
        <f t="shared" si="24"/>
        <v>2020222</v>
      </c>
      <c r="O21">
        <f t="shared" si="24"/>
        <v>1865472</v>
      </c>
      <c r="P21">
        <f t="shared" si="24"/>
        <v>1722576</v>
      </c>
      <c r="Q21">
        <f t="shared" si="24"/>
        <v>1590626</v>
      </c>
      <c r="R21">
        <f t="shared" si="24"/>
        <v>1468784</v>
      </c>
      <c r="S21">
        <f t="shared" si="24"/>
        <v>1356275</v>
      </c>
      <c r="T21">
        <f t="shared" si="24"/>
        <v>1252384</v>
      </c>
      <c r="U21">
        <f t="shared" si="24"/>
        <v>1156451</v>
      </c>
      <c r="V21">
        <f t="shared" si="4"/>
        <v>0</v>
      </c>
    </row>
    <row r="22" spans="1:22" x14ac:dyDescent="0.3">
      <c r="A22" t="s">
        <v>20</v>
      </c>
      <c r="B22">
        <v>2486640</v>
      </c>
      <c r="C22">
        <v>2265936</v>
      </c>
      <c r="D22">
        <v>297424</v>
      </c>
      <c r="E22">
        <v>274759</v>
      </c>
      <c r="G22" s="2" t="s">
        <v>20</v>
      </c>
      <c r="H22">
        <f t="shared" si="2"/>
        <v>0.1203</v>
      </c>
      <c r="I22">
        <f>B22+C22</f>
        <v>4752576</v>
      </c>
      <c r="J22">
        <f>D22+E22</f>
        <v>572183</v>
      </c>
      <c r="K22">
        <f t="shared" si="3"/>
        <v>68833</v>
      </c>
      <c r="L22">
        <f t="shared" ref="L22:U22" si="25">IF(K22&gt;2*$I22, K22, ROUNDDOWN(K22*$H22, 0))</f>
        <v>8280</v>
      </c>
      <c r="M22">
        <f t="shared" si="25"/>
        <v>996</v>
      </c>
      <c r="N22">
        <f t="shared" si="25"/>
        <v>119</v>
      </c>
      <c r="O22">
        <f t="shared" si="25"/>
        <v>14</v>
      </c>
      <c r="P22">
        <f t="shared" si="25"/>
        <v>1</v>
      </c>
      <c r="Q22">
        <f t="shared" si="25"/>
        <v>0</v>
      </c>
      <c r="R22">
        <f t="shared" si="25"/>
        <v>0</v>
      </c>
      <c r="S22">
        <f t="shared" si="25"/>
        <v>0</v>
      </c>
      <c r="T22">
        <f t="shared" si="25"/>
        <v>0</v>
      </c>
      <c r="U22">
        <f t="shared" si="25"/>
        <v>0</v>
      </c>
      <c r="V22">
        <f t="shared" si="4"/>
        <v>0</v>
      </c>
    </row>
    <row r="23" spans="1:22" x14ac:dyDescent="0.3">
      <c r="A23" t="s">
        <v>21</v>
      </c>
      <c r="B23">
        <v>685438</v>
      </c>
      <c r="C23">
        <v>749124</v>
      </c>
      <c r="D23">
        <v>2697677</v>
      </c>
      <c r="E23">
        <v>2821550</v>
      </c>
      <c r="G23" s="2" t="s">
        <v>21</v>
      </c>
      <c r="H23">
        <f t="shared" si="2"/>
        <v>3.8473000000000002</v>
      </c>
      <c r="I23">
        <f>B23+C23</f>
        <v>1434562</v>
      </c>
      <c r="J23">
        <f>D23+E23</f>
        <v>5519227</v>
      </c>
      <c r="K23">
        <f t="shared" si="3"/>
        <v>5519227</v>
      </c>
      <c r="L23">
        <f t="shared" ref="L23:U23" si="26">IF(K23&gt;2*$I23, K23, ROUNDDOWN(K23*$H23, 0))</f>
        <v>5519227</v>
      </c>
      <c r="M23">
        <f t="shared" si="26"/>
        <v>5519227</v>
      </c>
      <c r="N23">
        <f t="shared" si="26"/>
        <v>5519227</v>
      </c>
      <c r="O23">
        <f t="shared" si="26"/>
        <v>5519227</v>
      </c>
      <c r="P23">
        <f t="shared" si="26"/>
        <v>5519227</v>
      </c>
      <c r="Q23">
        <f t="shared" si="26"/>
        <v>5519227</v>
      </c>
      <c r="R23">
        <f t="shared" si="26"/>
        <v>5519227</v>
      </c>
      <c r="S23">
        <f t="shared" si="26"/>
        <v>5519227</v>
      </c>
      <c r="T23">
        <f t="shared" si="26"/>
        <v>5519227</v>
      </c>
      <c r="U23">
        <f t="shared" si="26"/>
        <v>5519227</v>
      </c>
      <c r="V23">
        <f t="shared" si="4"/>
        <v>1</v>
      </c>
    </row>
    <row r="24" spans="1:22" x14ac:dyDescent="0.3">
      <c r="A24" t="s">
        <v>22</v>
      </c>
      <c r="B24">
        <v>2166753</v>
      </c>
      <c r="C24">
        <v>2338698</v>
      </c>
      <c r="D24">
        <v>1681433</v>
      </c>
      <c r="E24">
        <v>1592443</v>
      </c>
      <c r="G24" s="2" t="s">
        <v>22</v>
      </c>
      <c r="H24">
        <f t="shared" si="2"/>
        <v>0.72660000000000002</v>
      </c>
      <c r="I24">
        <f>B24+C24</f>
        <v>4505451</v>
      </c>
      <c r="J24">
        <f>D24+E24</f>
        <v>3273876</v>
      </c>
      <c r="K24">
        <f t="shared" si="3"/>
        <v>2378798</v>
      </c>
      <c r="L24">
        <f t="shared" ref="L24:U24" si="27">IF(K24&gt;2*$I24, K24, ROUNDDOWN(K24*$H24, 0))</f>
        <v>1728434</v>
      </c>
      <c r="M24">
        <f t="shared" si="27"/>
        <v>1255880</v>
      </c>
      <c r="N24">
        <f t="shared" si="27"/>
        <v>912522</v>
      </c>
      <c r="O24">
        <f t="shared" si="27"/>
        <v>663038</v>
      </c>
      <c r="P24">
        <f t="shared" si="27"/>
        <v>481763</v>
      </c>
      <c r="Q24">
        <f t="shared" si="27"/>
        <v>350048</v>
      </c>
      <c r="R24">
        <f t="shared" si="27"/>
        <v>254344</v>
      </c>
      <c r="S24">
        <f t="shared" si="27"/>
        <v>184806</v>
      </c>
      <c r="T24">
        <f t="shared" si="27"/>
        <v>134280</v>
      </c>
      <c r="U24">
        <f t="shared" si="27"/>
        <v>97567</v>
      </c>
      <c r="V24">
        <f t="shared" si="4"/>
        <v>0</v>
      </c>
    </row>
    <row r="25" spans="1:22" x14ac:dyDescent="0.3">
      <c r="A25" t="s">
        <v>23</v>
      </c>
      <c r="B25">
        <v>643177</v>
      </c>
      <c r="C25">
        <v>684187</v>
      </c>
      <c r="D25">
        <v>796213</v>
      </c>
      <c r="E25">
        <v>867904</v>
      </c>
      <c r="G25" s="2" t="s">
        <v>23</v>
      </c>
      <c r="H25">
        <f t="shared" si="2"/>
        <v>1.2537</v>
      </c>
      <c r="I25">
        <f>B25+C25</f>
        <v>1327364</v>
      </c>
      <c r="J25">
        <f>D25+E25</f>
        <v>1664117</v>
      </c>
      <c r="K25">
        <f t="shared" si="3"/>
        <v>2086303</v>
      </c>
      <c r="L25">
        <f t="shared" ref="L25:U25" si="28">IF(K25&gt;2*$I25, K25, ROUNDDOWN(K25*$H25, 0))</f>
        <v>2615598</v>
      </c>
      <c r="M25">
        <f t="shared" si="28"/>
        <v>3279175</v>
      </c>
      <c r="N25">
        <f t="shared" si="28"/>
        <v>3279175</v>
      </c>
      <c r="O25">
        <f t="shared" si="28"/>
        <v>3279175</v>
      </c>
      <c r="P25">
        <f t="shared" si="28"/>
        <v>3279175</v>
      </c>
      <c r="Q25">
        <f t="shared" si="28"/>
        <v>3279175</v>
      </c>
      <c r="R25">
        <f t="shared" si="28"/>
        <v>3279175</v>
      </c>
      <c r="S25">
        <f t="shared" si="28"/>
        <v>3279175</v>
      </c>
      <c r="T25">
        <f t="shared" si="28"/>
        <v>3279175</v>
      </c>
      <c r="U25">
        <f t="shared" si="28"/>
        <v>3279175</v>
      </c>
      <c r="V25">
        <f t="shared" si="4"/>
        <v>1</v>
      </c>
    </row>
    <row r="26" spans="1:22" x14ac:dyDescent="0.3">
      <c r="A26" t="s">
        <v>24</v>
      </c>
      <c r="B26">
        <v>450192</v>
      </c>
      <c r="C26">
        <v>434755</v>
      </c>
      <c r="D26">
        <v>1656446</v>
      </c>
      <c r="E26">
        <v>1691000</v>
      </c>
      <c r="G26" s="2" t="s">
        <v>24</v>
      </c>
      <c r="H26">
        <f t="shared" si="2"/>
        <v>3.7826</v>
      </c>
      <c r="I26">
        <f>B26+C26</f>
        <v>884947</v>
      </c>
      <c r="J26">
        <f>D26+E26</f>
        <v>3347446</v>
      </c>
      <c r="K26">
        <f t="shared" si="3"/>
        <v>3347446</v>
      </c>
      <c r="L26">
        <f t="shared" ref="L26:U26" si="29">IF(K26&gt;2*$I26, K26, ROUNDDOWN(K26*$H26, 0))</f>
        <v>3347446</v>
      </c>
      <c r="M26">
        <f t="shared" si="29"/>
        <v>3347446</v>
      </c>
      <c r="N26">
        <f t="shared" si="29"/>
        <v>3347446</v>
      </c>
      <c r="O26">
        <f t="shared" si="29"/>
        <v>3347446</v>
      </c>
      <c r="P26">
        <f t="shared" si="29"/>
        <v>3347446</v>
      </c>
      <c r="Q26">
        <f t="shared" si="29"/>
        <v>3347446</v>
      </c>
      <c r="R26">
        <f t="shared" si="29"/>
        <v>3347446</v>
      </c>
      <c r="S26">
        <f t="shared" si="29"/>
        <v>3347446</v>
      </c>
      <c r="T26">
        <f t="shared" si="29"/>
        <v>3347446</v>
      </c>
      <c r="U26">
        <f t="shared" si="29"/>
        <v>3347446</v>
      </c>
      <c r="V26">
        <f t="shared" si="4"/>
        <v>1</v>
      </c>
    </row>
    <row r="27" spans="1:22" x14ac:dyDescent="0.3">
      <c r="A27" t="s">
        <v>25</v>
      </c>
      <c r="B27">
        <v>1037774</v>
      </c>
      <c r="C27">
        <v>1113789</v>
      </c>
      <c r="D27">
        <v>877464</v>
      </c>
      <c r="E27">
        <v>990837</v>
      </c>
      <c r="G27" s="2" t="s">
        <v>25</v>
      </c>
      <c r="H27">
        <f t="shared" si="2"/>
        <v>0.86829999999999996</v>
      </c>
      <c r="I27">
        <f>B27+C27</f>
        <v>2151563</v>
      </c>
      <c r="J27">
        <f>D27+E27</f>
        <v>1868301</v>
      </c>
      <c r="K27">
        <f t="shared" si="3"/>
        <v>1622245</v>
      </c>
      <c r="L27">
        <f t="shared" ref="L27:U27" si="30">IF(K27&gt;2*$I27, K27, ROUNDDOWN(K27*$H27, 0))</f>
        <v>1408595</v>
      </c>
      <c r="M27">
        <f t="shared" si="30"/>
        <v>1223083</v>
      </c>
      <c r="N27">
        <f t="shared" si="30"/>
        <v>1062002</v>
      </c>
      <c r="O27">
        <f t="shared" si="30"/>
        <v>922136</v>
      </c>
      <c r="P27">
        <f t="shared" si="30"/>
        <v>800690</v>
      </c>
      <c r="Q27">
        <f t="shared" si="30"/>
        <v>695239</v>
      </c>
      <c r="R27">
        <f t="shared" si="30"/>
        <v>603676</v>
      </c>
      <c r="S27">
        <f t="shared" si="30"/>
        <v>524171</v>
      </c>
      <c r="T27">
        <f t="shared" si="30"/>
        <v>455137</v>
      </c>
      <c r="U27">
        <f t="shared" si="30"/>
        <v>395195</v>
      </c>
      <c r="V27">
        <f t="shared" si="4"/>
        <v>0</v>
      </c>
    </row>
    <row r="28" spans="1:22" x14ac:dyDescent="0.3">
      <c r="A28" t="s">
        <v>26</v>
      </c>
      <c r="B28">
        <v>2351213</v>
      </c>
      <c r="C28">
        <v>2358482</v>
      </c>
      <c r="D28">
        <v>1098384</v>
      </c>
      <c r="E28">
        <v>1121488</v>
      </c>
      <c r="G28" s="2" t="s">
        <v>26</v>
      </c>
      <c r="H28">
        <f t="shared" si="2"/>
        <v>0.4713</v>
      </c>
      <c r="I28">
        <f>B28+C28</f>
        <v>4709695</v>
      </c>
      <c r="J28">
        <f>D28+E28</f>
        <v>2219872</v>
      </c>
      <c r="K28">
        <f t="shared" si="3"/>
        <v>1046225</v>
      </c>
      <c r="L28">
        <f t="shared" ref="L28:U28" si="31">IF(K28&gt;2*$I28, K28, ROUNDDOWN(K28*$H28, 0))</f>
        <v>493085</v>
      </c>
      <c r="M28">
        <f t="shared" si="31"/>
        <v>232390</v>
      </c>
      <c r="N28">
        <f t="shared" si="31"/>
        <v>109525</v>
      </c>
      <c r="O28">
        <f t="shared" si="31"/>
        <v>51619</v>
      </c>
      <c r="P28">
        <f t="shared" si="31"/>
        <v>24328</v>
      </c>
      <c r="Q28">
        <f t="shared" si="31"/>
        <v>11465</v>
      </c>
      <c r="R28">
        <f t="shared" si="31"/>
        <v>5403</v>
      </c>
      <c r="S28">
        <f t="shared" si="31"/>
        <v>2546</v>
      </c>
      <c r="T28">
        <f t="shared" si="31"/>
        <v>1199</v>
      </c>
      <c r="U28">
        <f t="shared" si="31"/>
        <v>565</v>
      </c>
      <c r="V28">
        <f t="shared" si="4"/>
        <v>0</v>
      </c>
    </row>
    <row r="29" spans="1:22" x14ac:dyDescent="0.3">
      <c r="A29" t="s">
        <v>27</v>
      </c>
      <c r="B29">
        <v>2613354</v>
      </c>
      <c r="C29">
        <v>2837241</v>
      </c>
      <c r="D29">
        <v>431144</v>
      </c>
      <c r="E29">
        <v>434113</v>
      </c>
      <c r="G29" s="2" t="s">
        <v>27</v>
      </c>
      <c r="H29">
        <f t="shared" si="2"/>
        <v>0.15870000000000001</v>
      </c>
      <c r="I29">
        <f>B29+C29</f>
        <v>5450595</v>
      </c>
      <c r="J29">
        <f>D29+E29</f>
        <v>865257</v>
      </c>
      <c r="K29">
        <f t="shared" si="3"/>
        <v>137316</v>
      </c>
      <c r="L29">
        <f t="shared" ref="L29:U29" si="32">IF(K29&gt;2*$I29, K29, ROUNDDOWN(K29*$H29, 0))</f>
        <v>21792</v>
      </c>
      <c r="M29">
        <f t="shared" si="32"/>
        <v>3458</v>
      </c>
      <c r="N29">
        <f t="shared" si="32"/>
        <v>548</v>
      </c>
      <c r="O29">
        <f t="shared" si="32"/>
        <v>86</v>
      </c>
      <c r="P29">
        <f t="shared" si="32"/>
        <v>13</v>
      </c>
      <c r="Q29">
        <f t="shared" si="32"/>
        <v>2</v>
      </c>
      <c r="R29">
        <f t="shared" si="32"/>
        <v>0</v>
      </c>
      <c r="S29">
        <f t="shared" si="32"/>
        <v>0</v>
      </c>
      <c r="T29">
        <f t="shared" si="32"/>
        <v>0</v>
      </c>
      <c r="U29">
        <f t="shared" si="32"/>
        <v>0</v>
      </c>
      <c r="V29">
        <f t="shared" si="4"/>
        <v>0</v>
      </c>
    </row>
    <row r="30" spans="1:22" x14ac:dyDescent="0.3">
      <c r="A30" t="s">
        <v>28</v>
      </c>
      <c r="B30">
        <v>1859691</v>
      </c>
      <c r="C30">
        <v>1844250</v>
      </c>
      <c r="D30">
        <v>1460134</v>
      </c>
      <c r="E30">
        <v>1585258</v>
      </c>
      <c r="G30" s="2" t="s">
        <v>28</v>
      </c>
      <c r="H30">
        <f t="shared" si="2"/>
        <v>0.82220000000000004</v>
      </c>
      <c r="I30">
        <f>B30+C30</f>
        <v>3703941</v>
      </c>
      <c r="J30">
        <f>D30+E30</f>
        <v>3045392</v>
      </c>
      <c r="K30">
        <f t="shared" si="3"/>
        <v>2503921</v>
      </c>
      <c r="L30">
        <f t="shared" ref="L30:U30" si="33">IF(K30&gt;2*$I30, K30, ROUNDDOWN(K30*$H30, 0))</f>
        <v>2058723</v>
      </c>
      <c r="M30">
        <f t="shared" si="33"/>
        <v>1692682</v>
      </c>
      <c r="N30">
        <f t="shared" si="33"/>
        <v>1391723</v>
      </c>
      <c r="O30">
        <f t="shared" si="33"/>
        <v>1144274</v>
      </c>
      <c r="P30">
        <f t="shared" si="33"/>
        <v>940822</v>
      </c>
      <c r="Q30">
        <f t="shared" si="33"/>
        <v>773543</v>
      </c>
      <c r="R30">
        <f t="shared" si="33"/>
        <v>636007</v>
      </c>
      <c r="S30">
        <f t="shared" si="33"/>
        <v>522924</v>
      </c>
      <c r="T30">
        <f t="shared" si="33"/>
        <v>429948</v>
      </c>
      <c r="U30">
        <f t="shared" si="33"/>
        <v>353503</v>
      </c>
      <c r="V30">
        <f t="shared" si="4"/>
        <v>0</v>
      </c>
    </row>
    <row r="31" spans="1:22" x14ac:dyDescent="0.3">
      <c r="A31" t="s">
        <v>29</v>
      </c>
      <c r="B31">
        <v>2478386</v>
      </c>
      <c r="C31">
        <v>2562144</v>
      </c>
      <c r="D31">
        <v>30035</v>
      </c>
      <c r="E31">
        <v>29396</v>
      </c>
      <c r="G31" s="2" t="s">
        <v>29</v>
      </c>
      <c r="H31">
        <f t="shared" si="2"/>
        <v>1.17E-2</v>
      </c>
      <c r="I31">
        <f>B31+C31</f>
        <v>5040530</v>
      </c>
      <c r="J31">
        <f>D31+E31</f>
        <v>59431</v>
      </c>
      <c r="K31">
        <f t="shared" si="3"/>
        <v>695</v>
      </c>
      <c r="L31">
        <f t="shared" ref="L31:U31" si="34">IF(K31&gt;2*$I31, K31, ROUNDDOWN(K31*$H31, 0))</f>
        <v>8</v>
      </c>
      <c r="M31">
        <f t="shared" si="34"/>
        <v>0</v>
      </c>
      <c r="N31">
        <f t="shared" si="34"/>
        <v>0</v>
      </c>
      <c r="O31">
        <f t="shared" si="34"/>
        <v>0</v>
      </c>
      <c r="P31">
        <f t="shared" si="34"/>
        <v>0</v>
      </c>
      <c r="Q31">
        <f t="shared" si="34"/>
        <v>0</v>
      </c>
      <c r="R31">
        <f t="shared" si="34"/>
        <v>0</v>
      </c>
      <c r="S31">
        <f t="shared" si="34"/>
        <v>0</v>
      </c>
      <c r="T31">
        <f t="shared" si="34"/>
        <v>0</v>
      </c>
      <c r="U31">
        <f t="shared" si="34"/>
        <v>0</v>
      </c>
      <c r="V31">
        <f t="shared" si="4"/>
        <v>0</v>
      </c>
    </row>
    <row r="32" spans="1:22" x14ac:dyDescent="0.3">
      <c r="A32" t="s">
        <v>30</v>
      </c>
      <c r="B32">
        <v>1938122</v>
      </c>
      <c r="C32">
        <v>1816647</v>
      </c>
      <c r="D32">
        <v>1602356</v>
      </c>
      <c r="E32">
        <v>1875221</v>
      </c>
      <c r="G32" s="2" t="s">
        <v>30</v>
      </c>
      <c r="H32">
        <f t="shared" si="2"/>
        <v>0.92610000000000003</v>
      </c>
      <c r="I32">
        <f>B32+C32</f>
        <v>3754769</v>
      </c>
      <c r="J32">
        <f>D32+E32</f>
        <v>3477577</v>
      </c>
      <c r="K32">
        <f t="shared" si="3"/>
        <v>3220584</v>
      </c>
      <c r="L32">
        <f t="shared" ref="L32:U32" si="35">IF(K32&gt;2*$I32, K32, ROUNDDOWN(K32*$H32, 0))</f>
        <v>2982582</v>
      </c>
      <c r="M32">
        <f t="shared" si="35"/>
        <v>2762169</v>
      </c>
      <c r="N32">
        <f t="shared" si="35"/>
        <v>2558044</v>
      </c>
      <c r="O32">
        <f t="shared" si="35"/>
        <v>2369004</v>
      </c>
      <c r="P32">
        <f t="shared" si="35"/>
        <v>2193934</v>
      </c>
      <c r="Q32">
        <f t="shared" si="35"/>
        <v>2031802</v>
      </c>
      <c r="R32">
        <f t="shared" si="35"/>
        <v>1881651</v>
      </c>
      <c r="S32">
        <f t="shared" si="35"/>
        <v>1742596</v>
      </c>
      <c r="T32">
        <f t="shared" si="35"/>
        <v>1613818</v>
      </c>
      <c r="U32">
        <f t="shared" si="35"/>
        <v>1494556</v>
      </c>
      <c r="V32">
        <f t="shared" si="4"/>
        <v>0</v>
      </c>
    </row>
    <row r="33" spans="1:22" x14ac:dyDescent="0.3">
      <c r="A33" t="s">
        <v>31</v>
      </c>
      <c r="B33">
        <v>992523</v>
      </c>
      <c r="C33">
        <v>1028501</v>
      </c>
      <c r="D33">
        <v>1995446</v>
      </c>
      <c r="E33">
        <v>1860524</v>
      </c>
      <c r="G33" s="2" t="s">
        <v>31</v>
      </c>
      <c r="H33">
        <f t="shared" si="2"/>
        <v>1.9078999999999999</v>
      </c>
      <c r="I33">
        <f>B33+C33</f>
        <v>2021024</v>
      </c>
      <c r="J33">
        <f>D33+E33</f>
        <v>3855970</v>
      </c>
      <c r="K33">
        <f t="shared" si="3"/>
        <v>7356805</v>
      </c>
      <c r="L33">
        <f t="shared" ref="L33:U33" si="36">IF(K33&gt;2*$I33, K33, ROUNDDOWN(K33*$H33, 0))</f>
        <v>7356805</v>
      </c>
      <c r="M33">
        <f t="shared" si="36"/>
        <v>7356805</v>
      </c>
      <c r="N33">
        <f t="shared" si="36"/>
        <v>7356805</v>
      </c>
      <c r="O33">
        <f t="shared" si="36"/>
        <v>7356805</v>
      </c>
      <c r="P33">
        <f t="shared" si="36"/>
        <v>7356805</v>
      </c>
      <c r="Q33">
        <f t="shared" si="36"/>
        <v>7356805</v>
      </c>
      <c r="R33">
        <f t="shared" si="36"/>
        <v>7356805</v>
      </c>
      <c r="S33">
        <f t="shared" si="36"/>
        <v>7356805</v>
      </c>
      <c r="T33">
        <f t="shared" si="36"/>
        <v>7356805</v>
      </c>
      <c r="U33">
        <f t="shared" si="36"/>
        <v>7356805</v>
      </c>
      <c r="V33">
        <f t="shared" si="4"/>
        <v>1</v>
      </c>
    </row>
    <row r="34" spans="1:22" x14ac:dyDescent="0.3">
      <c r="A34" t="s">
        <v>32</v>
      </c>
      <c r="B34">
        <v>2966291</v>
      </c>
      <c r="C34">
        <v>2889963</v>
      </c>
      <c r="D34">
        <v>462453</v>
      </c>
      <c r="E34">
        <v>486354</v>
      </c>
      <c r="G34" s="2" t="s">
        <v>32</v>
      </c>
      <c r="H34">
        <f t="shared" si="2"/>
        <v>0.16200000000000001</v>
      </c>
      <c r="I34">
        <f>B34+C34</f>
        <v>5856254</v>
      </c>
      <c r="J34">
        <f>D34+E34</f>
        <v>948807</v>
      </c>
      <c r="K34">
        <f t="shared" si="3"/>
        <v>153706</v>
      </c>
      <c r="L34">
        <f t="shared" ref="L34:U34" si="37">IF(K34&gt;2*$I34, K34, ROUNDDOWN(K34*$H34, 0))</f>
        <v>24900</v>
      </c>
      <c r="M34">
        <f t="shared" si="37"/>
        <v>4033</v>
      </c>
      <c r="N34">
        <f t="shared" si="37"/>
        <v>653</v>
      </c>
      <c r="O34">
        <f t="shared" si="37"/>
        <v>105</v>
      </c>
      <c r="P34">
        <f t="shared" si="37"/>
        <v>17</v>
      </c>
      <c r="Q34">
        <f t="shared" si="37"/>
        <v>2</v>
      </c>
      <c r="R34">
        <f t="shared" si="37"/>
        <v>0</v>
      </c>
      <c r="S34">
        <f t="shared" si="37"/>
        <v>0</v>
      </c>
      <c r="T34">
        <f t="shared" si="37"/>
        <v>0</v>
      </c>
      <c r="U34">
        <f t="shared" si="37"/>
        <v>0</v>
      </c>
      <c r="V34">
        <f t="shared" si="4"/>
        <v>0</v>
      </c>
    </row>
    <row r="35" spans="1:22" x14ac:dyDescent="0.3">
      <c r="A35" t="s">
        <v>33</v>
      </c>
      <c r="B35">
        <v>76648</v>
      </c>
      <c r="C35">
        <v>81385</v>
      </c>
      <c r="D35">
        <v>1374708</v>
      </c>
      <c r="E35">
        <v>1379567</v>
      </c>
      <c r="G35" s="2" t="s">
        <v>33</v>
      </c>
      <c r="H35">
        <f t="shared" si="2"/>
        <v>17.4284</v>
      </c>
      <c r="I35">
        <f>B35+C35</f>
        <v>158033</v>
      </c>
      <c r="J35">
        <f>D35+E35</f>
        <v>2754275</v>
      </c>
      <c r="K35">
        <f t="shared" si="3"/>
        <v>2754275</v>
      </c>
      <c r="L35">
        <f t="shared" ref="L35:U35" si="38">IF(K35&gt;2*$I35, K35, ROUNDDOWN(K35*$H35, 0))</f>
        <v>2754275</v>
      </c>
      <c r="M35">
        <f t="shared" si="38"/>
        <v>2754275</v>
      </c>
      <c r="N35">
        <f t="shared" si="38"/>
        <v>2754275</v>
      </c>
      <c r="O35">
        <f t="shared" si="38"/>
        <v>2754275</v>
      </c>
      <c r="P35">
        <f t="shared" si="38"/>
        <v>2754275</v>
      </c>
      <c r="Q35">
        <f t="shared" si="38"/>
        <v>2754275</v>
      </c>
      <c r="R35">
        <f t="shared" si="38"/>
        <v>2754275</v>
      </c>
      <c r="S35">
        <f t="shared" si="38"/>
        <v>2754275</v>
      </c>
      <c r="T35">
        <f t="shared" si="38"/>
        <v>2754275</v>
      </c>
      <c r="U35">
        <f t="shared" si="38"/>
        <v>2754275</v>
      </c>
      <c r="V35">
        <f t="shared" si="4"/>
        <v>1</v>
      </c>
    </row>
    <row r="36" spans="1:22" x14ac:dyDescent="0.3">
      <c r="A36" t="s">
        <v>34</v>
      </c>
      <c r="B36">
        <v>2574432</v>
      </c>
      <c r="C36">
        <v>2409710</v>
      </c>
      <c r="D36">
        <v>987486</v>
      </c>
      <c r="E36">
        <v>999043</v>
      </c>
      <c r="G36" s="2" t="s">
        <v>34</v>
      </c>
      <c r="H36">
        <f t="shared" si="2"/>
        <v>0.39850000000000002</v>
      </c>
      <c r="I36">
        <f>B36+C36</f>
        <v>4984142</v>
      </c>
      <c r="J36">
        <f>D36+E36</f>
        <v>1986529</v>
      </c>
      <c r="K36">
        <f t="shared" si="3"/>
        <v>791631</v>
      </c>
      <c r="L36">
        <f t="shared" ref="L36:U36" si="39">IF(K36&gt;2*$I36, K36, ROUNDDOWN(K36*$H36, 0))</f>
        <v>315464</v>
      </c>
      <c r="M36">
        <f t="shared" si="39"/>
        <v>125712</v>
      </c>
      <c r="N36">
        <f t="shared" si="39"/>
        <v>50096</v>
      </c>
      <c r="O36">
        <f t="shared" si="39"/>
        <v>19963</v>
      </c>
      <c r="P36">
        <f t="shared" si="39"/>
        <v>7955</v>
      </c>
      <c r="Q36">
        <f t="shared" si="39"/>
        <v>3170</v>
      </c>
      <c r="R36">
        <f t="shared" si="39"/>
        <v>1263</v>
      </c>
      <c r="S36">
        <f t="shared" si="39"/>
        <v>503</v>
      </c>
      <c r="T36">
        <f t="shared" si="39"/>
        <v>200</v>
      </c>
      <c r="U36">
        <f t="shared" si="39"/>
        <v>79</v>
      </c>
      <c r="V36">
        <f t="shared" si="4"/>
        <v>0</v>
      </c>
    </row>
    <row r="37" spans="1:22" x14ac:dyDescent="0.3">
      <c r="A37" t="s">
        <v>35</v>
      </c>
      <c r="B37">
        <v>1778590</v>
      </c>
      <c r="C37">
        <v>1874844</v>
      </c>
      <c r="D37">
        <v>111191</v>
      </c>
      <c r="E37">
        <v>117846</v>
      </c>
      <c r="G37" s="2" t="s">
        <v>35</v>
      </c>
      <c r="H37">
        <f t="shared" si="2"/>
        <v>6.2600000000000003E-2</v>
      </c>
      <c r="I37">
        <f>B37+C37</f>
        <v>3653434</v>
      </c>
      <c r="J37">
        <f>D37+E37</f>
        <v>229037</v>
      </c>
      <c r="K37">
        <f t="shared" si="3"/>
        <v>14337</v>
      </c>
      <c r="L37">
        <f t="shared" ref="L37:U37" si="40">IF(K37&gt;2*$I37, K37, ROUNDDOWN(K37*$H37, 0))</f>
        <v>897</v>
      </c>
      <c r="M37">
        <f t="shared" si="40"/>
        <v>56</v>
      </c>
      <c r="N37">
        <f t="shared" si="40"/>
        <v>3</v>
      </c>
      <c r="O37">
        <f t="shared" si="40"/>
        <v>0</v>
      </c>
      <c r="P37">
        <f t="shared" si="40"/>
        <v>0</v>
      </c>
      <c r="Q37">
        <f t="shared" si="40"/>
        <v>0</v>
      </c>
      <c r="R37">
        <f t="shared" si="40"/>
        <v>0</v>
      </c>
      <c r="S37">
        <f t="shared" si="40"/>
        <v>0</v>
      </c>
      <c r="T37">
        <f t="shared" si="40"/>
        <v>0</v>
      </c>
      <c r="U37">
        <f t="shared" si="40"/>
        <v>0</v>
      </c>
      <c r="V37">
        <f t="shared" si="4"/>
        <v>0</v>
      </c>
    </row>
    <row r="38" spans="1:22" x14ac:dyDescent="0.3">
      <c r="A38" t="s">
        <v>36</v>
      </c>
      <c r="B38">
        <v>1506541</v>
      </c>
      <c r="C38">
        <v>1414887</v>
      </c>
      <c r="D38">
        <v>1216612</v>
      </c>
      <c r="E38">
        <v>1166775</v>
      </c>
      <c r="G38" s="2" t="s">
        <v>36</v>
      </c>
      <c r="H38">
        <f t="shared" si="2"/>
        <v>0.81579999999999997</v>
      </c>
      <c r="I38">
        <f>B38+C38</f>
        <v>2921428</v>
      </c>
      <c r="J38">
        <f>D38+E38</f>
        <v>2383387</v>
      </c>
      <c r="K38">
        <f t="shared" si="3"/>
        <v>1944367</v>
      </c>
      <c r="L38">
        <f t="shared" ref="L38:U38" si="41">IF(K38&gt;2*$I38, K38, ROUNDDOWN(K38*$H38, 0))</f>
        <v>1586214</v>
      </c>
      <c r="M38">
        <f t="shared" si="41"/>
        <v>1294033</v>
      </c>
      <c r="N38">
        <f t="shared" si="41"/>
        <v>1055672</v>
      </c>
      <c r="O38">
        <f t="shared" si="41"/>
        <v>861217</v>
      </c>
      <c r="P38">
        <f t="shared" si="41"/>
        <v>702580</v>
      </c>
      <c r="Q38">
        <f t="shared" si="41"/>
        <v>573164</v>
      </c>
      <c r="R38">
        <f t="shared" si="41"/>
        <v>467587</v>
      </c>
      <c r="S38">
        <f t="shared" si="41"/>
        <v>381457</v>
      </c>
      <c r="T38">
        <f t="shared" si="41"/>
        <v>311192</v>
      </c>
      <c r="U38">
        <f t="shared" si="41"/>
        <v>253870</v>
      </c>
      <c r="V38">
        <f t="shared" si="4"/>
        <v>0</v>
      </c>
    </row>
    <row r="39" spans="1:22" x14ac:dyDescent="0.3">
      <c r="A39" t="s">
        <v>37</v>
      </c>
      <c r="B39">
        <v>1598886</v>
      </c>
      <c r="C39">
        <v>1687917</v>
      </c>
      <c r="D39">
        <v>449788</v>
      </c>
      <c r="E39">
        <v>427615</v>
      </c>
      <c r="G39" s="2" t="s">
        <v>37</v>
      </c>
      <c r="H39">
        <f t="shared" si="2"/>
        <v>0.26690000000000003</v>
      </c>
      <c r="I39">
        <f>B39+C39</f>
        <v>3286803</v>
      </c>
      <c r="J39">
        <f>D39+E39</f>
        <v>877403</v>
      </c>
      <c r="K39">
        <f t="shared" si="3"/>
        <v>234178</v>
      </c>
      <c r="L39">
        <f t="shared" ref="L39:U39" si="42">IF(K39&gt;2*$I39, K39, ROUNDDOWN(K39*$H39, 0))</f>
        <v>62502</v>
      </c>
      <c r="M39">
        <f t="shared" si="42"/>
        <v>16681</v>
      </c>
      <c r="N39">
        <f t="shared" si="42"/>
        <v>4452</v>
      </c>
      <c r="O39">
        <f t="shared" si="42"/>
        <v>1188</v>
      </c>
      <c r="P39">
        <f t="shared" si="42"/>
        <v>317</v>
      </c>
      <c r="Q39">
        <f t="shared" si="42"/>
        <v>84</v>
      </c>
      <c r="R39">
        <f t="shared" si="42"/>
        <v>22</v>
      </c>
      <c r="S39">
        <f t="shared" si="42"/>
        <v>5</v>
      </c>
      <c r="T39">
        <f t="shared" si="42"/>
        <v>1</v>
      </c>
      <c r="U39">
        <f t="shared" si="42"/>
        <v>0</v>
      </c>
      <c r="V39">
        <f t="shared" si="4"/>
        <v>0</v>
      </c>
    </row>
    <row r="40" spans="1:22" x14ac:dyDescent="0.3">
      <c r="A40" t="s">
        <v>38</v>
      </c>
      <c r="B40">
        <v>548989</v>
      </c>
      <c r="C40">
        <v>514636</v>
      </c>
      <c r="D40">
        <v>2770344</v>
      </c>
      <c r="E40">
        <v>3187897</v>
      </c>
      <c r="G40" s="2" t="s">
        <v>38</v>
      </c>
      <c r="H40">
        <f t="shared" si="2"/>
        <v>5.6017999999999999</v>
      </c>
      <c r="I40">
        <f>B40+C40</f>
        <v>1063625</v>
      </c>
      <c r="J40">
        <f>D40+E40</f>
        <v>5958241</v>
      </c>
      <c r="K40">
        <f t="shared" si="3"/>
        <v>5958241</v>
      </c>
      <c r="L40">
        <f t="shared" ref="L40:U40" si="43">IF(K40&gt;2*$I40, K40, ROUNDDOWN(K40*$H40, 0))</f>
        <v>5958241</v>
      </c>
      <c r="M40">
        <f t="shared" si="43"/>
        <v>5958241</v>
      </c>
      <c r="N40">
        <f t="shared" si="43"/>
        <v>5958241</v>
      </c>
      <c r="O40">
        <f t="shared" si="43"/>
        <v>5958241</v>
      </c>
      <c r="P40">
        <f t="shared" si="43"/>
        <v>5958241</v>
      </c>
      <c r="Q40">
        <f t="shared" si="43"/>
        <v>5958241</v>
      </c>
      <c r="R40">
        <f t="shared" si="43"/>
        <v>5958241</v>
      </c>
      <c r="S40">
        <f t="shared" si="43"/>
        <v>5958241</v>
      </c>
      <c r="T40">
        <f t="shared" si="43"/>
        <v>5958241</v>
      </c>
      <c r="U40">
        <f t="shared" si="43"/>
        <v>5958241</v>
      </c>
      <c r="V40">
        <f t="shared" si="4"/>
        <v>1</v>
      </c>
    </row>
    <row r="41" spans="1:22" x14ac:dyDescent="0.3">
      <c r="A41" t="s">
        <v>39</v>
      </c>
      <c r="B41">
        <v>1175198</v>
      </c>
      <c r="C41">
        <v>1095440</v>
      </c>
      <c r="D41">
        <v>2657174</v>
      </c>
      <c r="E41">
        <v>2491947</v>
      </c>
      <c r="G41" s="2" t="s">
        <v>39</v>
      </c>
      <c r="H41">
        <f t="shared" si="2"/>
        <v>2.2675999999999998</v>
      </c>
      <c r="I41">
        <f>B41+C41</f>
        <v>2270638</v>
      </c>
      <c r="J41">
        <f>D41+E41</f>
        <v>5149121</v>
      </c>
      <c r="K41">
        <f t="shared" si="3"/>
        <v>5149121</v>
      </c>
      <c r="L41">
        <f t="shared" ref="L41:U41" si="44">IF(K41&gt;2*$I41, K41, ROUNDDOWN(K41*$H41, 0))</f>
        <v>5149121</v>
      </c>
      <c r="M41">
        <f t="shared" si="44"/>
        <v>5149121</v>
      </c>
      <c r="N41">
        <f t="shared" si="44"/>
        <v>5149121</v>
      </c>
      <c r="O41">
        <f t="shared" si="44"/>
        <v>5149121</v>
      </c>
      <c r="P41">
        <f t="shared" si="44"/>
        <v>5149121</v>
      </c>
      <c r="Q41">
        <f t="shared" si="44"/>
        <v>5149121</v>
      </c>
      <c r="R41">
        <f t="shared" si="44"/>
        <v>5149121</v>
      </c>
      <c r="S41">
        <f t="shared" si="44"/>
        <v>5149121</v>
      </c>
      <c r="T41">
        <f t="shared" si="44"/>
        <v>5149121</v>
      </c>
      <c r="U41">
        <f t="shared" si="44"/>
        <v>5149121</v>
      </c>
      <c r="V41">
        <f t="shared" si="4"/>
        <v>1</v>
      </c>
    </row>
    <row r="42" spans="1:22" x14ac:dyDescent="0.3">
      <c r="A42" t="s">
        <v>40</v>
      </c>
      <c r="B42">
        <v>2115336</v>
      </c>
      <c r="C42">
        <v>2202769</v>
      </c>
      <c r="D42">
        <v>15339</v>
      </c>
      <c r="E42">
        <v>14652</v>
      </c>
      <c r="G42" s="2" t="s">
        <v>40</v>
      </c>
      <c r="H42">
        <f t="shared" si="2"/>
        <v>6.8999999999999999E-3</v>
      </c>
      <c r="I42">
        <f>B42+C42</f>
        <v>4318105</v>
      </c>
      <c r="J42">
        <f>D42+E42</f>
        <v>29991</v>
      </c>
      <c r="K42">
        <f t="shared" si="3"/>
        <v>206</v>
      </c>
      <c r="L42">
        <f t="shared" ref="L42:U42" si="45">IF(K42&gt;2*$I42, K42, ROUNDDOWN(K42*$H42, 0))</f>
        <v>1</v>
      </c>
      <c r="M42">
        <f t="shared" si="45"/>
        <v>0</v>
      </c>
      <c r="N42">
        <f t="shared" si="45"/>
        <v>0</v>
      </c>
      <c r="O42">
        <f t="shared" si="45"/>
        <v>0</v>
      </c>
      <c r="P42">
        <f t="shared" si="45"/>
        <v>0</v>
      </c>
      <c r="Q42">
        <f t="shared" si="45"/>
        <v>0</v>
      </c>
      <c r="R42">
        <f t="shared" si="45"/>
        <v>0</v>
      </c>
      <c r="S42">
        <f t="shared" si="45"/>
        <v>0</v>
      </c>
      <c r="T42">
        <f t="shared" si="45"/>
        <v>0</v>
      </c>
      <c r="U42">
        <f t="shared" si="45"/>
        <v>0</v>
      </c>
      <c r="V42">
        <f t="shared" si="4"/>
        <v>0</v>
      </c>
    </row>
    <row r="43" spans="1:22" x14ac:dyDescent="0.3">
      <c r="A43" t="s">
        <v>41</v>
      </c>
      <c r="B43">
        <v>2346640</v>
      </c>
      <c r="C43">
        <v>2197559</v>
      </c>
      <c r="D43">
        <v>373470</v>
      </c>
      <c r="E43">
        <v>353365</v>
      </c>
      <c r="G43" s="2" t="s">
        <v>41</v>
      </c>
      <c r="H43">
        <f t="shared" si="2"/>
        <v>0.15989999999999999</v>
      </c>
      <c r="I43">
        <f>B43+C43</f>
        <v>4544199</v>
      </c>
      <c r="J43">
        <f>D43+E43</f>
        <v>726835</v>
      </c>
      <c r="K43">
        <f t="shared" si="3"/>
        <v>116220</v>
      </c>
      <c r="L43">
        <f t="shared" ref="L43:U43" si="46">IF(K43&gt;2*$I43, K43, ROUNDDOWN(K43*$H43, 0))</f>
        <v>18583</v>
      </c>
      <c r="M43">
        <f t="shared" si="46"/>
        <v>2971</v>
      </c>
      <c r="N43">
        <f t="shared" si="46"/>
        <v>475</v>
      </c>
      <c r="O43">
        <f t="shared" si="46"/>
        <v>75</v>
      </c>
      <c r="P43">
        <f t="shared" si="46"/>
        <v>11</v>
      </c>
      <c r="Q43">
        <f t="shared" si="46"/>
        <v>1</v>
      </c>
      <c r="R43">
        <f t="shared" si="46"/>
        <v>0</v>
      </c>
      <c r="S43">
        <f t="shared" si="46"/>
        <v>0</v>
      </c>
      <c r="T43">
        <f t="shared" si="46"/>
        <v>0</v>
      </c>
      <c r="U43">
        <f t="shared" si="46"/>
        <v>0</v>
      </c>
      <c r="V43">
        <f t="shared" si="4"/>
        <v>0</v>
      </c>
    </row>
    <row r="44" spans="1:22" x14ac:dyDescent="0.3">
      <c r="A44" t="s">
        <v>42</v>
      </c>
      <c r="B44">
        <v>2548438</v>
      </c>
      <c r="C44">
        <v>2577213</v>
      </c>
      <c r="D44">
        <v>37986</v>
      </c>
      <c r="E44">
        <v>37766</v>
      </c>
      <c r="G44" s="2" t="s">
        <v>42</v>
      </c>
      <c r="H44">
        <f t="shared" si="2"/>
        <v>1.47E-2</v>
      </c>
      <c r="I44">
        <f>B44+C44</f>
        <v>5125651</v>
      </c>
      <c r="J44">
        <f>D44+E44</f>
        <v>75752</v>
      </c>
      <c r="K44">
        <f t="shared" si="3"/>
        <v>1113</v>
      </c>
      <c r="L44">
        <f t="shared" ref="L44:U44" si="47">IF(K44&gt;2*$I44, K44, ROUNDDOWN(K44*$H44, 0))</f>
        <v>16</v>
      </c>
      <c r="M44">
        <f t="shared" si="47"/>
        <v>0</v>
      </c>
      <c r="N44">
        <f t="shared" si="47"/>
        <v>0</v>
      </c>
      <c r="O44">
        <f t="shared" si="47"/>
        <v>0</v>
      </c>
      <c r="P44">
        <f t="shared" si="47"/>
        <v>0</v>
      </c>
      <c r="Q44">
        <f t="shared" si="47"/>
        <v>0</v>
      </c>
      <c r="R44">
        <f t="shared" si="47"/>
        <v>0</v>
      </c>
      <c r="S44">
        <f t="shared" si="47"/>
        <v>0</v>
      </c>
      <c r="T44">
        <f t="shared" si="47"/>
        <v>0</v>
      </c>
      <c r="U44">
        <f t="shared" si="47"/>
        <v>0</v>
      </c>
      <c r="V44">
        <f t="shared" si="4"/>
        <v>0</v>
      </c>
    </row>
    <row r="45" spans="1:22" x14ac:dyDescent="0.3">
      <c r="A45" t="s">
        <v>43</v>
      </c>
      <c r="B45">
        <v>835495</v>
      </c>
      <c r="C45">
        <v>837746</v>
      </c>
      <c r="D45">
        <v>1106177</v>
      </c>
      <c r="E45">
        <v>917781</v>
      </c>
      <c r="G45" s="2" t="s">
        <v>43</v>
      </c>
      <c r="H45">
        <f t="shared" si="2"/>
        <v>1.2096</v>
      </c>
      <c r="I45">
        <f>B45+C45</f>
        <v>1673241</v>
      </c>
      <c r="J45">
        <f>D45+E45</f>
        <v>2023958</v>
      </c>
      <c r="K45">
        <f t="shared" si="3"/>
        <v>2448179</v>
      </c>
      <c r="L45">
        <f t="shared" ref="L45:U45" si="48">IF(K45&gt;2*$I45, K45, ROUNDDOWN(K45*$H45, 0))</f>
        <v>2961317</v>
      </c>
      <c r="M45">
        <f t="shared" si="48"/>
        <v>3582009</v>
      </c>
      <c r="N45">
        <f t="shared" si="48"/>
        <v>3582009</v>
      </c>
      <c r="O45">
        <f t="shared" si="48"/>
        <v>3582009</v>
      </c>
      <c r="P45">
        <f t="shared" si="48"/>
        <v>3582009</v>
      </c>
      <c r="Q45">
        <f t="shared" si="48"/>
        <v>3582009</v>
      </c>
      <c r="R45">
        <f t="shared" si="48"/>
        <v>3582009</v>
      </c>
      <c r="S45">
        <f t="shared" si="48"/>
        <v>3582009</v>
      </c>
      <c r="T45">
        <f t="shared" si="48"/>
        <v>3582009</v>
      </c>
      <c r="U45">
        <f t="shared" si="48"/>
        <v>3582009</v>
      </c>
      <c r="V45">
        <f t="shared" si="4"/>
        <v>1</v>
      </c>
    </row>
    <row r="46" spans="1:22" x14ac:dyDescent="0.3">
      <c r="A46" t="s">
        <v>44</v>
      </c>
      <c r="B46">
        <v>1187448</v>
      </c>
      <c r="C46">
        <v>1070426</v>
      </c>
      <c r="D46">
        <v>1504608</v>
      </c>
      <c r="E46">
        <v>1756990</v>
      </c>
      <c r="G46" s="2" t="s">
        <v>44</v>
      </c>
      <c r="H46">
        <f t="shared" si="2"/>
        <v>1.4444999999999999</v>
      </c>
      <c r="I46">
        <f>B46+C46</f>
        <v>2257874</v>
      </c>
      <c r="J46">
        <f>D46+E46</f>
        <v>3261598</v>
      </c>
      <c r="K46">
        <f t="shared" si="3"/>
        <v>4711378</v>
      </c>
      <c r="L46">
        <f t="shared" ref="L46:U46" si="49">IF(K46&gt;2*$I46, K46, ROUNDDOWN(K46*$H46, 0))</f>
        <v>4711378</v>
      </c>
      <c r="M46">
        <f t="shared" si="49"/>
        <v>4711378</v>
      </c>
      <c r="N46">
        <f t="shared" si="49"/>
        <v>4711378</v>
      </c>
      <c r="O46">
        <f t="shared" si="49"/>
        <v>4711378</v>
      </c>
      <c r="P46">
        <f t="shared" si="49"/>
        <v>4711378</v>
      </c>
      <c r="Q46">
        <f t="shared" si="49"/>
        <v>4711378</v>
      </c>
      <c r="R46">
        <f t="shared" si="49"/>
        <v>4711378</v>
      </c>
      <c r="S46">
        <f t="shared" si="49"/>
        <v>4711378</v>
      </c>
      <c r="T46">
        <f t="shared" si="49"/>
        <v>4711378</v>
      </c>
      <c r="U46">
        <f t="shared" si="49"/>
        <v>4711378</v>
      </c>
      <c r="V46">
        <f t="shared" si="4"/>
        <v>1</v>
      </c>
    </row>
    <row r="47" spans="1:22" x14ac:dyDescent="0.3">
      <c r="A47" t="s">
        <v>45</v>
      </c>
      <c r="B47">
        <v>140026</v>
      </c>
      <c r="C47">
        <v>146354</v>
      </c>
      <c r="D47">
        <v>2759991</v>
      </c>
      <c r="E47">
        <v>2742120</v>
      </c>
      <c r="G47" s="2" t="s">
        <v>45</v>
      </c>
      <c r="H47">
        <f t="shared" si="2"/>
        <v>19.212599999999998</v>
      </c>
      <c r="I47">
        <f>B47+C47</f>
        <v>286380</v>
      </c>
      <c r="J47">
        <f>D47+E47</f>
        <v>5502111</v>
      </c>
      <c r="K47">
        <f t="shared" si="3"/>
        <v>5502111</v>
      </c>
      <c r="L47">
        <f t="shared" ref="L47:U47" si="50">IF(K47&gt;2*$I47, K47, ROUNDDOWN(K47*$H47, 0))</f>
        <v>5502111</v>
      </c>
      <c r="M47">
        <f t="shared" si="50"/>
        <v>5502111</v>
      </c>
      <c r="N47">
        <f t="shared" si="50"/>
        <v>5502111</v>
      </c>
      <c r="O47">
        <f t="shared" si="50"/>
        <v>5502111</v>
      </c>
      <c r="P47">
        <f t="shared" si="50"/>
        <v>5502111</v>
      </c>
      <c r="Q47">
        <f t="shared" si="50"/>
        <v>5502111</v>
      </c>
      <c r="R47">
        <f t="shared" si="50"/>
        <v>5502111</v>
      </c>
      <c r="S47">
        <f t="shared" si="50"/>
        <v>5502111</v>
      </c>
      <c r="T47">
        <f t="shared" si="50"/>
        <v>5502111</v>
      </c>
      <c r="U47">
        <f t="shared" si="50"/>
        <v>5502111</v>
      </c>
      <c r="V47">
        <f t="shared" si="4"/>
        <v>1</v>
      </c>
    </row>
    <row r="48" spans="1:22" x14ac:dyDescent="0.3">
      <c r="A48" t="s">
        <v>46</v>
      </c>
      <c r="B48">
        <v>1198765</v>
      </c>
      <c r="C48">
        <v>1304945</v>
      </c>
      <c r="D48">
        <v>2786493</v>
      </c>
      <c r="E48">
        <v>2602643</v>
      </c>
      <c r="G48" s="2" t="s">
        <v>46</v>
      </c>
      <c r="H48">
        <f t="shared" si="2"/>
        <v>2.1524000000000001</v>
      </c>
      <c r="I48">
        <f>B48+C48</f>
        <v>2503710</v>
      </c>
      <c r="J48">
        <f>D48+E48</f>
        <v>5389136</v>
      </c>
      <c r="K48">
        <f t="shared" si="3"/>
        <v>5389136</v>
      </c>
      <c r="L48">
        <f t="shared" ref="L48:U48" si="51">IF(K48&gt;2*$I48, K48, ROUNDDOWN(K48*$H48, 0))</f>
        <v>5389136</v>
      </c>
      <c r="M48">
        <f t="shared" si="51"/>
        <v>5389136</v>
      </c>
      <c r="N48">
        <f t="shared" si="51"/>
        <v>5389136</v>
      </c>
      <c r="O48">
        <f t="shared" si="51"/>
        <v>5389136</v>
      </c>
      <c r="P48">
        <f t="shared" si="51"/>
        <v>5389136</v>
      </c>
      <c r="Q48">
        <f t="shared" si="51"/>
        <v>5389136</v>
      </c>
      <c r="R48">
        <f t="shared" si="51"/>
        <v>5389136</v>
      </c>
      <c r="S48">
        <f t="shared" si="51"/>
        <v>5389136</v>
      </c>
      <c r="T48">
        <f t="shared" si="51"/>
        <v>5389136</v>
      </c>
      <c r="U48">
        <f t="shared" si="51"/>
        <v>5389136</v>
      </c>
      <c r="V48">
        <f t="shared" si="4"/>
        <v>1</v>
      </c>
    </row>
    <row r="49" spans="1:22" x14ac:dyDescent="0.3">
      <c r="A49" t="s">
        <v>47</v>
      </c>
      <c r="B49">
        <v>2619776</v>
      </c>
      <c r="C49">
        <v>2749623</v>
      </c>
      <c r="D49">
        <v>2888215</v>
      </c>
      <c r="E49">
        <v>2800174</v>
      </c>
      <c r="G49" s="2" t="s">
        <v>47</v>
      </c>
      <c r="H49">
        <f t="shared" si="2"/>
        <v>1.0593999999999999</v>
      </c>
      <c r="I49">
        <f>B49+C49</f>
        <v>5369399</v>
      </c>
      <c r="J49">
        <f>D49+E49</f>
        <v>5688389</v>
      </c>
      <c r="K49">
        <f t="shared" si="3"/>
        <v>6026279</v>
      </c>
      <c r="L49">
        <f t="shared" ref="L49:U49" si="52">IF(K49&gt;2*$I49, K49, ROUNDDOWN(K49*$H49, 0))</f>
        <v>6384239</v>
      </c>
      <c r="M49">
        <f t="shared" si="52"/>
        <v>6763462</v>
      </c>
      <c r="N49">
        <f t="shared" si="52"/>
        <v>7165211</v>
      </c>
      <c r="O49">
        <f t="shared" si="52"/>
        <v>7590824</v>
      </c>
      <c r="P49">
        <f t="shared" si="52"/>
        <v>8041718</v>
      </c>
      <c r="Q49">
        <f t="shared" si="52"/>
        <v>8519396</v>
      </c>
      <c r="R49">
        <f t="shared" si="52"/>
        <v>9025448</v>
      </c>
      <c r="S49">
        <f t="shared" si="52"/>
        <v>9561559</v>
      </c>
      <c r="T49">
        <f t="shared" si="52"/>
        <v>10129515</v>
      </c>
      <c r="U49">
        <f t="shared" si="52"/>
        <v>10731208</v>
      </c>
      <c r="V49">
        <f t="shared" si="4"/>
        <v>0</v>
      </c>
    </row>
    <row r="50" spans="1:22" x14ac:dyDescent="0.3">
      <c r="A50" t="s">
        <v>48</v>
      </c>
      <c r="B50">
        <v>248398</v>
      </c>
      <c r="C50">
        <v>268511</v>
      </c>
      <c r="D50">
        <v>3110853</v>
      </c>
      <c r="E50">
        <v>2986411</v>
      </c>
      <c r="G50" s="2" t="s">
        <v>48</v>
      </c>
      <c r="H50">
        <f t="shared" si="2"/>
        <v>11.7956</v>
      </c>
      <c r="I50">
        <f>B50+C50</f>
        <v>516909</v>
      </c>
      <c r="J50">
        <f>D50+E50</f>
        <v>6097264</v>
      </c>
      <c r="K50">
        <f t="shared" si="3"/>
        <v>6097264</v>
      </c>
      <c r="L50">
        <f t="shared" ref="L50:U50" si="53">IF(K50&gt;2*$I50, K50, ROUNDDOWN(K50*$H50, 0))</f>
        <v>6097264</v>
      </c>
      <c r="M50">
        <f t="shared" si="53"/>
        <v>6097264</v>
      </c>
      <c r="N50">
        <f t="shared" si="53"/>
        <v>6097264</v>
      </c>
      <c r="O50">
        <f t="shared" si="53"/>
        <v>6097264</v>
      </c>
      <c r="P50">
        <f t="shared" si="53"/>
        <v>6097264</v>
      </c>
      <c r="Q50">
        <f t="shared" si="53"/>
        <v>6097264</v>
      </c>
      <c r="R50">
        <f t="shared" si="53"/>
        <v>6097264</v>
      </c>
      <c r="S50">
        <f t="shared" si="53"/>
        <v>6097264</v>
      </c>
      <c r="T50">
        <f t="shared" si="53"/>
        <v>6097264</v>
      </c>
      <c r="U50">
        <f t="shared" si="53"/>
        <v>6097264</v>
      </c>
      <c r="V50">
        <f t="shared" si="4"/>
        <v>1</v>
      </c>
    </row>
    <row r="51" spans="1:22" x14ac:dyDescent="0.3">
      <c r="A51" t="s">
        <v>49</v>
      </c>
      <c r="B51">
        <v>2494207</v>
      </c>
      <c r="C51">
        <v>2625207</v>
      </c>
      <c r="D51">
        <v>1796293</v>
      </c>
      <c r="E51">
        <v>1853602</v>
      </c>
      <c r="G51" s="2" t="s">
        <v>49</v>
      </c>
      <c r="H51">
        <f t="shared" si="2"/>
        <v>0.71289999999999998</v>
      </c>
      <c r="I51">
        <f>B51+C51</f>
        <v>5119414</v>
      </c>
      <c r="J51">
        <f>D51+E51</f>
        <v>3649895</v>
      </c>
      <c r="K51">
        <f t="shared" si="3"/>
        <v>2602010</v>
      </c>
      <c r="L51">
        <f t="shared" ref="L51:U51" si="54">IF(K51&gt;2*$I51, K51, ROUNDDOWN(K51*$H51, 0))</f>
        <v>1854972</v>
      </c>
      <c r="M51">
        <f t="shared" si="54"/>
        <v>1322409</v>
      </c>
      <c r="N51">
        <f t="shared" si="54"/>
        <v>942745</v>
      </c>
      <c r="O51">
        <f t="shared" si="54"/>
        <v>672082</v>
      </c>
      <c r="P51">
        <f t="shared" si="54"/>
        <v>479127</v>
      </c>
      <c r="Q51">
        <f t="shared" si="54"/>
        <v>341569</v>
      </c>
      <c r="R51">
        <f t="shared" si="54"/>
        <v>243504</v>
      </c>
      <c r="S51">
        <f t="shared" si="54"/>
        <v>173594</v>
      </c>
      <c r="T51">
        <f t="shared" si="54"/>
        <v>123755</v>
      </c>
      <c r="U51">
        <f t="shared" si="54"/>
        <v>88224</v>
      </c>
      <c r="V51">
        <f t="shared" si="4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Arkusz1!kraina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Weronika</dc:creator>
  <cp:lastModifiedBy>Weronika</cp:lastModifiedBy>
  <dcterms:created xsi:type="dcterms:W3CDTF">2020-06-16T21:52:09Z</dcterms:created>
  <dcterms:modified xsi:type="dcterms:W3CDTF">2020-06-16T22:10:41Z</dcterms:modified>
</cp:coreProperties>
</file>